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peten\OneDrive\Desktop\LFC\"/>
    </mc:Choice>
  </mc:AlternateContent>
  <xr:revisionPtr revIDLastSave="0" documentId="13_ncr:1_{ED513BD7-1C19-4C62-AE00-437836161654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Poradie!$C$2:$BU$2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Y13" i="2" l="1"/>
  <c r="PY14" i="2"/>
  <c r="PY15" i="2"/>
  <c r="PY16" i="2"/>
  <c r="PY17" i="2"/>
  <c r="PY18" i="2"/>
  <c r="PY19" i="2"/>
  <c r="PY20" i="2"/>
  <c r="PY21" i="2"/>
  <c r="PY22" i="2"/>
  <c r="PY23" i="2"/>
  <c r="PY24" i="2"/>
  <c r="PY25" i="2"/>
  <c r="PY26" i="2"/>
  <c r="PY27" i="2"/>
  <c r="PY28" i="2"/>
  <c r="PY29" i="2"/>
  <c r="PY30" i="2"/>
  <c r="PY31" i="2"/>
  <c r="PY32" i="2"/>
  <c r="PY33" i="2"/>
  <c r="PY34" i="2"/>
  <c r="PY35" i="2"/>
  <c r="PY36" i="2"/>
  <c r="PY37" i="2"/>
  <c r="PY38" i="2"/>
  <c r="PY39" i="2"/>
  <c r="PY40" i="2"/>
  <c r="PY41" i="2"/>
  <c r="PY42" i="2"/>
  <c r="PY43" i="2"/>
  <c r="PY44" i="2"/>
  <c r="PY45" i="2"/>
  <c r="PY46" i="2"/>
  <c r="PY47" i="2"/>
  <c r="PY48" i="2"/>
  <c r="PY49" i="2"/>
  <c r="PY50" i="2"/>
  <c r="PY51" i="2"/>
  <c r="PY52" i="2"/>
  <c r="PY53" i="2"/>
  <c r="PY54" i="2"/>
  <c r="PY55" i="2"/>
  <c r="PY56" i="2"/>
  <c r="PY57" i="2"/>
  <c r="PY58" i="2"/>
  <c r="PY59" i="2"/>
  <c r="PY60" i="2"/>
  <c r="PY61" i="2"/>
  <c r="PY62" i="2"/>
  <c r="PY63" i="2"/>
  <c r="PY64" i="2"/>
  <c r="PY65" i="2"/>
  <c r="PY66" i="2"/>
  <c r="PY67" i="2"/>
  <c r="PY68" i="2"/>
  <c r="PY69" i="2"/>
  <c r="PY70" i="2"/>
  <c r="PY71" i="2"/>
  <c r="PY72" i="2"/>
  <c r="PY73" i="2"/>
  <c r="PY74" i="2"/>
  <c r="PY75" i="2"/>
  <c r="PY76" i="2"/>
  <c r="PY77" i="2"/>
  <c r="PY78" i="2"/>
  <c r="PY79" i="2"/>
  <c r="PY80" i="2"/>
  <c r="PY81" i="2"/>
  <c r="PY82" i="2"/>
  <c r="PY83" i="2"/>
  <c r="PY84" i="2"/>
  <c r="PY12" i="2"/>
  <c r="PX13" i="2"/>
  <c r="PX14" i="2"/>
  <c r="PX15" i="2"/>
  <c r="PX16" i="2"/>
  <c r="PX17" i="2"/>
  <c r="PX18" i="2"/>
  <c r="PX19" i="2"/>
  <c r="PX20" i="2"/>
  <c r="PX21" i="2"/>
  <c r="PX22" i="2"/>
  <c r="PX23" i="2"/>
  <c r="PX24" i="2"/>
  <c r="PX25" i="2"/>
  <c r="PX26" i="2"/>
  <c r="PX27" i="2"/>
  <c r="PX28" i="2"/>
  <c r="PX29" i="2"/>
  <c r="PX30" i="2"/>
  <c r="PX31" i="2"/>
  <c r="PX32" i="2"/>
  <c r="PX33" i="2"/>
  <c r="PX34" i="2"/>
  <c r="PX35" i="2"/>
  <c r="PX36" i="2"/>
  <c r="PX37" i="2"/>
  <c r="PX38" i="2"/>
  <c r="PX39" i="2"/>
  <c r="PX40" i="2"/>
  <c r="PX41" i="2"/>
  <c r="PX42" i="2"/>
  <c r="PX43" i="2"/>
  <c r="PX44" i="2"/>
  <c r="PX45" i="2"/>
  <c r="PX46" i="2"/>
  <c r="PX47" i="2"/>
  <c r="PX48" i="2"/>
  <c r="PX49" i="2"/>
  <c r="PX50" i="2"/>
  <c r="PX51" i="2"/>
  <c r="PX52" i="2"/>
  <c r="PX53" i="2"/>
  <c r="PX54" i="2"/>
  <c r="PX55" i="2"/>
  <c r="PX56" i="2"/>
  <c r="PX57" i="2"/>
  <c r="PX58" i="2"/>
  <c r="PX59" i="2"/>
  <c r="PX60" i="2"/>
  <c r="PX61" i="2"/>
  <c r="PX62" i="2"/>
  <c r="PX63" i="2"/>
  <c r="PX64" i="2"/>
  <c r="PX65" i="2"/>
  <c r="PX66" i="2"/>
  <c r="PX67" i="2"/>
  <c r="PX68" i="2"/>
  <c r="PX69" i="2"/>
  <c r="PX70" i="2"/>
  <c r="PX71" i="2"/>
  <c r="PX72" i="2"/>
  <c r="PX73" i="2"/>
  <c r="PX74" i="2"/>
  <c r="PX75" i="2"/>
  <c r="PX76" i="2"/>
  <c r="PX77" i="2"/>
  <c r="PX78" i="2"/>
  <c r="PX79" i="2"/>
  <c r="PX80" i="2"/>
  <c r="PX81" i="2"/>
  <c r="PX82" i="2"/>
  <c r="PX83" i="2"/>
  <c r="PX84" i="2"/>
  <c r="PX12" i="2"/>
  <c r="PK13" i="2"/>
  <c r="PK14" i="2"/>
  <c r="PK15" i="2"/>
  <c r="PK16" i="2"/>
  <c r="PK17" i="2"/>
  <c r="PK18" i="2"/>
  <c r="PK19" i="2"/>
  <c r="PK20" i="2"/>
  <c r="PK21" i="2"/>
  <c r="PK22" i="2"/>
  <c r="PK23" i="2"/>
  <c r="PK24" i="2"/>
  <c r="PK25" i="2"/>
  <c r="PK26" i="2"/>
  <c r="PK27" i="2"/>
  <c r="PK28" i="2"/>
  <c r="PK29" i="2"/>
  <c r="PK30" i="2"/>
  <c r="PK31" i="2"/>
  <c r="PK32" i="2"/>
  <c r="PK33" i="2"/>
  <c r="PK34" i="2"/>
  <c r="PK35" i="2"/>
  <c r="PK36" i="2"/>
  <c r="PK37" i="2"/>
  <c r="PK38" i="2"/>
  <c r="PK39" i="2"/>
  <c r="PK40" i="2"/>
  <c r="PK41" i="2"/>
  <c r="PK42" i="2"/>
  <c r="PK43" i="2"/>
  <c r="PK44" i="2"/>
  <c r="PK45" i="2"/>
  <c r="PK46" i="2"/>
  <c r="PK47" i="2"/>
  <c r="PK48" i="2"/>
  <c r="PK49" i="2"/>
  <c r="PK50" i="2"/>
  <c r="PK51" i="2"/>
  <c r="PK52" i="2"/>
  <c r="PK53" i="2"/>
  <c r="PK54" i="2"/>
  <c r="PK55" i="2"/>
  <c r="PK56" i="2"/>
  <c r="PK57" i="2"/>
  <c r="PK58" i="2"/>
  <c r="PK59" i="2"/>
  <c r="PK60" i="2"/>
  <c r="PK61" i="2"/>
  <c r="PK62" i="2"/>
  <c r="PK63" i="2"/>
  <c r="PK64" i="2"/>
  <c r="PK65" i="2"/>
  <c r="PK66" i="2"/>
  <c r="PK67" i="2"/>
  <c r="PK68" i="2"/>
  <c r="PK69" i="2"/>
  <c r="PK70" i="2"/>
  <c r="PK71" i="2"/>
  <c r="PK72" i="2"/>
  <c r="PK73" i="2"/>
  <c r="PK74" i="2"/>
  <c r="PK75" i="2"/>
  <c r="PK76" i="2"/>
  <c r="PK77" i="2"/>
  <c r="PK78" i="2"/>
  <c r="PK79" i="2"/>
  <c r="PK80" i="2"/>
  <c r="PK81" i="2"/>
  <c r="PK82" i="2"/>
  <c r="PK83" i="2"/>
  <c r="PK84" i="2"/>
  <c r="PK12" i="2"/>
  <c r="PJ83" i="2"/>
  <c r="PJ67" i="2"/>
  <c r="PJ26" i="2"/>
  <c r="PJ13" i="2"/>
  <c r="PJ14" i="2"/>
  <c r="PJ15" i="2"/>
  <c r="PJ16" i="2"/>
  <c r="PJ17" i="2"/>
  <c r="PJ18" i="2"/>
  <c r="PJ19" i="2"/>
  <c r="PJ20" i="2"/>
  <c r="PJ21" i="2"/>
  <c r="PJ22" i="2"/>
  <c r="PJ23" i="2"/>
  <c r="PJ24" i="2"/>
  <c r="PJ25" i="2"/>
  <c r="PJ27" i="2"/>
  <c r="PJ28" i="2"/>
  <c r="PJ29" i="2"/>
  <c r="PJ30" i="2"/>
  <c r="PJ31" i="2"/>
  <c r="PJ32" i="2"/>
  <c r="PJ33" i="2"/>
  <c r="PJ34" i="2"/>
  <c r="PJ35" i="2"/>
  <c r="PJ36" i="2"/>
  <c r="PJ37" i="2"/>
  <c r="PJ38" i="2"/>
  <c r="PJ39" i="2"/>
  <c r="PJ40" i="2"/>
  <c r="PJ41" i="2"/>
  <c r="PJ42" i="2"/>
  <c r="PJ43" i="2"/>
  <c r="PJ44" i="2"/>
  <c r="PJ45" i="2"/>
  <c r="PJ46" i="2"/>
  <c r="PJ47" i="2"/>
  <c r="PJ48" i="2"/>
  <c r="PJ49" i="2"/>
  <c r="PJ50" i="2"/>
  <c r="PJ51" i="2"/>
  <c r="PJ52" i="2"/>
  <c r="PJ53" i="2"/>
  <c r="PJ54" i="2"/>
  <c r="PJ55" i="2"/>
  <c r="PJ56" i="2"/>
  <c r="PJ57" i="2"/>
  <c r="PJ58" i="2"/>
  <c r="PJ59" i="2"/>
  <c r="PJ60" i="2"/>
  <c r="PJ61" i="2"/>
  <c r="PJ62" i="2"/>
  <c r="PJ63" i="2"/>
  <c r="PJ64" i="2"/>
  <c r="PJ65" i="2"/>
  <c r="PJ66" i="2"/>
  <c r="PJ68" i="2"/>
  <c r="PJ69" i="2"/>
  <c r="PJ70" i="2"/>
  <c r="PJ71" i="2"/>
  <c r="PJ72" i="2"/>
  <c r="PJ73" i="2"/>
  <c r="PJ74" i="2"/>
  <c r="PJ75" i="2"/>
  <c r="PJ76" i="2"/>
  <c r="PJ77" i="2"/>
  <c r="PJ78" i="2"/>
  <c r="PJ79" i="2"/>
  <c r="PJ80" i="2"/>
  <c r="PJ81" i="2"/>
  <c r="PJ82" i="2"/>
  <c r="PJ84" i="2"/>
  <c r="OV13" i="2"/>
  <c r="OV14" i="2"/>
  <c r="OV15" i="2"/>
  <c r="OV16" i="2"/>
  <c r="OV17" i="2"/>
  <c r="OV18" i="2"/>
  <c r="OV19" i="2"/>
  <c r="OV20" i="2"/>
  <c r="OV21" i="2"/>
  <c r="OV22" i="2"/>
  <c r="OV23" i="2"/>
  <c r="OV24" i="2"/>
  <c r="OV25" i="2"/>
  <c r="OV26" i="2"/>
  <c r="OV27" i="2"/>
  <c r="OV28" i="2"/>
  <c r="OV29" i="2"/>
  <c r="OV30" i="2"/>
  <c r="OV31" i="2"/>
  <c r="OV32" i="2"/>
  <c r="OV33" i="2"/>
  <c r="OV34" i="2"/>
  <c r="OV35" i="2"/>
  <c r="OV36" i="2"/>
  <c r="OV37" i="2"/>
  <c r="OV38" i="2"/>
  <c r="OV39" i="2"/>
  <c r="OV40" i="2"/>
  <c r="OV41" i="2"/>
  <c r="OV42" i="2"/>
  <c r="OV43" i="2"/>
  <c r="OV44" i="2"/>
  <c r="OV45" i="2"/>
  <c r="OV46" i="2"/>
  <c r="OV47" i="2"/>
  <c r="OV48" i="2"/>
  <c r="OV49" i="2"/>
  <c r="OV50" i="2"/>
  <c r="OV51" i="2"/>
  <c r="OV52" i="2"/>
  <c r="OV53" i="2"/>
  <c r="OV54" i="2"/>
  <c r="OV55" i="2"/>
  <c r="OV56" i="2"/>
  <c r="OV57" i="2"/>
  <c r="OV58" i="2"/>
  <c r="OV59" i="2"/>
  <c r="OV60" i="2"/>
  <c r="OV61" i="2"/>
  <c r="OV62" i="2"/>
  <c r="OV63" i="2"/>
  <c r="OV64" i="2"/>
  <c r="OV65" i="2"/>
  <c r="OV66" i="2"/>
  <c r="OV67" i="2"/>
  <c r="OV68" i="2"/>
  <c r="OV69" i="2"/>
  <c r="OV70" i="2"/>
  <c r="OV71" i="2"/>
  <c r="OV72" i="2"/>
  <c r="OV73" i="2"/>
  <c r="OV74" i="2"/>
  <c r="OV75" i="2"/>
  <c r="OV76" i="2"/>
  <c r="OV77" i="2"/>
  <c r="OV78" i="2"/>
  <c r="OV79" i="2"/>
  <c r="OV80" i="2"/>
  <c r="OV81" i="2"/>
  <c r="OV82" i="2"/>
  <c r="OV83" i="2"/>
  <c r="OV84" i="2"/>
  <c r="OV12" i="2"/>
  <c r="PJ12" i="2"/>
  <c r="OW13" i="2"/>
  <c r="OW14" i="2"/>
  <c r="OW15" i="2"/>
  <c r="OW16" i="2"/>
  <c r="OW17" i="2"/>
  <c r="OW18" i="2"/>
  <c r="OW19" i="2"/>
  <c r="OW20" i="2"/>
  <c r="OW21" i="2"/>
  <c r="OW22" i="2"/>
  <c r="OW23" i="2"/>
  <c r="OW24" i="2"/>
  <c r="OW25" i="2"/>
  <c r="OW26" i="2"/>
  <c r="OW27" i="2"/>
  <c r="OW28" i="2"/>
  <c r="OW29" i="2"/>
  <c r="OW30" i="2"/>
  <c r="OW31" i="2"/>
  <c r="OW32" i="2"/>
  <c r="OW33" i="2"/>
  <c r="OW34" i="2"/>
  <c r="OW35" i="2"/>
  <c r="OW36" i="2"/>
  <c r="OW37" i="2"/>
  <c r="OW38" i="2"/>
  <c r="OW39" i="2"/>
  <c r="OW40" i="2"/>
  <c r="OW41" i="2"/>
  <c r="OW42" i="2"/>
  <c r="OW43" i="2"/>
  <c r="OW44" i="2"/>
  <c r="OW45" i="2"/>
  <c r="OW46" i="2"/>
  <c r="OW47" i="2"/>
  <c r="OW48" i="2"/>
  <c r="OW49" i="2"/>
  <c r="OW50" i="2"/>
  <c r="OW51" i="2"/>
  <c r="OW52" i="2"/>
  <c r="OW53" i="2"/>
  <c r="OW54" i="2"/>
  <c r="OW55" i="2"/>
  <c r="OW56" i="2"/>
  <c r="OW57" i="2"/>
  <c r="OW58" i="2"/>
  <c r="OW59" i="2"/>
  <c r="OW60" i="2"/>
  <c r="OW61" i="2"/>
  <c r="OW62" i="2"/>
  <c r="OW63" i="2"/>
  <c r="OW64" i="2"/>
  <c r="OW65" i="2"/>
  <c r="OW66" i="2"/>
  <c r="OW67" i="2"/>
  <c r="OW68" i="2"/>
  <c r="OW69" i="2"/>
  <c r="OW70" i="2"/>
  <c r="OW71" i="2"/>
  <c r="OW72" i="2"/>
  <c r="OW73" i="2"/>
  <c r="OW74" i="2"/>
  <c r="OW75" i="2"/>
  <c r="OW76" i="2"/>
  <c r="OW77" i="2"/>
  <c r="OW78" i="2"/>
  <c r="OW79" i="2"/>
  <c r="OW80" i="2"/>
  <c r="OW81" i="2"/>
  <c r="OW82" i="2"/>
  <c r="OW83" i="2"/>
  <c r="OW84" i="2"/>
  <c r="OW12" i="2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OM95" i="2" l="1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NY100" i="2" s="1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NY66" i="2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NY83" i="2"/>
  <c r="NY84" i="2"/>
  <c r="NY12" i="2"/>
  <c r="NY95" i="2" l="1"/>
  <c r="NY93" i="2"/>
  <c r="NY105" i="2"/>
  <c r="OD82" i="2"/>
  <c r="OD66" i="2"/>
  <c r="OD18" i="2"/>
  <c r="NY94" i="2"/>
  <c r="OD20" i="2"/>
  <c r="OD19" i="2"/>
  <c r="OD65" i="2"/>
  <c r="OD27" i="2"/>
  <c r="OD31" i="2"/>
  <c r="OD74" i="2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W13" i="2"/>
  <c r="NW15" i="2"/>
  <c r="NW16" i="2"/>
  <c r="NW21" i="2"/>
  <c r="NW25" i="2"/>
  <c r="NW29" i="2"/>
  <c r="NW37" i="2"/>
  <c r="NW39" i="2"/>
  <c r="NW41" i="2"/>
  <c r="NW44" i="2"/>
  <c r="NW45" i="2"/>
  <c r="NW46" i="2"/>
  <c r="NW47" i="2"/>
  <c r="NW48" i="2"/>
  <c r="NW49" i="2"/>
  <c r="NW51" i="2"/>
  <c r="NW52" i="2"/>
  <c r="NW53" i="2"/>
  <c r="NW55" i="2"/>
  <c r="NW56" i="2"/>
  <c r="NW59" i="2"/>
  <c r="NW60" i="2"/>
  <c r="NW63" i="2"/>
  <c r="NW64" i="2"/>
  <c r="NW68" i="2"/>
  <c r="NW69" i="2"/>
  <c r="NW72" i="2"/>
  <c r="NW73" i="2"/>
  <c r="NW74" i="2"/>
  <c r="NW75" i="2"/>
  <c r="NW76" i="2"/>
  <c r="NW78" i="2"/>
  <c r="NW80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94" i="2" s="1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R93" i="2" l="1"/>
  <c r="NR105" i="2"/>
  <c r="NY106" i="2"/>
  <c r="NY107" i="2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K15" i="2"/>
  <c r="NK16" i="2"/>
  <c r="NK17" i="2"/>
  <c r="NK18" i="2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K66" i="2"/>
  <c r="NK67" i="2"/>
  <c r="NK68" i="2"/>
  <c r="NK69" i="2"/>
  <c r="NK70" i="2"/>
  <c r="NK71" i="2"/>
  <c r="NK72" i="2"/>
  <c r="NK73" i="2"/>
  <c r="NK74" i="2"/>
  <c r="NK75" i="2"/>
  <c r="NK76" i="2"/>
  <c r="NK77" i="2"/>
  <c r="NK78" i="2"/>
  <c r="NK79" i="2"/>
  <c r="NK80" i="2"/>
  <c r="NK81" i="2"/>
  <c r="NK82" i="2"/>
  <c r="NK83" i="2"/>
  <c r="NK84" i="2"/>
  <c r="NK12" i="2"/>
  <c r="OA107" i="2" l="1"/>
  <c r="NP66" i="2"/>
  <c r="NP18" i="2"/>
  <c r="NP65" i="2"/>
  <c r="NK100" i="2"/>
  <c r="NP14" i="2"/>
  <c r="NK95" i="2"/>
  <c r="NP77" i="2"/>
  <c r="NP43" i="2"/>
  <c r="OA106" i="2"/>
  <c r="OA100" i="2"/>
  <c r="OA95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MZ58" i="2"/>
  <c r="MZ59" i="2"/>
  <c r="MZ60" i="2"/>
  <c r="MZ61" i="2"/>
  <c r="MZ62" i="2"/>
  <c r="MZ63" i="2"/>
  <c r="MZ64" i="2"/>
  <c r="MZ65" i="2"/>
  <c r="MZ66" i="2"/>
  <c r="MZ67" i="2"/>
  <c r="MZ68" i="2"/>
  <c r="MZ69" i="2"/>
  <c r="MZ70" i="2"/>
  <c r="MZ71" i="2"/>
  <c r="MZ72" i="2"/>
  <c r="MZ73" i="2"/>
  <c r="MZ74" i="2"/>
  <c r="MZ75" i="2"/>
  <c r="MZ76" i="2"/>
  <c r="MZ77" i="2"/>
  <c r="MZ78" i="2"/>
  <c r="MZ79" i="2"/>
  <c r="MZ80" i="2"/>
  <c r="MZ81" i="2"/>
  <c r="MZ82" i="2"/>
  <c r="MZ83" i="2"/>
  <c r="MZ84" i="2"/>
  <c r="MZ12" i="2"/>
  <c r="MY13" i="2"/>
  <c r="MY14" i="2"/>
  <c r="MY15" i="2"/>
  <c r="MY16" i="2"/>
  <c r="MY17" i="2"/>
  <c r="NB17" i="2" s="1"/>
  <c r="MY18" i="2"/>
  <c r="MY19" i="2"/>
  <c r="MY20" i="2"/>
  <c r="MY21" i="2"/>
  <c r="MY22" i="2"/>
  <c r="MY23" i="2"/>
  <c r="MY24" i="2"/>
  <c r="MY25" i="2"/>
  <c r="MY26" i="2"/>
  <c r="MY27" i="2"/>
  <c r="MY28" i="2"/>
  <c r="MY29" i="2"/>
  <c r="MY30" i="2"/>
  <c r="MY31" i="2"/>
  <c r="MY32" i="2"/>
  <c r="MY33" i="2"/>
  <c r="MY34" i="2"/>
  <c r="MY35" i="2"/>
  <c r="MY36" i="2"/>
  <c r="MY37" i="2"/>
  <c r="MY38" i="2"/>
  <c r="MY39" i="2"/>
  <c r="MY40" i="2"/>
  <c r="MY41" i="2"/>
  <c r="MY42" i="2"/>
  <c r="MY43" i="2"/>
  <c r="MY44" i="2"/>
  <c r="MY45" i="2"/>
  <c r="MY46" i="2"/>
  <c r="MY47" i="2"/>
  <c r="MY48" i="2"/>
  <c r="MY49" i="2"/>
  <c r="MY50" i="2"/>
  <c r="MY51" i="2"/>
  <c r="MY52" i="2"/>
  <c r="MY53" i="2"/>
  <c r="MY54" i="2"/>
  <c r="MY55" i="2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MY72" i="2"/>
  <c r="MY73" i="2"/>
  <c r="MY74" i="2"/>
  <c r="MY75" i="2"/>
  <c r="MY76" i="2"/>
  <c r="MY77" i="2"/>
  <c r="MY78" i="2"/>
  <c r="MY79" i="2"/>
  <c r="MY80" i="2"/>
  <c r="MY81" i="2"/>
  <c r="MY82" i="2"/>
  <c r="MY83" i="2"/>
  <c r="MY84" i="2"/>
  <c r="MY12" i="2"/>
  <c r="NB13" i="2"/>
  <c r="NB15" i="2"/>
  <c r="NB16" i="2"/>
  <c r="NB19" i="2"/>
  <c r="NB20" i="2"/>
  <c r="NB21" i="2"/>
  <c r="NB22" i="2"/>
  <c r="NB25" i="2"/>
  <c r="NB28" i="2"/>
  <c r="NB29" i="2"/>
  <c r="NB36" i="2"/>
  <c r="NB37" i="2"/>
  <c r="NB39" i="2"/>
  <c r="NB40" i="2"/>
  <c r="NB41" i="2"/>
  <c r="NB44" i="2"/>
  <c r="NB45" i="2"/>
  <c r="NB46" i="2"/>
  <c r="NB47" i="2"/>
  <c r="NB48" i="2"/>
  <c r="NB49" i="2"/>
  <c r="NB51" i="2"/>
  <c r="NB52" i="2"/>
  <c r="NB53" i="2"/>
  <c r="NB56" i="2"/>
  <c r="NB60" i="2"/>
  <c r="NB63" i="2"/>
  <c r="NB64" i="2"/>
  <c r="NB67" i="2"/>
  <c r="NB68" i="2"/>
  <c r="NB70" i="2"/>
  <c r="NB72" i="2"/>
  <c r="NB73" i="2"/>
  <c r="NB75" i="2"/>
  <c r="NB76" i="2"/>
  <c r="NB78" i="2"/>
  <c r="NB80" i="2"/>
  <c r="NB82" i="2"/>
  <c r="NA13" i="2"/>
  <c r="NA14" i="2"/>
  <c r="NA15" i="2"/>
  <c r="NA16" i="2"/>
  <c r="NA17" i="2"/>
  <c r="NA18" i="2"/>
  <c r="NB18" i="2" s="1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B66" i="2" s="1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NB34" i="2" s="1"/>
  <c r="MX35" i="2"/>
  <c r="MX36" i="2"/>
  <c r="MX37" i="2"/>
  <c r="MX38" i="2"/>
  <c r="NB38" i="2" s="1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NB14" i="2" s="1"/>
  <c r="MW15" i="2"/>
  <c r="MW16" i="2"/>
  <c r="MW17" i="2"/>
  <c r="MW18" i="2"/>
  <c r="MW19" i="2"/>
  <c r="MW20" i="2"/>
  <c r="MW21" i="2"/>
  <c r="MW22" i="2"/>
  <c r="MW23" i="2"/>
  <c r="MW24" i="2"/>
  <c r="MW25" i="2"/>
  <c r="MW26" i="2"/>
  <c r="NB26" i="2" s="1"/>
  <c r="MW27" i="2"/>
  <c r="NB27" i="2" s="1"/>
  <c r="MW28" i="2"/>
  <c r="MW29" i="2"/>
  <c r="MW30" i="2"/>
  <c r="MW31" i="2"/>
  <c r="NB31" i="2" s="1"/>
  <c r="MW32" i="2"/>
  <c r="NB32" i="2" s="1"/>
  <c r="MW33" i="2"/>
  <c r="NB33" i="2" s="1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NB50" i="2" s="1"/>
  <c r="MW51" i="2"/>
  <c r="MW52" i="2"/>
  <c r="MW53" i="2"/>
  <c r="MW54" i="2"/>
  <c r="MW55" i="2"/>
  <c r="MW56" i="2"/>
  <c r="MW57" i="2"/>
  <c r="MW58" i="2"/>
  <c r="NB58" i="2" s="1"/>
  <c r="MW59" i="2"/>
  <c r="MW60" i="2"/>
  <c r="MW61" i="2"/>
  <c r="NB61" i="2" s="1"/>
  <c r="MW62" i="2"/>
  <c r="NB62" i="2" s="1"/>
  <c r="MW63" i="2"/>
  <c r="MW64" i="2"/>
  <c r="MW65" i="2"/>
  <c r="MW66" i="2"/>
  <c r="MW67" i="2"/>
  <c r="MW68" i="2"/>
  <c r="MW69" i="2"/>
  <c r="MW70" i="2"/>
  <c r="MW71" i="2"/>
  <c r="MW72" i="2"/>
  <c r="MW73" i="2"/>
  <c r="MW74" i="2"/>
  <c r="NB74" i="2" s="1"/>
  <c r="MW75" i="2"/>
  <c r="MW76" i="2"/>
  <c r="MW77" i="2"/>
  <c r="MW78" i="2"/>
  <c r="MW79" i="2"/>
  <c r="NB79" i="2" s="1"/>
  <c r="MW80" i="2"/>
  <c r="MW81" i="2"/>
  <c r="MW82" i="2"/>
  <c r="MW83" i="2"/>
  <c r="MW84" i="2"/>
  <c r="MW12" i="2"/>
  <c r="NB30" i="2" l="1"/>
  <c r="NB81" i="2"/>
  <c r="NB55" i="2"/>
  <c r="NB57" i="2"/>
  <c r="NB69" i="2"/>
  <c r="NI62" i="2"/>
  <c r="NB43" i="2"/>
  <c r="NB71" i="2"/>
  <c r="NB54" i="2"/>
  <c r="NI79" i="2"/>
  <c r="MW100" i="2"/>
  <c r="NB83" i="2"/>
  <c r="MW95" i="2"/>
  <c r="NB77" i="2"/>
  <c r="NB42" i="2"/>
  <c r="NB23" i="2"/>
  <c r="NB59" i="2"/>
  <c r="MW93" i="2"/>
  <c r="MW94" i="2"/>
  <c r="MW105" i="2"/>
  <c r="NB35" i="2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NB24" i="2"/>
  <c r="NB12" i="2"/>
  <c r="MR62" i="2"/>
  <c r="MR38" i="2"/>
  <c r="MR22" i="2"/>
  <c r="ND92" i="2" l="1"/>
  <c r="NH93" i="2" s="1"/>
  <c r="MW92" i="2"/>
  <c r="MY95" i="2" s="1"/>
  <c r="MW107" i="2"/>
  <c r="MY107" i="2" s="1"/>
  <c r="MW106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F93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Y106" i="2" l="1"/>
  <c r="MY93" i="2"/>
  <c r="MG22" i="2"/>
  <c r="MG84" i="2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X97" i="2"/>
  <c r="LV97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G66" i="2" s="1"/>
  <c r="LL60" i="2"/>
  <c r="LG69" i="2" s="1"/>
  <c r="LL63" i="2"/>
  <c r="LL64" i="2"/>
  <c r="LL68" i="2"/>
  <c r="LG77" i="2" s="1"/>
  <c r="LL70" i="2"/>
  <c r="LG79" i="2" s="1"/>
  <c r="LL72" i="2"/>
  <c r="LG81" i="2" s="1"/>
  <c r="LL73" i="2"/>
  <c r="LG82" i="2" s="1"/>
  <c r="LL75" i="2"/>
  <c r="LG84" i="2" s="1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8" i="2"/>
  <c r="LG70" i="2"/>
  <c r="LG72" i="2"/>
  <c r="LG73" i="2"/>
  <c r="LG75" i="2"/>
  <c r="LG76" i="2"/>
  <c r="LG78" i="2"/>
  <c r="LG80" i="2"/>
  <c r="LJ12" i="2"/>
  <c r="LK12" i="2"/>
  <c r="LI12" i="2"/>
  <c r="LH12" i="2"/>
  <c r="LG12" i="2"/>
  <c r="LL14" i="2" l="1"/>
  <c r="LG23" i="2" s="1"/>
  <c r="LL23" i="2" s="1"/>
  <c r="LG32" i="2" s="1"/>
  <c r="LL32" i="2" s="1"/>
  <c r="LU107" i="2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93" i="2" l="1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E12" i="2"/>
  <c r="FD12" i="2"/>
  <c r="FF12" i="2"/>
  <c r="FC12" i="2"/>
  <c r="FB12" i="2"/>
  <c r="FG84" i="2" l="1"/>
  <c r="FG20" i="2"/>
  <c r="FG68" i="2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4" i="4" s="1"/>
  <c r="ES16" i="2"/>
  <c r="AD46" i="4" s="1"/>
  <c r="ES68" i="2"/>
  <c r="AD49" i="4" s="1"/>
  <c r="ES40" i="2"/>
  <c r="AD30" i="4" s="1"/>
  <c r="ES65" i="2"/>
  <c r="AD6" i="4" s="1"/>
  <c r="EW106" i="2"/>
  <c r="EW94" i="2"/>
  <c r="EY93" i="2"/>
  <c r="EW105" i="2"/>
  <c r="EW100" i="2"/>
  <c r="EW93" i="2"/>
  <c r="ES67" i="2"/>
  <c r="AD22" i="4" s="1"/>
  <c r="ES55" i="2"/>
  <c r="AD31" i="4" s="1"/>
  <c r="ES43" i="2"/>
  <c r="AD21" i="4" s="1"/>
  <c r="ES31" i="2"/>
  <c r="AD25" i="4" s="1"/>
  <c r="ES19" i="2"/>
  <c r="AD16" i="4" s="1"/>
  <c r="ES32" i="2"/>
  <c r="AD19" i="4" s="1"/>
  <c r="ES66" i="2"/>
  <c r="AD28" i="4" s="1"/>
  <c r="EN105" i="2"/>
  <c r="ES30" i="2"/>
  <c r="AD32" i="4" s="1"/>
  <c r="ES18" i="2"/>
  <c r="AD15" i="4" s="1"/>
  <c r="ES42" i="2"/>
  <c r="AD3" i="4" s="1"/>
  <c r="ES29" i="2"/>
  <c r="AD57" i="4" s="1"/>
  <c r="ES17" i="2"/>
  <c r="AD51" i="4" s="1"/>
  <c r="ES27" i="2"/>
  <c r="AD12" i="4" s="1"/>
  <c r="ES62" i="2"/>
  <c r="AD14" i="4" s="1"/>
  <c r="ES14" i="2"/>
  <c r="AD36" i="4" s="1"/>
  <c r="ES74" i="2"/>
  <c r="AD42" i="4" s="1"/>
  <c r="ES50" i="2"/>
  <c r="AD10" i="4" s="1"/>
  <c r="ES26" i="2"/>
  <c r="AD13" i="4" s="1"/>
  <c r="ES73" i="2"/>
  <c r="AD53" i="4" s="1"/>
  <c r="ES61" i="2"/>
  <c r="AD34" i="4" s="1"/>
  <c r="ES37" i="2"/>
  <c r="AD52" i="4" s="1"/>
  <c r="ES38" i="2"/>
  <c r="AD8" i="4" s="1"/>
  <c r="ES77" i="2"/>
  <c r="AD23" i="4" s="1"/>
  <c r="ES54" i="2"/>
  <c r="AD35" i="4" s="1"/>
  <c r="EN94" i="2"/>
  <c r="ES24" i="2"/>
  <c r="AD37" i="4" s="1"/>
  <c r="ES47" i="2"/>
  <c r="AD48" i="4" s="1"/>
  <c r="ES35" i="2"/>
  <c r="AD17" i="4" s="1"/>
  <c r="ES58" i="2"/>
  <c r="AD11" i="4" s="1"/>
  <c r="ES46" i="2"/>
  <c r="AD40" i="4" s="1"/>
  <c r="ES34" i="2"/>
  <c r="AD39" i="4" s="1"/>
  <c r="ES22" i="2"/>
  <c r="AD41" i="4" s="1"/>
  <c r="EN93" i="2"/>
  <c r="ES81" i="2"/>
  <c r="AD29" i="4" s="1"/>
  <c r="ES33" i="2"/>
  <c r="AD26" i="4" s="1"/>
  <c r="ES57" i="2"/>
  <c r="AD9" i="4" s="1"/>
  <c r="ES21" i="2"/>
  <c r="AD55" i="4" s="1"/>
  <c r="ES69" i="2"/>
  <c r="AD33" i="4" s="1"/>
  <c r="ES59" i="2"/>
  <c r="AD4" i="4" s="1"/>
  <c r="ES23" i="2"/>
  <c r="AD7" i="4" s="1"/>
  <c r="ES82" i="2"/>
  <c r="AD38" i="4" s="1"/>
  <c r="ES71" i="2"/>
  <c r="AD5" i="4" s="1"/>
  <c r="ES83" i="2"/>
  <c r="AD18" i="4" s="1"/>
  <c r="ES70" i="2"/>
  <c r="AD44" i="4" s="1"/>
  <c r="ES84" i="2"/>
  <c r="AD27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1" i="4" s="1"/>
  <c r="EL55" i="2"/>
  <c r="AC31" i="4" s="1"/>
  <c r="EL42" i="2"/>
  <c r="AC3" i="4" s="1"/>
  <c r="EL30" i="2"/>
  <c r="AC32" i="4" s="1"/>
  <c r="EL19" i="2"/>
  <c r="AC16" i="4" s="1"/>
  <c r="EL66" i="2"/>
  <c r="AC28" i="4" s="1"/>
  <c r="EL18" i="2"/>
  <c r="AC15" i="4" s="1"/>
  <c r="EL77" i="2"/>
  <c r="AC23" i="4" s="1"/>
  <c r="EL65" i="2"/>
  <c r="AC6" i="4" s="1"/>
  <c r="EL53" i="2"/>
  <c r="AC58" i="4" s="1"/>
  <c r="EL29" i="2"/>
  <c r="AC57" i="4" s="1"/>
  <c r="EL17" i="2"/>
  <c r="AC51" i="4" s="1"/>
  <c r="EL54" i="2"/>
  <c r="AC35" i="4" s="1"/>
  <c r="EL74" i="2"/>
  <c r="AC42" i="4" s="1"/>
  <c r="EL73" i="2"/>
  <c r="AC53" i="4" s="1"/>
  <c r="EL39" i="2"/>
  <c r="AC62" i="4" s="1"/>
  <c r="EL38" i="2"/>
  <c r="AC8" i="4" s="1"/>
  <c r="EG100" i="2"/>
  <c r="EL59" i="2"/>
  <c r="AC4" i="4" s="1"/>
  <c r="EL82" i="2"/>
  <c r="AC38" i="4" s="1"/>
  <c r="EL22" i="2"/>
  <c r="AC41" i="4" s="1"/>
  <c r="EL47" i="2"/>
  <c r="AC48" i="4" s="1"/>
  <c r="EL35" i="2"/>
  <c r="AC17" i="4" s="1"/>
  <c r="EL34" i="2"/>
  <c r="AC39" i="4" s="1"/>
  <c r="EL83" i="2"/>
  <c r="AC18" i="4" s="1"/>
  <c r="EL24" i="2"/>
  <c r="AC37" i="4" s="1"/>
  <c r="EL71" i="2"/>
  <c r="AC5" i="4" s="1"/>
  <c r="EL23" i="2"/>
  <c r="AC7" i="4" s="1"/>
  <c r="EG95" i="2"/>
  <c r="EL68" i="2"/>
  <c r="AC49" i="4" s="1"/>
  <c r="EL32" i="2"/>
  <c r="AC19" i="4" s="1"/>
  <c r="EL20" i="2"/>
  <c r="AC43" i="4" s="1"/>
  <c r="EG94" i="2"/>
  <c r="EL81" i="2"/>
  <c r="AC29" i="4" s="1"/>
  <c r="EL58" i="2"/>
  <c r="AC11" i="4" s="1"/>
  <c r="EL46" i="2"/>
  <c r="AC40" i="4" s="1"/>
  <c r="EL57" i="2"/>
  <c r="AC9" i="4" s="1"/>
  <c r="EG93" i="2"/>
  <c r="EL69" i="2"/>
  <c r="AC33" i="4" s="1"/>
  <c r="EG105" i="2"/>
  <c r="EL84" i="2"/>
  <c r="AC27" i="4" s="1"/>
  <c r="EL67" i="2"/>
  <c r="AC22" i="4" s="1"/>
  <c r="EL40" i="2"/>
  <c r="AC30" i="4" s="1"/>
  <c r="EL28" i="2"/>
  <c r="AC24" i="4" s="1"/>
  <c r="EL16" i="2"/>
  <c r="AC46" i="4" s="1"/>
  <c r="EL27" i="2"/>
  <c r="AC12" i="4" s="1"/>
  <c r="EL15" i="2"/>
  <c r="AC61" i="4" s="1"/>
  <c r="EL62" i="2"/>
  <c r="AC14" i="4" s="1"/>
  <c r="EL50" i="2"/>
  <c r="AC10" i="4" s="1"/>
  <c r="EL26" i="2"/>
  <c r="AC13" i="4" s="1"/>
  <c r="EL14" i="2"/>
  <c r="AC36" i="4" s="1"/>
  <c r="EL61" i="2"/>
  <c r="AC34" i="4" s="1"/>
  <c r="EL48" i="2"/>
  <c r="AC47" i="4" s="1"/>
  <c r="EL33" i="2"/>
  <c r="AC26" i="4" s="1"/>
  <c r="EL31" i="2"/>
  <c r="AC25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8" i="4" s="1"/>
  <c r="BF74" i="2"/>
  <c r="Q42" i="4" s="1"/>
  <c r="BF70" i="2"/>
  <c r="Q44" i="4" s="1"/>
  <c r="BF58" i="2"/>
  <c r="Q11" i="4" s="1"/>
  <c r="BF50" i="2"/>
  <c r="Q10" i="4" s="1"/>
  <c r="BF46" i="2"/>
  <c r="Q40" i="4" s="1"/>
  <c r="BF38" i="2"/>
  <c r="BF34" i="2"/>
  <c r="Q39" i="4" s="1"/>
  <c r="BF26" i="2"/>
  <c r="Q13" i="4" s="1"/>
  <c r="BF66" i="2"/>
  <c r="Q28" i="4" s="1"/>
  <c r="BF54" i="2"/>
  <c r="Q35" i="4" s="1"/>
  <c r="BF42" i="2"/>
  <c r="Q3" i="4" s="1"/>
  <c r="BF30" i="2"/>
  <c r="Q32" i="4" s="1"/>
  <c r="BJ95" i="2"/>
  <c r="BJ106" i="2"/>
  <c r="BJ107" i="2"/>
  <c r="BF79" i="2"/>
  <c r="Q45" i="4" s="1"/>
  <c r="BF55" i="2"/>
  <c r="Q31" i="4" s="1"/>
  <c r="BF47" i="2"/>
  <c r="Q48" i="4" s="1"/>
  <c r="BF43" i="2"/>
  <c r="Q21" i="4" s="1"/>
  <c r="BF35" i="2"/>
  <c r="Q17" i="4" s="1"/>
  <c r="BF31" i="2"/>
  <c r="Q25" i="4" s="1"/>
  <c r="BF23" i="2"/>
  <c r="Q7" i="4" s="1"/>
  <c r="BF71" i="2"/>
  <c r="Q5" i="4" s="1"/>
  <c r="BF68" i="2"/>
  <c r="Q49" i="4" s="1"/>
  <c r="BF83" i="2"/>
  <c r="Q18" i="4" s="1"/>
  <c r="BF67" i="2"/>
  <c r="Q22" i="4" s="1"/>
  <c r="BF80" i="2"/>
  <c r="Q50" i="4" s="1"/>
  <c r="BF48" i="2"/>
  <c r="Q47" i="4" s="1"/>
  <c r="BF32" i="2"/>
  <c r="Q19" i="4" s="1"/>
  <c r="BF20" i="2"/>
  <c r="BF69" i="2"/>
  <c r="Q33" i="4" s="1"/>
  <c r="BF61" i="2"/>
  <c r="Q34" i="4" s="1"/>
  <c r="BF57" i="2"/>
  <c r="Q9" i="4" s="1"/>
  <c r="BF37" i="2"/>
  <c r="Q52" i="4" s="1"/>
  <c r="BF33" i="2"/>
  <c r="Q26" i="4" s="1"/>
  <c r="BJ100" i="2"/>
  <c r="BJ94" i="2"/>
  <c r="BJ105" i="2"/>
  <c r="BF65" i="2"/>
  <c r="Q6" i="4" s="1"/>
  <c r="BF17" i="2"/>
  <c r="Q51" i="4" s="1"/>
  <c r="BF29" i="2"/>
  <c r="Q57" i="4" s="1"/>
  <c r="BF76" i="2"/>
  <c r="Q56" i="4" s="1"/>
  <c r="BF40" i="2"/>
  <c r="Q30" i="4" s="1"/>
  <c r="BF28" i="2"/>
  <c r="Q24" i="4" s="1"/>
  <c r="BF63" i="2"/>
  <c r="Q60" i="4" s="1"/>
  <c r="BF39" i="2"/>
  <c r="Q62" i="4" s="1"/>
  <c r="BF27" i="2"/>
  <c r="Q12" i="4" s="1"/>
  <c r="BF62" i="2"/>
  <c r="Q14" i="4" s="1"/>
  <c r="BF59" i="2"/>
  <c r="Q4" i="4" s="1"/>
  <c r="BF84" i="2"/>
  <c r="Q27" i="4" s="1"/>
  <c r="BA93" i="2"/>
  <c r="BF77" i="2"/>
  <c r="Q23" i="4" s="1"/>
  <c r="BF73" i="2"/>
  <c r="Q53" i="4" s="1"/>
  <c r="BF15" i="2"/>
  <c r="Q61" i="4" s="1"/>
  <c r="BA94" i="2"/>
  <c r="BF19" i="2"/>
  <c r="Q16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A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E97" i="2" s="1"/>
  <c r="NF97" i="2" s="1"/>
  <c r="NG98" i="2"/>
  <c r="NF102" i="2"/>
  <c r="NF103" i="2"/>
  <c r="NF98" i="2"/>
  <c r="NE98" i="2"/>
  <c r="NE102" i="2"/>
  <c r="NE103" i="2"/>
  <c r="LW96" i="2"/>
  <c r="LW97" i="2"/>
  <c r="LX98" i="2"/>
  <c r="LX101" i="2"/>
  <c r="LV101" i="2" s="1"/>
  <c r="LW101" i="2" s="1"/>
  <c r="LX102" i="2"/>
  <c r="LV102" i="2" s="1"/>
  <c r="LW102" i="2" s="1"/>
  <c r="LX103" i="2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I101" i="2" s="1"/>
  <c r="IK102" i="2"/>
  <c r="II102" i="2" s="1"/>
  <c r="IK103" i="2"/>
  <c r="II103" i="2" s="1"/>
  <c r="IK96" i="2"/>
  <c r="II96" i="2" s="1"/>
  <c r="IK97" i="2"/>
  <c r="II97" i="2" s="1"/>
  <c r="IK98" i="2"/>
  <c r="II98" i="2" s="1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S75" i="4"/>
  <c r="BS36" i="4"/>
  <c r="BS61" i="4"/>
  <c r="BS46" i="4"/>
  <c r="BS51" i="4"/>
  <c r="BS15" i="4"/>
  <c r="BS16" i="4"/>
  <c r="BS43" i="4"/>
  <c r="BS55" i="4"/>
  <c r="BS41" i="4"/>
  <c r="BS7" i="4"/>
  <c r="BS37" i="4"/>
  <c r="BS67" i="4"/>
  <c r="BS13" i="4"/>
  <c r="BS12" i="4"/>
  <c r="BS24" i="4"/>
  <c r="BS57" i="4"/>
  <c r="BS32" i="4"/>
  <c r="BS25" i="4"/>
  <c r="BS19" i="4"/>
  <c r="BS26" i="4"/>
  <c r="BS39" i="4"/>
  <c r="BS17" i="4"/>
  <c r="BS54" i="4"/>
  <c r="BS52" i="4"/>
  <c r="BS8" i="4"/>
  <c r="BS62" i="4"/>
  <c r="BS30" i="4"/>
  <c r="BS74" i="4"/>
  <c r="BS3" i="4"/>
  <c r="BS21" i="4"/>
  <c r="BS69" i="4"/>
  <c r="BS73" i="4"/>
  <c r="BS40" i="4"/>
  <c r="BS48" i="4"/>
  <c r="BS47" i="4"/>
  <c r="BS70" i="4"/>
  <c r="BS10" i="4"/>
  <c r="BS72" i="4"/>
  <c r="BS66" i="4"/>
  <c r="BS58" i="4"/>
  <c r="BS35" i="4"/>
  <c r="BS31" i="4"/>
  <c r="BS65" i="4"/>
  <c r="BS9" i="4"/>
  <c r="BS11" i="4"/>
  <c r="BS4" i="4"/>
  <c r="BS64" i="4"/>
  <c r="BS34" i="4"/>
  <c r="BS14" i="4"/>
  <c r="BS60" i="4"/>
  <c r="BS63" i="4"/>
  <c r="BS6" i="4"/>
  <c r="BS28" i="4"/>
  <c r="BS22" i="4"/>
  <c r="BS49" i="4"/>
  <c r="BS33" i="4"/>
  <c r="BS44" i="4"/>
  <c r="BS5" i="4"/>
  <c r="BS68" i="4"/>
  <c r="BS53" i="4"/>
  <c r="BS42" i="4"/>
  <c r="BS59" i="4"/>
  <c r="BS56" i="4"/>
  <c r="BS23" i="4"/>
  <c r="BS71" i="4"/>
  <c r="BS45" i="4"/>
  <c r="BS50" i="4"/>
  <c r="BS29" i="4"/>
  <c r="BS38" i="4"/>
  <c r="BS18" i="4"/>
  <c r="BS27" i="4"/>
  <c r="BQ75" i="4"/>
  <c r="BQ36" i="4"/>
  <c r="BQ61" i="4"/>
  <c r="BQ46" i="4"/>
  <c r="BQ51" i="4"/>
  <c r="BQ15" i="4"/>
  <c r="BQ16" i="4"/>
  <c r="BQ43" i="4"/>
  <c r="BQ55" i="4"/>
  <c r="BQ41" i="4"/>
  <c r="BQ7" i="4"/>
  <c r="BQ37" i="4"/>
  <c r="BQ67" i="4"/>
  <c r="BQ13" i="4"/>
  <c r="BQ12" i="4"/>
  <c r="BQ24" i="4"/>
  <c r="BQ57" i="4"/>
  <c r="BQ32" i="4"/>
  <c r="BQ25" i="4"/>
  <c r="BQ19" i="4"/>
  <c r="BQ26" i="4"/>
  <c r="BQ39" i="4"/>
  <c r="BQ17" i="4"/>
  <c r="BQ54" i="4"/>
  <c r="BQ52" i="4"/>
  <c r="BQ8" i="4"/>
  <c r="BQ62" i="4"/>
  <c r="BQ30" i="4"/>
  <c r="BQ74" i="4"/>
  <c r="BQ3" i="4"/>
  <c r="BQ21" i="4"/>
  <c r="BQ69" i="4"/>
  <c r="BQ73" i="4"/>
  <c r="BQ40" i="4"/>
  <c r="BQ48" i="4"/>
  <c r="BQ47" i="4"/>
  <c r="BQ70" i="4"/>
  <c r="BQ10" i="4"/>
  <c r="BQ72" i="4"/>
  <c r="BQ66" i="4"/>
  <c r="BQ58" i="4"/>
  <c r="BQ35" i="4"/>
  <c r="BQ31" i="4"/>
  <c r="BQ65" i="4"/>
  <c r="BQ9" i="4"/>
  <c r="BQ11" i="4"/>
  <c r="BQ4" i="4"/>
  <c r="BQ64" i="4"/>
  <c r="BQ34" i="4"/>
  <c r="BQ14" i="4"/>
  <c r="BQ60" i="4"/>
  <c r="BQ63" i="4"/>
  <c r="BQ6" i="4"/>
  <c r="BQ28" i="4"/>
  <c r="BQ22" i="4"/>
  <c r="BQ49" i="4"/>
  <c r="BQ33" i="4"/>
  <c r="BQ44" i="4"/>
  <c r="BQ5" i="4"/>
  <c r="BQ68" i="4"/>
  <c r="BQ53" i="4"/>
  <c r="BQ42" i="4"/>
  <c r="BQ59" i="4"/>
  <c r="BQ56" i="4"/>
  <c r="BQ23" i="4"/>
  <c r="BQ71" i="4"/>
  <c r="BQ45" i="4"/>
  <c r="BQ50" i="4"/>
  <c r="BQ29" i="4"/>
  <c r="BQ38" i="4"/>
  <c r="BQ18" i="4"/>
  <c r="BQ27" i="4"/>
  <c r="BN75" i="4"/>
  <c r="BN36" i="4"/>
  <c r="BN61" i="4"/>
  <c r="BN46" i="4"/>
  <c r="BN51" i="4"/>
  <c r="BN15" i="4"/>
  <c r="BN16" i="4"/>
  <c r="BN43" i="4"/>
  <c r="BN55" i="4"/>
  <c r="BN41" i="4"/>
  <c r="BN7" i="4"/>
  <c r="BN37" i="4"/>
  <c r="BN67" i="4"/>
  <c r="BN13" i="4"/>
  <c r="BN12" i="4"/>
  <c r="BN24" i="4"/>
  <c r="BN57" i="4"/>
  <c r="BN32" i="4"/>
  <c r="BN25" i="4"/>
  <c r="BN19" i="4"/>
  <c r="BN26" i="4"/>
  <c r="BN39" i="4"/>
  <c r="BN17" i="4"/>
  <c r="BN54" i="4"/>
  <c r="BN52" i="4"/>
  <c r="BN8" i="4"/>
  <c r="BN62" i="4"/>
  <c r="BN30" i="4"/>
  <c r="BN74" i="4"/>
  <c r="BN3" i="4"/>
  <c r="BN21" i="4"/>
  <c r="BN69" i="4"/>
  <c r="BN73" i="4"/>
  <c r="BN40" i="4"/>
  <c r="BN48" i="4"/>
  <c r="BN47" i="4"/>
  <c r="BN70" i="4"/>
  <c r="BN10" i="4"/>
  <c r="BN72" i="4"/>
  <c r="BN66" i="4"/>
  <c r="BN58" i="4"/>
  <c r="BN35" i="4"/>
  <c r="BN31" i="4"/>
  <c r="BN65" i="4"/>
  <c r="BN9" i="4"/>
  <c r="BN11" i="4"/>
  <c r="BN4" i="4"/>
  <c r="BN64" i="4"/>
  <c r="BN34" i="4"/>
  <c r="BN14" i="4"/>
  <c r="BN60" i="4"/>
  <c r="BN63" i="4"/>
  <c r="BN6" i="4"/>
  <c r="BN28" i="4"/>
  <c r="BN22" i="4"/>
  <c r="BN49" i="4"/>
  <c r="BN33" i="4"/>
  <c r="BN44" i="4"/>
  <c r="BN5" i="4"/>
  <c r="BN68" i="4"/>
  <c r="BN53" i="4"/>
  <c r="BN42" i="4"/>
  <c r="BN59" i="4"/>
  <c r="BN56" i="4"/>
  <c r="BN23" i="4"/>
  <c r="BN71" i="4"/>
  <c r="BN45" i="4"/>
  <c r="BN50" i="4"/>
  <c r="BN29" i="4"/>
  <c r="BN38" i="4"/>
  <c r="BN18" i="4"/>
  <c r="BN27" i="4"/>
  <c r="BJ75" i="4"/>
  <c r="BJ36" i="4"/>
  <c r="BJ61" i="4"/>
  <c r="BJ46" i="4"/>
  <c r="BJ51" i="4"/>
  <c r="BJ15" i="4"/>
  <c r="BJ16" i="4"/>
  <c r="BJ43" i="4"/>
  <c r="BJ55" i="4"/>
  <c r="BJ41" i="4"/>
  <c r="BJ7" i="4"/>
  <c r="BJ37" i="4"/>
  <c r="BJ67" i="4"/>
  <c r="BJ13" i="4"/>
  <c r="BJ12" i="4"/>
  <c r="BJ24" i="4"/>
  <c r="BJ57" i="4"/>
  <c r="BJ32" i="4"/>
  <c r="BJ25" i="4"/>
  <c r="BJ19" i="4"/>
  <c r="BJ26" i="4"/>
  <c r="BJ39" i="4"/>
  <c r="BJ17" i="4"/>
  <c r="BJ54" i="4"/>
  <c r="BJ52" i="4"/>
  <c r="BJ8" i="4"/>
  <c r="BJ62" i="4"/>
  <c r="BJ30" i="4"/>
  <c r="BJ74" i="4"/>
  <c r="BJ3" i="4"/>
  <c r="BJ21" i="4"/>
  <c r="BJ69" i="4"/>
  <c r="BJ73" i="4"/>
  <c r="BJ40" i="4"/>
  <c r="BJ48" i="4"/>
  <c r="BJ47" i="4"/>
  <c r="BJ70" i="4"/>
  <c r="BJ10" i="4"/>
  <c r="BJ72" i="4"/>
  <c r="BJ66" i="4"/>
  <c r="BJ58" i="4"/>
  <c r="BJ35" i="4"/>
  <c r="BJ31" i="4"/>
  <c r="BJ65" i="4"/>
  <c r="BJ9" i="4"/>
  <c r="BJ11" i="4"/>
  <c r="BJ4" i="4"/>
  <c r="BJ64" i="4"/>
  <c r="BJ34" i="4"/>
  <c r="BJ14" i="4"/>
  <c r="BJ60" i="4"/>
  <c r="BJ63" i="4"/>
  <c r="BJ6" i="4"/>
  <c r="BJ28" i="4"/>
  <c r="BJ22" i="4"/>
  <c r="BJ49" i="4"/>
  <c r="BJ33" i="4"/>
  <c r="BJ44" i="4"/>
  <c r="BJ5" i="4"/>
  <c r="BJ68" i="4"/>
  <c r="BJ53" i="4"/>
  <c r="BJ42" i="4"/>
  <c r="BJ59" i="4"/>
  <c r="BJ56" i="4"/>
  <c r="BJ23" i="4"/>
  <c r="BJ71" i="4"/>
  <c r="BJ45" i="4"/>
  <c r="BJ50" i="4"/>
  <c r="BJ29" i="4"/>
  <c r="BJ38" i="4"/>
  <c r="BJ18" i="4"/>
  <c r="BJ27" i="4"/>
  <c r="BE75" i="4"/>
  <c r="BE36" i="4"/>
  <c r="BE61" i="4"/>
  <c r="BE46" i="4"/>
  <c r="BE51" i="4"/>
  <c r="BE15" i="4"/>
  <c r="BE16" i="4"/>
  <c r="BE43" i="4"/>
  <c r="BE55" i="4"/>
  <c r="BE41" i="4"/>
  <c r="BE7" i="4"/>
  <c r="BE37" i="4"/>
  <c r="BE67" i="4"/>
  <c r="BE13" i="4"/>
  <c r="BE12" i="4"/>
  <c r="BE24" i="4"/>
  <c r="BE57" i="4"/>
  <c r="BE32" i="4"/>
  <c r="BE25" i="4"/>
  <c r="BE19" i="4"/>
  <c r="BE26" i="4"/>
  <c r="BE39" i="4"/>
  <c r="BE17" i="4"/>
  <c r="BE54" i="4"/>
  <c r="BE52" i="4"/>
  <c r="BE8" i="4"/>
  <c r="BE62" i="4"/>
  <c r="BE30" i="4"/>
  <c r="BE74" i="4"/>
  <c r="BE3" i="4"/>
  <c r="BE21" i="4"/>
  <c r="BE69" i="4"/>
  <c r="BE73" i="4"/>
  <c r="BE40" i="4"/>
  <c r="BE48" i="4"/>
  <c r="BE47" i="4"/>
  <c r="BE70" i="4"/>
  <c r="BE10" i="4"/>
  <c r="BE72" i="4"/>
  <c r="BE66" i="4"/>
  <c r="BE58" i="4"/>
  <c r="BE35" i="4"/>
  <c r="BE31" i="4"/>
  <c r="BE65" i="4"/>
  <c r="BE9" i="4"/>
  <c r="BE11" i="4"/>
  <c r="BE4" i="4"/>
  <c r="BE64" i="4"/>
  <c r="BE34" i="4"/>
  <c r="BE14" i="4"/>
  <c r="BE60" i="4"/>
  <c r="BE63" i="4"/>
  <c r="BE6" i="4"/>
  <c r="BE28" i="4"/>
  <c r="BE22" i="4"/>
  <c r="BE49" i="4"/>
  <c r="BE33" i="4"/>
  <c r="BE44" i="4"/>
  <c r="BE5" i="4"/>
  <c r="BE68" i="4"/>
  <c r="BE53" i="4"/>
  <c r="BE42" i="4"/>
  <c r="BE59" i="4"/>
  <c r="BE56" i="4"/>
  <c r="BE23" i="4"/>
  <c r="BE71" i="4"/>
  <c r="BE45" i="4"/>
  <c r="BE50" i="4"/>
  <c r="BE29" i="4"/>
  <c r="BE38" i="4"/>
  <c r="BE18" i="4"/>
  <c r="BE27" i="4"/>
  <c r="BC75" i="4"/>
  <c r="BC36" i="4"/>
  <c r="BC61" i="4"/>
  <c r="BC46" i="4"/>
  <c r="BC51" i="4"/>
  <c r="BC15" i="4"/>
  <c r="BC16" i="4"/>
  <c r="BC43" i="4"/>
  <c r="BC55" i="4"/>
  <c r="BC41" i="4"/>
  <c r="BC7" i="4"/>
  <c r="BC37" i="4"/>
  <c r="BC67" i="4"/>
  <c r="BC13" i="4"/>
  <c r="BC12" i="4"/>
  <c r="BC24" i="4"/>
  <c r="BC57" i="4"/>
  <c r="BC32" i="4"/>
  <c r="BC25" i="4"/>
  <c r="BC19" i="4"/>
  <c r="BC26" i="4"/>
  <c r="BC39" i="4"/>
  <c r="BC17" i="4"/>
  <c r="BC54" i="4"/>
  <c r="BC52" i="4"/>
  <c r="BC8" i="4"/>
  <c r="BC62" i="4"/>
  <c r="BC30" i="4"/>
  <c r="BC74" i="4"/>
  <c r="BC3" i="4"/>
  <c r="BC21" i="4"/>
  <c r="BC69" i="4"/>
  <c r="BC73" i="4"/>
  <c r="BC40" i="4"/>
  <c r="BC48" i="4"/>
  <c r="BC47" i="4"/>
  <c r="BC70" i="4"/>
  <c r="BC10" i="4"/>
  <c r="BC72" i="4"/>
  <c r="BC66" i="4"/>
  <c r="BC58" i="4"/>
  <c r="BC35" i="4"/>
  <c r="BC31" i="4"/>
  <c r="BC65" i="4"/>
  <c r="BC9" i="4"/>
  <c r="BC11" i="4"/>
  <c r="BC4" i="4"/>
  <c r="BC64" i="4"/>
  <c r="BC34" i="4"/>
  <c r="BC14" i="4"/>
  <c r="BC60" i="4"/>
  <c r="BC63" i="4"/>
  <c r="BC6" i="4"/>
  <c r="BC28" i="4"/>
  <c r="BC22" i="4"/>
  <c r="BC49" i="4"/>
  <c r="BC33" i="4"/>
  <c r="BC44" i="4"/>
  <c r="BC5" i="4"/>
  <c r="BC68" i="4"/>
  <c r="BC53" i="4"/>
  <c r="BC42" i="4"/>
  <c r="BC59" i="4"/>
  <c r="BC56" i="4"/>
  <c r="BC23" i="4"/>
  <c r="BC71" i="4"/>
  <c r="BC45" i="4"/>
  <c r="BC50" i="4"/>
  <c r="BC29" i="4"/>
  <c r="BC38" i="4"/>
  <c r="BC18" i="4"/>
  <c r="BC27" i="4"/>
  <c r="BC76" i="4"/>
  <c r="BC77" i="4"/>
  <c r="BC78" i="4"/>
  <c r="BC79" i="4"/>
  <c r="BC80" i="4"/>
  <c r="BC81" i="4"/>
  <c r="AX75" i="4"/>
  <c r="AX36" i="4"/>
  <c r="AX61" i="4"/>
  <c r="AX46" i="4"/>
  <c r="AX51" i="4"/>
  <c r="AX15" i="4"/>
  <c r="AX16" i="4"/>
  <c r="AX43" i="4"/>
  <c r="AX55" i="4"/>
  <c r="AX41" i="4"/>
  <c r="AX7" i="4"/>
  <c r="AX37" i="4"/>
  <c r="AX67" i="4"/>
  <c r="AX13" i="4"/>
  <c r="AX12" i="4"/>
  <c r="AX24" i="4"/>
  <c r="AX57" i="4"/>
  <c r="AX32" i="4"/>
  <c r="AX25" i="4"/>
  <c r="AX19" i="4"/>
  <c r="AX26" i="4"/>
  <c r="AX39" i="4"/>
  <c r="AX17" i="4"/>
  <c r="AX54" i="4"/>
  <c r="AX52" i="4"/>
  <c r="AX8" i="4"/>
  <c r="AX62" i="4"/>
  <c r="AX30" i="4"/>
  <c r="AX74" i="4"/>
  <c r="AX3" i="4"/>
  <c r="AX21" i="4"/>
  <c r="AX69" i="4"/>
  <c r="AX73" i="4"/>
  <c r="AX40" i="4"/>
  <c r="AX48" i="4"/>
  <c r="AX47" i="4"/>
  <c r="AX70" i="4"/>
  <c r="AX10" i="4"/>
  <c r="AX72" i="4"/>
  <c r="AX66" i="4"/>
  <c r="AX58" i="4"/>
  <c r="AX35" i="4"/>
  <c r="AX31" i="4"/>
  <c r="AX65" i="4"/>
  <c r="AX9" i="4"/>
  <c r="AX11" i="4"/>
  <c r="AX4" i="4"/>
  <c r="AX64" i="4"/>
  <c r="AX34" i="4"/>
  <c r="AX14" i="4"/>
  <c r="AX60" i="4"/>
  <c r="AX63" i="4"/>
  <c r="AX6" i="4"/>
  <c r="AX28" i="4"/>
  <c r="AX22" i="4"/>
  <c r="AX49" i="4"/>
  <c r="AX33" i="4"/>
  <c r="AX44" i="4"/>
  <c r="AX5" i="4"/>
  <c r="AX68" i="4"/>
  <c r="AX53" i="4"/>
  <c r="AX42" i="4"/>
  <c r="AX59" i="4"/>
  <c r="AX56" i="4"/>
  <c r="AX23" i="4"/>
  <c r="AX71" i="4"/>
  <c r="AX45" i="4"/>
  <c r="AX50" i="4"/>
  <c r="AX29" i="4"/>
  <c r="AX38" i="4"/>
  <c r="AX18" i="4"/>
  <c r="AX27" i="4"/>
  <c r="AV75" i="4"/>
  <c r="AV36" i="4"/>
  <c r="AV61" i="4"/>
  <c r="AV46" i="4"/>
  <c r="AV51" i="4"/>
  <c r="AV15" i="4"/>
  <c r="AV16" i="4"/>
  <c r="AV43" i="4"/>
  <c r="AV55" i="4"/>
  <c r="AV41" i="4"/>
  <c r="AV7" i="4"/>
  <c r="AV37" i="4"/>
  <c r="AV67" i="4"/>
  <c r="AV13" i="4"/>
  <c r="AV12" i="4"/>
  <c r="AV24" i="4"/>
  <c r="AV57" i="4"/>
  <c r="AV32" i="4"/>
  <c r="AV25" i="4"/>
  <c r="AV19" i="4"/>
  <c r="AV26" i="4"/>
  <c r="AV39" i="4"/>
  <c r="AV17" i="4"/>
  <c r="AV54" i="4"/>
  <c r="AV52" i="4"/>
  <c r="AV8" i="4"/>
  <c r="AV62" i="4"/>
  <c r="AV30" i="4"/>
  <c r="AV74" i="4"/>
  <c r="AV3" i="4"/>
  <c r="AV21" i="4"/>
  <c r="AV69" i="4"/>
  <c r="AV73" i="4"/>
  <c r="AV40" i="4"/>
  <c r="AV48" i="4"/>
  <c r="AV47" i="4"/>
  <c r="AV70" i="4"/>
  <c r="AV10" i="4"/>
  <c r="AV72" i="4"/>
  <c r="AV66" i="4"/>
  <c r="AV58" i="4"/>
  <c r="AV35" i="4"/>
  <c r="AV31" i="4"/>
  <c r="AV65" i="4"/>
  <c r="AV9" i="4"/>
  <c r="AV11" i="4"/>
  <c r="AV4" i="4"/>
  <c r="AV64" i="4"/>
  <c r="AV34" i="4"/>
  <c r="AV14" i="4"/>
  <c r="AV60" i="4"/>
  <c r="AV63" i="4"/>
  <c r="AV6" i="4"/>
  <c r="AV28" i="4"/>
  <c r="AV22" i="4"/>
  <c r="AV49" i="4"/>
  <c r="AV33" i="4"/>
  <c r="AV44" i="4"/>
  <c r="AV5" i="4"/>
  <c r="AV68" i="4"/>
  <c r="AV53" i="4"/>
  <c r="AV42" i="4"/>
  <c r="AV59" i="4"/>
  <c r="AV56" i="4"/>
  <c r="AV23" i="4"/>
  <c r="AV71" i="4"/>
  <c r="AV45" i="4"/>
  <c r="AV50" i="4"/>
  <c r="AV29" i="4"/>
  <c r="AV38" i="4"/>
  <c r="AV18" i="4"/>
  <c r="AV27" i="4"/>
  <c r="AQ76" i="4"/>
  <c r="AQ77" i="4"/>
  <c r="AQ78" i="4"/>
  <c r="AQ79" i="4"/>
  <c r="AQ80" i="4"/>
  <c r="AQ81" i="4"/>
  <c r="AP75" i="4"/>
  <c r="AP36" i="4"/>
  <c r="AP61" i="4"/>
  <c r="AP46" i="4"/>
  <c r="AP51" i="4"/>
  <c r="AP15" i="4"/>
  <c r="AP16" i="4"/>
  <c r="AP43" i="4"/>
  <c r="AP55" i="4"/>
  <c r="AP41" i="4"/>
  <c r="AP7" i="4"/>
  <c r="AP37" i="4"/>
  <c r="AP67" i="4"/>
  <c r="AP13" i="4"/>
  <c r="AP12" i="4"/>
  <c r="AP24" i="4"/>
  <c r="AP57" i="4"/>
  <c r="AP32" i="4"/>
  <c r="AP25" i="4"/>
  <c r="AP19" i="4"/>
  <c r="AP26" i="4"/>
  <c r="AP39" i="4"/>
  <c r="AP17" i="4"/>
  <c r="AP54" i="4"/>
  <c r="AP52" i="4"/>
  <c r="AP8" i="4"/>
  <c r="AP62" i="4"/>
  <c r="AP30" i="4"/>
  <c r="AP74" i="4"/>
  <c r="AP3" i="4"/>
  <c r="AP21" i="4"/>
  <c r="AP69" i="4"/>
  <c r="AP73" i="4"/>
  <c r="AP40" i="4"/>
  <c r="AP48" i="4"/>
  <c r="AP47" i="4"/>
  <c r="AP70" i="4"/>
  <c r="AP10" i="4"/>
  <c r="AP72" i="4"/>
  <c r="AP66" i="4"/>
  <c r="AP58" i="4"/>
  <c r="AP35" i="4"/>
  <c r="AP31" i="4"/>
  <c r="AP65" i="4"/>
  <c r="AP9" i="4"/>
  <c r="AP11" i="4"/>
  <c r="AP4" i="4"/>
  <c r="AP64" i="4"/>
  <c r="AP34" i="4"/>
  <c r="AP14" i="4"/>
  <c r="AP60" i="4"/>
  <c r="AP63" i="4"/>
  <c r="AP6" i="4"/>
  <c r="AP28" i="4"/>
  <c r="AP22" i="4"/>
  <c r="AP49" i="4"/>
  <c r="AP33" i="4"/>
  <c r="AP44" i="4"/>
  <c r="AP5" i="4"/>
  <c r="AP68" i="4"/>
  <c r="AP53" i="4"/>
  <c r="AP42" i="4"/>
  <c r="AP59" i="4"/>
  <c r="AP56" i="4"/>
  <c r="AP23" i="4"/>
  <c r="AP71" i="4"/>
  <c r="AP45" i="4"/>
  <c r="AP50" i="4"/>
  <c r="AP29" i="4"/>
  <c r="AP38" i="4"/>
  <c r="AP18" i="4"/>
  <c r="AP27" i="4"/>
  <c r="AH75" i="4"/>
  <c r="AH36" i="4"/>
  <c r="AH61" i="4"/>
  <c r="AH46" i="4"/>
  <c r="AH51" i="4"/>
  <c r="AH15" i="4"/>
  <c r="AH16" i="4"/>
  <c r="AH43" i="4"/>
  <c r="AH55" i="4"/>
  <c r="AH41" i="4"/>
  <c r="AH7" i="4"/>
  <c r="AH37" i="4"/>
  <c r="AH67" i="4"/>
  <c r="AH13" i="4"/>
  <c r="AH12" i="4"/>
  <c r="AH24" i="4"/>
  <c r="AH57" i="4"/>
  <c r="AH32" i="4"/>
  <c r="AH25" i="4"/>
  <c r="AH19" i="4"/>
  <c r="AH26" i="4"/>
  <c r="AH39" i="4"/>
  <c r="AH17" i="4"/>
  <c r="AH54" i="4"/>
  <c r="AH52" i="4"/>
  <c r="AH8" i="4"/>
  <c r="AH62" i="4"/>
  <c r="AH30" i="4"/>
  <c r="AH74" i="4"/>
  <c r="AH3" i="4"/>
  <c r="AH21" i="4"/>
  <c r="AH69" i="4"/>
  <c r="AH73" i="4"/>
  <c r="AH40" i="4"/>
  <c r="AH48" i="4"/>
  <c r="AH47" i="4"/>
  <c r="AH70" i="4"/>
  <c r="AH10" i="4"/>
  <c r="AH72" i="4"/>
  <c r="AH66" i="4"/>
  <c r="AH58" i="4"/>
  <c r="AH35" i="4"/>
  <c r="AH31" i="4"/>
  <c r="AH65" i="4"/>
  <c r="AH9" i="4"/>
  <c r="AH11" i="4"/>
  <c r="AH4" i="4"/>
  <c r="AH64" i="4"/>
  <c r="AH34" i="4"/>
  <c r="AH14" i="4"/>
  <c r="AH60" i="4"/>
  <c r="AH63" i="4"/>
  <c r="AH6" i="4"/>
  <c r="AH28" i="4"/>
  <c r="AH22" i="4"/>
  <c r="AH49" i="4"/>
  <c r="AH33" i="4"/>
  <c r="AH44" i="4"/>
  <c r="AH5" i="4"/>
  <c r="AH68" i="4"/>
  <c r="AH53" i="4"/>
  <c r="AH42" i="4"/>
  <c r="AH59" i="4"/>
  <c r="AH56" i="4"/>
  <c r="AH23" i="4"/>
  <c r="AH71" i="4"/>
  <c r="AH45" i="4"/>
  <c r="AH50" i="4"/>
  <c r="AH29" i="4"/>
  <c r="AH38" i="4"/>
  <c r="AH18" i="4"/>
  <c r="AH27" i="4"/>
  <c r="W75" i="4"/>
  <c r="W36" i="4"/>
  <c r="W61" i="4"/>
  <c r="W46" i="4"/>
  <c r="W51" i="4"/>
  <c r="W15" i="4"/>
  <c r="W16" i="4"/>
  <c r="W43" i="4"/>
  <c r="W55" i="4"/>
  <c r="W41" i="4"/>
  <c r="W7" i="4"/>
  <c r="W37" i="4"/>
  <c r="W67" i="4"/>
  <c r="W13" i="4"/>
  <c r="W12" i="4"/>
  <c r="W24" i="4"/>
  <c r="W57" i="4"/>
  <c r="W32" i="4"/>
  <c r="W25" i="4"/>
  <c r="W19" i="4"/>
  <c r="W26" i="4"/>
  <c r="W39" i="4"/>
  <c r="W17" i="4"/>
  <c r="W54" i="4"/>
  <c r="W52" i="4"/>
  <c r="W8" i="4"/>
  <c r="W62" i="4"/>
  <c r="W30" i="4"/>
  <c r="W74" i="4"/>
  <c r="W3" i="4"/>
  <c r="W21" i="4"/>
  <c r="W69" i="4"/>
  <c r="W73" i="4"/>
  <c r="W40" i="4"/>
  <c r="W48" i="4"/>
  <c r="W47" i="4"/>
  <c r="W70" i="4"/>
  <c r="W10" i="4"/>
  <c r="W72" i="4"/>
  <c r="W66" i="4"/>
  <c r="W58" i="4"/>
  <c r="W35" i="4"/>
  <c r="W31" i="4"/>
  <c r="W65" i="4"/>
  <c r="W9" i="4"/>
  <c r="W11" i="4"/>
  <c r="W4" i="4"/>
  <c r="W64" i="4"/>
  <c r="W34" i="4"/>
  <c r="W14" i="4"/>
  <c r="W60" i="4"/>
  <c r="W63" i="4"/>
  <c r="W6" i="4"/>
  <c r="W28" i="4"/>
  <c r="W22" i="4"/>
  <c r="W49" i="4"/>
  <c r="W33" i="4"/>
  <c r="W44" i="4"/>
  <c r="W5" i="4"/>
  <c r="W68" i="4"/>
  <c r="W53" i="4"/>
  <c r="W42" i="4"/>
  <c r="W59" i="4"/>
  <c r="W56" i="4"/>
  <c r="W23" i="4"/>
  <c r="W71" i="4"/>
  <c r="W45" i="4"/>
  <c r="W50" i="4"/>
  <c r="W29" i="4"/>
  <c r="W38" i="4"/>
  <c r="W18" i="4"/>
  <c r="W27" i="4"/>
  <c r="V75" i="4"/>
  <c r="V36" i="4"/>
  <c r="V61" i="4"/>
  <c r="V46" i="4"/>
  <c r="V51" i="4"/>
  <c r="V15" i="4"/>
  <c r="V16" i="4"/>
  <c r="V43" i="4"/>
  <c r="V55" i="4"/>
  <c r="V41" i="4"/>
  <c r="V7" i="4"/>
  <c r="V37" i="4"/>
  <c r="V67" i="4"/>
  <c r="V13" i="4"/>
  <c r="V12" i="4"/>
  <c r="V24" i="4"/>
  <c r="V57" i="4"/>
  <c r="V32" i="4"/>
  <c r="V25" i="4"/>
  <c r="V19" i="4"/>
  <c r="V26" i="4"/>
  <c r="V39" i="4"/>
  <c r="V17" i="4"/>
  <c r="V54" i="4"/>
  <c r="V52" i="4"/>
  <c r="V8" i="4"/>
  <c r="V62" i="4"/>
  <c r="V30" i="4"/>
  <c r="V74" i="4"/>
  <c r="V3" i="4"/>
  <c r="V21" i="4"/>
  <c r="V69" i="4"/>
  <c r="V73" i="4"/>
  <c r="V40" i="4"/>
  <c r="V48" i="4"/>
  <c r="V47" i="4"/>
  <c r="V70" i="4"/>
  <c r="V10" i="4"/>
  <c r="V72" i="4"/>
  <c r="V66" i="4"/>
  <c r="V58" i="4"/>
  <c r="V35" i="4"/>
  <c r="V31" i="4"/>
  <c r="V65" i="4"/>
  <c r="V9" i="4"/>
  <c r="V11" i="4"/>
  <c r="V4" i="4"/>
  <c r="V64" i="4"/>
  <c r="V34" i="4"/>
  <c r="V14" i="4"/>
  <c r="V60" i="4"/>
  <c r="V63" i="4"/>
  <c r="V6" i="4"/>
  <c r="V28" i="4"/>
  <c r="V22" i="4"/>
  <c r="V49" i="4"/>
  <c r="V33" i="4"/>
  <c r="V44" i="4"/>
  <c r="V5" i="4"/>
  <c r="V68" i="4"/>
  <c r="V53" i="4"/>
  <c r="V42" i="4"/>
  <c r="V59" i="4"/>
  <c r="V56" i="4"/>
  <c r="V23" i="4"/>
  <c r="V71" i="4"/>
  <c r="V45" i="4"/>
  <c r="V50" i="4"/>
  <c r="V29" i="4"/>
  <c r="V38" i="4"/>
  <c r="V18" i="4"/>
  <c r="V27" i="4"/>
  <c r="V20" i="4"/>
  <c r="W20" i="4"/>
  <c r="AH20" i="4"/>
  <c r="AP20" i="4"/>
  <c r="AV20" i="4"/>
  <c r="AX20" i="4"/>
  <c r="BC20" i="4"/>
  <c r="BE20" i="4"/>
  <c r="BJ20" i="4"/>
  <c r="BN20" i="4"/>
  <c r="BQ20" i="4"/>
  <c r="BS20" i="4"/>
  <c r="BV20" i="4"/>
  <c r="BW20" i="4"/>
  <c r="R75" i="4"/>
  <c r="R36" i="4"/>
  <c r="R61" i="4"/>
  <c r="R46" i="4"/>
  <c r="R51" i="4"/>
  <c r="R15" i="4"/>
  <c r="R16" i="4"/>
  <c r="R43" i="4"/>
  <c r="R55" i="4"/>
  <c r="R41" i="4"/>
  <c r="R7" i="4"/>
  <c r="R37" i="4"/>
  <c r="R67" i="4"/>
  <c r="R13" i="4"/>
  <c r="R12" i="4"/>
  <c r="R24" i="4"/>
  <c r="R57" i="4"/>
  <c r="R32" i="4"/>
  <c r="R25" i="4"/>
  <c r="R19" i="4"/>
  <c r="R26" i="4"/>
  <c r="R39" i="4"/>
  <c r="R17" i="4"/>
  <c r="R54" i="4"/>
  <c r="R52" i="4"/>
  <c r="R8" i="4"/>
  <c r="R62" i="4"/>
  <c r="R30" i="4"/>
  <c r="R74" i="4"/>
  <c r="R3" i="4"/>
  <c r="R21" i="4"/>
  <c r="R69" i="4"/>
  <c r="R73" i="4"/>
  <c r="R40" i="4"/>
  <c r="R48" i="4"/>
  <c r="R47" i="4"/>
  <c r="R70" i="4"/>
  <c r="R10" i="4"/>
  <c r="R72" i="4"/>
  <c r="R66" i="4"/>
  <c r="R58" i="4"/>
  <c r="R35" i="4"/>
  <c r="R31" i="4"/>
  <c r="R65" i="4"/>
  <c r="R9" i="4"/>
  <c r="R11" i="4"/>
  <c r="R4" i="4"/>
  <c r="R64" i="4"/>
  <c r="R34" i="4"/>
  <c r="R14" i="4"/>
  <c r="R60" i="4"/>
  <c r="R63" i="4"/>
  <c r="R6" i="4"/>
  <c r="R28" i="4"/>
  <c r="R22" i="4"/>
  <c r="R49" i="4"/>
  <c r="R33" i="4"/>
  <c r="R44" i="4"/>
  <c r="R5" i="4"/>
  <c r="R68" i="4"/>
  <c r="R53" i="4"/>
  <c r="R42" i="4"/>
  <c r="R59" i="4"/>
  <c r="R56" i="4"/>
  <c r="R23" i="4"/>
  <c r="R71" i="4"/>
  <c r="R45" i="4"/>
  <c r="R50" i="4"/>
  <c r="R29" i="4"/>
  <c r="R38" i="4"/>
  <c r="R18" i="4"/>
  <c r="R27" i="4"/>
  <c r="Q75" i="4"/>
  <c r="Q36" i="4"/>
  <c r="Q15" i="4"/>
  <c r="Q43" i="4"/>
  <c r="Q55" i="4"/>
  <c r="Q41" i="4"/>
  <c r="Q37" i="4"/>
  <c r="Q67" i="4"/>
  <c r="Q54" i="4"/>
  <c r="Q8" i="4"/>
  <c r="Q74" i="4"/>
  <c r="Q69" i="4"/>
  <c r="Q73" i="4"/>
  <c r="Q70" i="4"/>
  <c r="Q72" i="4"/>
  <c r="Q66" i="4"/>
  <c r="Q58" i="4"/>
  <c r="Q65" i="4"/>
  <c r="Q64" i="4"/>
  <c r="Q63" i="4"/>
  <c r="Q68" i="4"/>
  <c r="Q59" i="4"/>
  <c r="Q71" i="4"/>
  <c r="Q29" i="4"/>
  <c r="LV103" i="2" l="1"/>
  <c r="LW103" i="2" s="1"/>
  <c r="LW98" i="2"/>
  <c r="LV98" i="2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5" i="4" s="1"/>
  <c r="J60" i="4"/>
  <c r="AD28" i="2"/>
  <c r="M24" i="4" s="1"/>
  <c r="P51" i="2"/>
  <c r="K72" i="4" s="1"/>
  <c r="W47" i="2"/>
  <c r="L48" i="4" s="1"/>
  <c r="W46" i="2"/>
  <c r="L40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8" i="4" s="1"/>
  <c r="W55" i="2"/>
  <c r="L31" i="4" s="1"/>
  <c r="W43" i="2"/>
  <c r="L21" i="4" s="1"/>
  <c r="P55" i="2"/>
  <c r="K31" i="4" s="1"/>
  <c r="P43" i="2"/>
  <c r="K21" i="4" s="1"/>
  <c r="P57" i="2"/>
  <c r="K9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9" i="4" s="1"/>
  <c r="W50" i="2"/>
  <c r="L10" i="4" s="1"/>
  <c r="W53" i="2"/>
  <c r="L58" i="4" s="1"/>
  <c r="W62" i="2"/>
  <c r="L14" i="4" s="1"/>
  <c r="W65" i="2"/>
  <c r="L6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30" i="4" s="1"/>
  <c r="P60" i="2"/>
  <c r="K64" i="4" s="1"/>
  <c r="P48" i="2"/>
  <c r="K47" i="4" s="1"/>
  <c r="P46" i="2"/>
  <c r="K40" i="4" s="1"/>
  <c r="W60" i="2"/>
  <c r="L64" i="4" s="1"/>
  <c r="W48" i="2"/>
  <c r="L47" i="4" s="1"/>
  <c r="W52" i="2"/>
  <c r="L66" i="4" s="1"/>
  <c r="W40" i="2"/>
  <c r="L30" i="4" s="1"/>
  <c r="P44" i="2"/>
  <c r="K69" i="4" s="1"/>
  <c r="P62" i="2"/>
  <c r="K14" i="4" s="1"/>
  <c r="P50" i="2"/>
  <c r="K10" i="4" s="1"/>
  <c r="W58" i="2"/>
  <c r="L11" i="4" s="1"/>
  <c r="W64" i="2"/>
  <c r="L60" i="4" s="1"/>
  <c r="AD42" i="2"/>
  <c r="M3" i="4" s="1"/>
  <c r="AD77" i="2"/>
  <c r="M23" i="4" s="1"/>
  <c r="A63" i="2"/>
  <c r="C62" i="4"/>
  <c r="C65" i="4"/>
  <c r="AD84" i="2"/>
  <c r="M27" i="4" s="1"/>
  <c r="AD83" i="2"/>
  <c r="M18" i="4" s="1"/>
  <c r="AD82" i="2"/>
  <c r="M38" i="4" s="1"/>
  <c r="AD81" i="2"/>
  <c r="M29" i="4" s="1"/>
  <c r="AD80" i="2"/>
  <c r="M50" i="4" s="1"/>
  <c r="AD79" i="2"/>
  <c r="M45" i="4" s="1"/>
  <c r="AD76" i="2"/>
  <c r="M56" i="4" s="1"/>
  <c r="AD75" i="2"/>
  <c r="M59" i="4" s="1"/>
  <c r="AD74" i="2"/>
  <c r="M42" i="4" s="1"/>
  <c r="AD73" i="2"/>
  <c r="M53" i="4" s="1"/>
  <c r="AD72" i="2"/>
  <c r="M68" i="4" s="1"/>
  <c r="AD71" i="2"/>
  <c r="M5" i="4" s="1"/>
  <c r="AD69" i="2"/>
  <c r="M33" i="4" s="1"/>
  <c r="AD68" i="2"/>
  <c r="M49" i="4" s="1"/>
  <c r="AD67" i="2"/>
  <c r="M22" i="4" s="1"/>
  <c r="AD66" i="2"/>
  <c r="M28" i="4" s="1"/>
  <c r="AD65" i="2"/>
  <c r="M6" i="4" s="1"/>
  <c r="AD63" i="2"/>
  <c r="M63" i="4" s="1"/>
  <c r="AD64" i="2"/>
  <c r="M60" i="4" s="1"/>
  <c r="AD62" i="2"/>
  <c r="M14" i="4" s="1"/>
  <c r="AD61" i="2"/>
  <c r="M34" i="4" s="1"/>
  <c r="AD60" i="2"/>
  <c r="M64" i="4" s="1"/>
  <c r="AD59" i="2"/>
  <c r="M4" i="4" s="1"/>
  <c r="AD58" i="2"/>
  <c r="M11" i="4" s="1"/>
  <c r="AD57" i="2"/>
  <c r="M9" i="4" s="1"/>
  <c r="AD56" i="2"/>
  <c r="M65" i="4" s="1"/>
  <c r="AD55" i="2"/>
  <c r="M31" i="4" s="1"/>
  <c r="AD54" i="2"/>
  <c r="M35" i="4" s="1"/>
  <c r="AD53" i="2"/>
  <c r="M58" i="4" s="1"/>
  <c r="AD52" i="2"/>
  <c r="M66" i="4" s="1"/>
  <c r="AD51" i="2"/>
  <c r="M72" i="4" s="1"/>
  <c r="AD50" i="2"/>
  <c r="M10" i="4" s="1"/>
  <c r="AD49" i="2"/>
  <c r="M70" i="4" s="1"/>
  <c r="AD48" i="2"/>
  <c r="M47" i="4" s="1"/>
  <c r="AD47" i="2"/>
  <c r="M48" i="4" s="1"/>
  <c r="AD46" i="2"/>
  <c r="M40" i="4" s="1"/>
  <c r="AD43" i="2"/>
  <c r="M21" i="4" s="1"/>
  <c r="AD40" i="2"/>
  <c r="M30" i="4" s="1"/>
  <c r="AD39" i="2"/>
  <c r="M62" i="4" s="1"/>
  <c r="AD38" i="2"/>
  <c r="M8" i="4" s="1"/>
  <c r="AD36" i="2"/>
  <c r="M54" i="4" s="1"/>
  <c r="AD35" i="2"/>
  <c r="M17" i="4" s="1"/>
  <c r="AD34" i="2"/>
  <c r="M39" i="4" s="1"/>
  <c r="AD33" i="2"/>
  <c r="M26" i="4" s="1"/>
  <c r="AD32" i="2"/>
  <c r="M19" i="4" s="1"/>
  <c r="AD31" i="2"/>
  <c r="M25" i="4" s="1"/>
  <c r="AD30" i="2"/>
  <c r="M32" i="4" s="1"/>
  <c r="AD29" i="2"/>
  <c r="M57" i="4" s="1"/>
  <c r="AD27" i="2"/>
  <c r="M12" i="4" s="1"/>
  <c r="AD26" i="2"/>
  <c r="M13" i="4" s="1"/>
  <c r="AD24" i="2"/>
  <c r="M37" i="4" s="1"/>
  <c r="AD23" i="2"/>
  <c r="M7" i="4" s="1"/>
  <c r="AD22" i="2"/>
  <c r="M41" i="4" s="1"/>
  <c r="AD21" i="2"/>
  <c r="M55" i="4" s="1"/>
  <c r="AD19" i="2"/>
  <c r="M16" i="4" s="1"/>
  <c r="AD16" i="2"/>
  <c r="M46" i="4" s="1"/>
  <c r="AD14" i="2"/>
  <c r="M36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0" i="4"/>
  <c r="J74" i="4"/>
  <c r="J3" i="4"/>
  <c r="J21" i="4"/>
  <c r="J69" i="4"/>
  <c r="J73" i="4"/>
  <c r="J40" i="4"/>
  <c r="J48" i="4"/>
  <c r="J47" i="4"/>
  <c r="J70" i="4"/>
  <c r="J10" i="4"/>
  <c r="J72" i="4"/>
  <c r="J66" i="4"/>
  <c r="J58" i="4"/>
  <c r="J35" i="4"/>
  <c r="J31" i="4"/>
  <c r="J9" i="4"/>
  <c r="J11" i="4"/>
  <c r="J4" i="4"/>
  <c r="J14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28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4" i="4" s="1"/>
  <c r="W15" i="2"/>
  <c r="L61" i="4" s="1"/>
  <c r="W24" i="2"/>
  <c r="L37" i="4" s="1"/>
  <c r="W33" i="2"/>
  <c r="L26" i="4" s="1"/>
  <c r="W20" i="2"/>
  <c r="L43" i="4" s="1"/>
  <c r="W77" i="2"/>
  <c r="L23" i="4" s="1"/>
  <c r="W38" i="2"/>
  <c r="L8" i="4" s="1"/>
  <c r="W26" i="2"/>
  <c r="L13" i="4" s="1"/>
  <c r="A16" i="2"/>
  <c r="W23" i="2"/>
  <c r="L7" i="4" s="1"/>
  <c r="C53" i="4"/>
  <c r="W73" i="2"/>
  <c r="L53" i="4" s="1"/>
  <c r="W34" i="2"/>
  <c r="L39" i="4" s="1"/>
  <c r="W21" i="2"/>
  <c r="L55" i="4" s="1"/>
  <c r="W83" i="2"/>
  <c r="L18" i="4" s="1"/>
  <c r="W71" i="2"/>
  <c r="L5" i="4" s="1"/>
  <c r="W32" i="2"/>
  <c r="L19" i="4" s="1"/>
  <c r="W19" i="2"/>
  <c r="L16" i="4" s="1"/>
  <c r="W81" i="2"/>
  <c r="L29" i="4" s="1"/>
  <c r="W69" i="2"/>
  <c r="L33" i="4" s="1"/>
  <c r="W30" i="2"/>
  <c r="L32" i="4" s="1"/>
  <c r="W17" i="2"/>
  <c r="L51" i="4" s="1"/>
  <c r="P73" i="2"/>
  <c r="K53" i="4" s="1"/>
  <c r="P16" i="2"/>
  <c r="K46" i="4" s="1"/>
  <c r="W84" i="2"/>
  <c r="L27" i="4" s="1"/>
  <c r="W80" i="2"/>
  <c r="L50" i="4" s="1"/>
  <c r="W76" i="2"/>
  <c r="L56" i="4" s="1"/>
  <c r="W72" i="2"/>
  <c r="L68" i="4" s="1"/>
  <c r="W68" i="2"/>
  <c r="L49" i="4" s="1"/>
  <c r="W82" i="2"/>
  <c r="L38" i="4" s="1"/>
  <c r="W70" i="2"/>
  <c r="L44" i="4" s="1"/>
  <c r="W35" i="2"/>
  <c r="L17" i="4" s="1"/>
  <c r="W31" i="2"/>
  <c r="L25" i="4" s="1"/>
  <c r="W27" i="2"/>
  <c r="L12" i="4" s="1"/>
  <c r="W22" i="2"/>
  <c r="L41" i="4" s="1"/>
  <c r="W18" i="2"/>
  <c r="L15" i="4" s="1"/>
  <c r="W14" i="2"/>
  <c r="L36" i="4" s="1"/>
  <c r="W74" i="2"/>
  <c r="L42" i="4" s="1"/>
  <c r="H81" i="2"/>
  <c r="I81" i="2"/>
  <c r="J29" i="4" s="1"/>
  <c r="E81" i="2"/>
  <c r="D81" i="2"/>
  <c r="J55" i="4"/>
  <c r="D55" i="4"/>
  <c r="D29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29" i="4" s="1"/>
  <c r="C29" i="4"/>
  <c r="C55" i="4"/>
  <c r="D23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3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7" i="4"/>
  <c r="D44" i="4"/>
  <c r="D31" i="4"/>
  <c r="D16" i="4"/>
  <c r="D9" i="4"/>
  <c r="D4" i="4"/>
  <c r="D18" i="4"/>
  <c r="D5" i="4"/>
  <c r="D13" i="4"/>
  <c r="D27" i="4"/>
  <c r="D51" i="4"/>
  <c r="D69" i="4"/>
  <c r="D26" i="4"/>
  <c r="D32" i="4"/>
  <c r="D24" i="4"/>
  <c r="D72" i="4"/>
  <c r="D58" i="4"/>
  <c r="D60" i="4"/>
  <c r="D57" i="4"/>
  <c r="D10" i="4"/>
  <c r="D38" i="4"/>
  <c r="D28" i="4"/>
  <c r="D75" i="4"/>
  <c r="D25" i="4"/>
  <c r="D49" i="4"/>
  <c r="D33" i="4"/>
  <c r="D14" i="4"/>
  <c r="D30" i="4"/>
  <c r="D66" i="4"/>
  <c r="D20" i="4"/>
  <c r="D19" i="4"/>
  <c r="D39" i="4"/>
  <c r="D34" i="4"/>
  <c r="D12" i="4"/>
  <c r="D43" i="4"/>
  <c r="D36" i="4"/>
  <c r="D70" i="4"/>
  <c r="D54" i="4"/>
  <c r="D11" i="4"/>
  <c r="D73" i="4"/>
  <c r="D45" i="4"/>
  <c r="D47" i="4"/>
  <c r="D48" i="4"/>
  <c r="D21" i="4"/>
  <c r="D6" i="4"/>
  <c r="D61" i="4"/>
  <c r="D59" i="4"/>
  <c r="D15" i="4"/>
  <c r="D35" i="4"/>
  <c r="D22" i="4"/>
  <c r="D52" i="4"/>
  <c r="D7" i="4"/>
  <c r="D50" i="4"/>
  <c r="D68" i="4"/>
  <c r="D40" i="4"/>
  <c r="D56" i="4"/>
  <c r="D8" i="4"/>
  <c r="D74" i="4"/>
  <c r="D71" i="4"/>
  <c r="D42" i="4"/>
  <c r="D3" i="4"/>
  <c r="D17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7" i="4" s="1"/>
  <c r="P30" i="2"/>
  <c r="K32" i="4" s="1"/>
  <c r="P19" i="2"/>
  <c r="K16" i="4" s="1"/>
  <c r="P33" i="2"/>
  <c r="K26" i="4" s="1"/>
  <c r="P67" i="2"/>
  <c r="K22" i="4" s="1"/>
  <c r="P20" i="2"/>
  <c r="K43" i="4" s="1"/>
  <c r="P34" i="2"/>
  <c r="K39" i="4" s="1"/>
  <c r="P28" i="2"/>
  <c r="K24" i="4" s="1"/>
  <c r="P27" i="2"/>
  <c r="K12" i="4" s="1"/>
  <c r="P78" i="2"/>
  <c r="K71" i="4" s="1"/>
  <c r="K6" i="4"/>
  <c r="P38" i="2"/>
  <c r="K8" i="4" s="1"/>
  <c r="P75" i="2"/>
  <c r="K59" i="4" s="1"/>
  <c r="P35" i="2"/>
  <c r="K17" i="4" s="1"/>
  <c r="P22" i="2"/>
  <c r="K41" i="4" s="1"/>
  <c r="P71" i="2"/>
  <c r="K5" i="4" s="1"/>
  <c r="P32" i="2"/>
  <c r="K19" i="4" s="1"/>
  <c r="P18" i="2"/>
  <c r="K15" i="4" s="1"/>
  <c r="P77" i="2"/>
  <c r="K23" i="4" s="1"/>
  <c r="P76" i="2"/>
  <c r="K56" i="4" s="1"/>
  <c r="P36" i="2"/>
  <c r="K54" i="4" s="1"/>
  <c r="P23" i="2"/>
  <c r="K7" i="4" s="1"/>
  <c r="P70" i="2"/>
  <c r="K44" i="4" s="1"/>
  <c r="P31" i="2"/>
  <c r="K25" i="4" s="1"/>
  <c r="P17" i="2"/>
  <c r="K51" i="4" s="1"/>
  <c r="P74" i="2"/>
  <c r="K42" i="4" s="1"/>
  <c r="P69" i="2"/>
  <c r="K33" i="4" s="1"/>
  <c r="P68" i="2"/>
  <c r="K49" i="4" s="1"/>
  <c r="P29" i="2"/>
  <c r="K57" i="4" s="1"/>
  <c r="P14" i="2"/>
  <c r="K36" i="4" s="1"/>
  <c r="P83" i="2"/>
  <c r="K18" i="4" s="1"/>
  <c r="P82" i="2"/>
  <c r="K38" i="4" s="1"/>
  <c r="P79" i="2"/>
  <c r="K45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0" i="4" s="1"/>
  <c r="A35" i="3"/>
  <c r="C74" i="4" s="1"/>
  <c r="A36" i="3"/>
  <c r="C3" i="4" s="1"/>
  <c r="A37" i="3"/>
  <c r="C21" i="4" s="1"/>
  <c r="A38" i="3"/>
  <c r="C69" i="4" s="1"/>
  <c r="A39" i="3"/>
  <c r="C73" i="4" s="1"/>
  <c r="A40" i="3"/>
  <c r="C40" i="4" s="1"/>
  <c r="A41" i="3"/>
  <c r="C48" i="4" s="1"/>
  <c r="A42" i="3"/>
  <c r="C47" i="4" s="1"/>
  <c r="A43" i="3"/>
  <c r="C70" i="4" s="1"/>
  <c r="A44" i="3"/>
  <c r="C10" i="4" s="1"/>
  <c r="A45" i="3"/>
  <c r="C72" i="4" s="1"/>
  <c r="A46" i="3"/>
  <c r="C66" i="4" s="1"/>
  <c r="A47" i="3"/>
  <c r="C58" i="4" s="1"/>
  <c r="A48" i="3"/>
  <c r="C35" i="4" s="1"/>
  <c r="A49" i="3"/>
  <c r="C31" i="4" s="1"/>
  <c r="A51" i="3"/>
  <c r="C9" i="4" s="1"/>
  <c r="A52" i="3"/>
  <c r="C11" i="4" s="1"/>
  <c r="A53" i="3"/>
  <c r="C4" i="4" s="1"/>
  <c r="A55" i="3"/>
  <c r="C34" i="4" s="1"/>
  <c r="A56" i="3"/>
  <c r="C14" i="4" s="1"/>
  <c r="A57" i="3"/>
  <c r="C60" i="4" s="1"/>
  <c r="A59" i="3"/>
  <c r="C6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25" i="4"/>
  <c r="A31" i="2"/>
  <c r="C51" i="4"/>
  <c r="A17" i="2"/>
  <c r="C5" i="4"/>
  <c r="A71" i="2"/>
  <c r="A57" i="2"/>
  <c r="A44" i="2"/>
  <c r="C32" i="4"/>
  <c r="A30" i="2"/>
  <c r="C61" i="4"/>
  <c r="A15" i="2"/>
  <c r="C68" i="4"/>
  <c r="A72" i="2"/>
  <c r="C44" i="4"/>
  <c r="A70" i="2"/>
  <c r="A55" i="2"/>
  <c r="A43" i="2"/>
  <c r="C57" i="4"/>
  <c r="A29" i="2"/>
  <c r="C36" i="4"/>
  <c r="A14" i="2"/>
  <c r="A42" i="2"/>
  <c r="C24" i="4"/>
  <c r="A28" i="2"/>
  <c r="C75" i="4"/>
  <c r="A13" i="2"/>
  <c r="C49" i="4"/>
  <c r="A68" i="2"/>
  <c r="A53" i="2"/>
  <c r="A41" i="2"/>
  <c r="C12" i="4"/>
  <c r="A27" i="2"/>
  <c r="C20" i="4"/>
  <c r="A12" i="2"/>
  <c r="A54" i="2"/>
  <c r="C18" i="4"/>
  <c r="A83" i="2"/>
  <c r="C38" i="4"/>
  <c r="A82" i="2"/>
  <c r="C22" i="4"/>
  <c r="A67" i="2"/>
  <c r="A52" i="2"/>
  <c r="A40" i="2"/>
  <c r="C13" i="4"/>
  <c r="A26" i="2"/>
  <c r="C27" i="4"/>
  <c r="A84" i="2"/>
  <c r="C50" i="4"/>
  <c r="A80" i="2"/>
  <c r="A66" i="2"/>
  <c r="A51" i="2"/>
  <c r="C8" i="4"/>
  <c r="A38" i="2"/>
  <c r="C37" i="4"/>
  <c r="A24" i="2"/>
  <c r="C45" i="4"/>
  <c r="A79" i="2"/>
  <c r="A65" i="2"/>
  <c r="A50" i="2"/>
  <c r="C52" i="4"/>
  <c r="A37" i="2"/>
  <c r="C7" i="4"/>
  <c r="A23" i="2"/>
  <c r="A49" i="2"/>
  <c r="C54" i="4"/>
  <c r="A36" i="2"/>
  <c r="C41" i="4"/>
  <c r="A22" i="2"/>
  <c r="C56" i="4"/>
  <c r="A76" i="2"/>
  <c r="A48" i="2"/>
  <c r="C39" i="4"/>
  <c r="A34" i="2"/>
  <c r="C43" i="4"/>
  <c r="A20" i="2"/>
  <c r="C33" i="4"/>
  <c r="A69" i="2"/>
  <c r="A64" i="2"/>
  <c r="A62" i="2"/>
  <c r="C59" i="4"/>
  <c r="A75" i="2"/>
  <c r="A61" i="2"/>
  <c r="A47" i="2"/>
  <c r="C26" i="4"/>
  <c r="A33" i="2"/>
  <c r="C16" i="4"/>
  <c r="A19" i="2"/>
  <c r="C42" i="4"/>
  <c r="A74" i="2"/>
  <c r="A59" i="2"/>
  <c r="A46" i="2"/>
  <c r="C19" i="4"/>
  <c r="A32" i="2"/>
  <c r="C15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V104" i="2" s="1"/>
  <c r="LW104" i="2" s="1"/>
  <c r="LX99" i="2"/>
  <c r="LV99" i="2" s="1"/>
  <c r="LW99" i="2" s="1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K230" i="2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3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H111" i="2"/>
  <c r="OI190" i="2"/>
  <c r="OX13" i="2"/>
  <c r="PA13" i="2"/>
  <c r="PB13" i="2"/>
  <c r="PC13" i="2"/>
  <c r="OO111" i="2" s="1"/>
  <c r="PD13" i="2"/>
  <c r="OP190" i="2" s="1"/>
  <c r="PE13" i="2"/>
  <c r="PF13" i="2"/>
  <c r="PH13" i="2"/>
  <c r="PI13" i="2"/>
  <c r="OV111" i="2"/>
  <c r="OW190" i="2"/>
  <c r="PL13" i="2"/>
  <c r="PO13" i="2"/>
  <c r="PP13" i="2"/>
  <c r="PQ13" i="2"/>
  <c r="PC111" i="2" s="1"/>
  <c r="PR13" i="2"/>
  <c r="PD190" i="2" s="1"/>
  <c r="PS13" i="2"/>
  <c r="PT13" i="2"/>
  <c r="PV13" i="2"/>
  <c r="PW13" i="2"/>
  <c r="PJ111" i="2"/>
  <c r="PK190" i="2"/>
  <c r="PZ13" i="2"/>
  <c r="QA13" i="2"/>
  <c r="BT75" i="4" s="1"/>
  <c r="QC13" i="2"/>
  <c r="QD13" i="2"/>
  <c r="QE13" i="2"/>
  <c r="PQ111" i="2" s="1"/>
  <c r="QF13" i="2"/>
  <c r="PR190" i="2" s="1"/>
  <c r="QG13" i="2"/>
  <c r="QH13" i="2"/>
  <c r="BU75" i="4" s="1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6" i="4" s="1"/>
  <c r="AM14" i="2"/>
  <c r="AN14" i="2"/>
  <c r="AO112" i="2"/>
  <c r="AP191" i="2"/>
  <c r="AQ14" i="2"/>
  <c r="AV112" i="2"/>
  <c r="AW191" i="2"/>
  <c r="P36" i="4"/>
  <c r="BC112" i="2"/>
  <c r="BD191" i="2"/>
  <c r="BJ112" i="2"/>
  <c r="BK191" i="2"/>
  <c r="BQ112" i="2"/>
  <c r="BR191" i="2"/>
  <c r="BX112" i="2"/>
  <c r="BY191" i="2"/>
  <c r="T36" i="4"/>
  <c r="CE112" i="2"/>
  <c r="CF191" i="2"/>
  <c r="U36" i="4"/>
  <c r="CL112" i="2"/>
  <c r="CM191" i="2"/>
  <c r="CS112" i="2"/>
  <c r="CT191" i="2"/>
  <c r="CZ112" i="2"/>
  <c r="DA191" i="2"/>
  <c r="X36" i="4"/>
  <c r="DG112" i="2"/>
  <c r="DH191" i="2"/>
  <c r="Y36" i="4"/>
  <c r="DN112" i="2"/>
  <c r="DO191" i="2"/>
  <c r="Z36" i="4"/>
  <c r="DU112" i="2"/>
  <c r="DV191" i="2"/>
  <c r="AA36" i="4"/>
  <c r="EB112" i="2"/>
  <c r="EC191" i="2"/>
  <c r="AB36" i="4"/>
  <c r="EI112" i="2"/>
  <c r="EJ191" i="2"/>
  <c r="EP112" i="2"/>
  <c r="EQ191" i="2"/>
  <c r="EW112" i="2"/>
  <c r="EX191" i="2"/>
  <c r="AE36" i="4"/>
  <c r="AF36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6" i="4"/>
  <c r="GT112" i="2"/>
  <c r="GU191" i="2"/>
  <c r="AL36" i="4"/>
  <c r="HA112" i="2"/>
  <c r="HB191" i="2"/>
  <c r="AM36" i="4"/>
  <c r="HI191" i="2"/>
  <c r="HO112" i="2"/>
  <c r="HP191" i="2"/>
  <c r="AO36" i="4"/>
  <c r="HV112" i="2"/>
  <c r="HW191" i="2"/>
  <c r="IC112" i="2"/>
  <c r="ID191" i="2"/>
  <c r="AQ36" i="4"/>
  <c r="AR36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6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6" i="4"/>
  <c r="KN112" i="2"/>
  <c r="KO191" i="2"/>
  <c r="KU112" i="2"/>
  <c r="KV191" i="2"/>
  <c r="BA36" i="4"/>
  <c r="KZ14" i="2"/>
  <c r="LA14" i="2"/>
  <c r="LB112" i="2"/>
  <c r="LC191" i="2"/>
  <c r="LD14" i="2"/>
  <c r="LP14" i="2"/>
  <c r="LJ191" i="2"/>
  <c r="LP112" i="2"/>
  <c r="LQ191" i="2"/>
  <c r="BF36" i="4"/>
  <c r="MI14" i="2"/>
  <c r="MJ14" i="2"/>
  <c r="MM14" i="2"/>
  <c r="MP14" i="2"/>
  <c r="MQ14" i="2"/>
  <c r="MR14" i="2"/>
  <c r="MD112" i="2" s="1"/>
  <c r="MS14" i="2"/>
  <c r="ME191" i="2" s="1"/>
  <c r="MT14" i="2"/>
  <c r="MK112" i="2"/>
  <c r="ML191" i="2"/>
  <c r="BI36" i="4"/>
  <c r="MR112" i="2"/>
  <c r="MS191" i="2"/>
  <c r="MY112" i="2"/>
  <c r="MZ191" i="2"/>
  <c r="BK36" i="4"/>
  <c r="NT14" i="2"/>
  <c r="NU14" i="2"/>
  <c r="NG191" i="2" s="1"/>
  <c r="NM112" i="2"/>
  <c r="NN191" i="2"/>
  <c r="BM36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H112" i="2"/>
  <c r="OI191" i="2"/>
  <c r="OX14" i="2"/>
  <c r="OY14" i="2"/>
  <c r="BP36" i="4" s="1"/>
  <c r="PA14" i="2"/>
  <c r="PB14" i="2"/>
  <c r="PC14" i="2"/>
  <c r="OO112" i="2" s="1"/>
  <c r="PD14" i="2"/>
  <c r="OP191" i="2" s="1"/>
  <c r="PE14" i="2"/>
  <c r="PF14" i="2"/>
  <c r="PH14" i="2"/>
  <c r="PI14" i="2"/>
  <c r="OV112" i="2"/>
  <c r="OW191" i="2"/>
  <c r="PL14" i="2"/>
  <c r="PM14" i="2"/>
  <c r="BR36" i="4" s="1"/>
  <c r="PO14" i="2"/>
  <c r="PP14" i="2"/>
  <c r="PQ14" i="2"/>
  <c r="PC112" i="2" s="1"/>
  <c r="PR14" i="2"/>
  <c r="PD191" i="2" s="1"/>
  <c r="PS14" i="2"/>
  <c r="PT14" i="2"/>
  <c r="PV14" i="2"/>
  <c r="PW14" i="2"/>
  <c r="PJ112" i="2"/>
  <c r="PK191" i="2"/>
  <c r="PZ14" i="2"/>
  <c r="QA14" i="2"/>
  <c r="BT36" i="4" s="1"/>
  <c r="QC14" i="2"/>
  <c r="QH14" i="2" s="1"/>
  <c r="BU36" i="4" s="1"/>
  <c r="QD14" i="2"/>
  <c r="QE14" i="2"/>
  <c r="PQ112" i="2" s="1"/>
  <c r="QF14" i="2"/>
  <c r="PR191" i="2" s="1"/>
  <c r="QG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H113" i="2"/>
  <c r="OI192" i="2"/>
  <c r="OX15" i="2"/>
  <c r="OY15" i="2"/>
  <c r="BP61" i="4" s="1"/>
  <c r="PA15" i="2"/>
  <c r="PB15" i="2"/>
  <c r="PC15" i="2"/>
  <c r="OO113" i="2" s="1"/>
  <c r="PD15" i="2"/>
  <c r="OP192" i="2" s="1"/>
  <c r="PE15" i="2"/>
  <c r="PF15" i="2"/>
  <c r="PH15" i="2"/>
  <c r="PI15" i="2"/>
  <c r="OV113" i="2"/>
  <c r="OW192" i="2"/>
  <c r="PL15" i="2"/>
  <c r="PM15" i="2"/>
  <c r="BR61" i="4" s="1"/>
  <c r="PO15" i="2"/>
  <c r="PP15" i="2"/>
  <c r="PQ15" i="2"/>
  <c r="PC113" i="2" s="1"/>
  <c r="PR15" i="2"/>
  <c r="PD192" i="2" s="1"/>
  <c r="PS15" i="2"/>
  <c r="PT15" i="2"/>
  <c r="PV15" i="2"/>
  <c r="PW15" i="2"/>
  <c r="PJ113" i="2"/>
  <c r="PK192" i="2"/>
  <c r="PZ15" i="2"/>
  <c r="QA15" i="2"/>
  <c r="BT61" i="4" s="1"/>
  <c r="QC15" i="2"/>
  <c r="QD15" i="2"/>
  <c r="QE15" i="2"/>
  <c r="PQ113" i="2" s="1"/>
  <c r="QF15" i="2"/>
  <c r="PR192" i="2" s="1"/>
  <c r="QG15" i="2"/>
  <c r="QH15" i="2"/>
  <c r="BU61" i="4" s="1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BG46" i="4" s="1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H114" i="2"/>
  <c r="OI193" i="2"/>
  <c r="OX16" i="2"/>
  <c r="OY16" i="2"/>
  <c r="BP46" i="4" s="1"/>
  <c r="PA16" i="2"/>
  <c r="PB16" i="2"/>
  <c r="PC16" i="2"/>
  <c r="OO114" i="2" s="1"/>
  <c r="PD16" i="2"/>
  <c r="OP193" i="2" s="1"/>
  <c r="PE16" i="2"/>
  <c r="PF16" i="2"/>
  <c r="PH16" i="2"/>
  <c r="PI16" i="2"/>
  <c r="OV114" i="2"/>
  <c r="OW193" i="2"/>
  <c r="PL16" i="2"/>
  <c r="PM16" i="2"/>
  <c r="BR46" i="4" s="1"/>
  <c r="PO16" i="2"/>
  <c r="PP16" i="2"/>
  <c r="PQ16" i="2"/>
  <c r="PC114" i="2" s="1"/>
  <c r="PR16" i="2"/>
  <c r="PD193" i="2" s="1"/>
  <c r="PS16" i="2"/>
  <c r="PT16" i="2"/>
  <c r="PV16" i="2"/>
  <c r="PW16" i="2"/>
  <c r="PJ114" i="2"/>
  <c r="PK193" i="2"/>
  <c r="PZ16" i="2"/>
  <c r="QA16" i="2"/>
  <c r="BT46" i="4" s="1"/>
  <c r="QC16" i="2"/>
  <c r="QD16" i="2"/>
  <c r="QE16" i="2"/>
  <c r="PQ114" i="2" s="1"/>
  <c r="QF16" i="2"/>
  <c r="PR193" i="2" s="1"/>
  <c r="QG16" i="2"/>
  <c r="QH16" i="2"/>
  <c r="BU46" i="4" s="1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H115" i="2"/>
  <c r="OI194" i="2"/>
  <c r="OX17" i="2"/>
  <c r="PA17" i="2"/>
  <c r="PB17" i="2"/>
  <c r="PC17" i="2"/>
  <c r="OO115" i="2" s="1"/>
  <c r="PD17" i="2"/>
  <c r="OP194" i="2" s="1"/>
  <c r="PE17" i="2"/>
  <c r="PF17" i="2"/>
  <c r="PH17" i="2"/>
  <c r="PI17" i="2"/>
  <c r="OV115" i="2"/>
  <c r="OW194" i="2"/>
  <c r="PL17" i="2"/>
  <c r="PO17" i="2"/>
  <c r="PP17" i="2"/>
  <c r="PQ17" i="2"/>
  <c r="PC115" i="2" s="1"/>
  <c r="PR17" i="2"/>
  <c r="PD194" i="2" s="1"/>
  <c r="PS17" i="2"/>
  <c r="PT17" i="2"/>
  <c r="PV17" i="2"/>
  <c r="PW17" i="2"/>
  <c r="PJ115" i="2"/>
  <c r="PK194" i="2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5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5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5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5" i="4"/>
  <c r="MR116" i="2"/>
  <c r="MS195" i="2"/>
  <c r="MY116" i="2"/>
  <c r="MZ195" i="2"/>
  <c r="BK15" i="4"/>
  <c r="NT18" i="2"/>
  <c r="NU18" i="2"/>
  <c r="NG195" i="2" s="1"/>
  <c r="NM116" i="2"/>
  <c r="NN195" i="2"/>
  <c r="BM15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H116" i="2"/>
  <c r="OI195" i="2"/>
  <c r="OX18" i="2"/>
  <c r="PA18" i="2"/>
  <c r="PB18" i="2"/>
  <c r="PC18" i="2"/>
  <c r="OO116" i="2" s="1"/>
  <c r="PD18" i="2"/>
  <c r="OP195" i="2" s="1"/>
  <c r="PE18" i="2"/>
  <c r="PF18" i="2"/>
  <c r="PH18" i="2"/>
  <c r="PI18" i="2"/>
  <c r="OV116" i="2"/>
  <c r="OW195" i="2"/>
  <c r="PL18" i="2"/>
  <c r="PO18" i="2"/>
  <c r="PP18" i="2"/>
  <c r="PQ18" i="2"/>
  <c r="PC116" i="2" s="1"/>
  <c r="PR18" i="2"/>
  <c r="PD195" i="2" s="1"/>
  <c r="PS18" i="2"/>
  <c r="PT18" i="2"/>
  <c r="PV18" i="2"/>
  <c r="PW18" i="2"/>
  <c r="PJ116" i="2"/>
  <c r="PK195" i="2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6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6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6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P19" i="2"/>
  <c r="MQ19" i="2"/>
  <c r="MR19" i="2"/>
  <c r="MD117" i="2" s="1"/>
  <c r="MS19" i="2"/>
  <c r="ME196" i="2" s="1"/>
  <c r="MT19" i="2"/>
  <c r="MK117" i="2"/>
  <c r="ML196" i="2"/>
  <c r="BI16" i="4"/>
  <c r="MR117" i="2"/>
  <c r="MS196" i="2"/>
  <c r="MY117" i="2"/>
  <c r="MZ196" i="2"/>
  <c r="BK16" i="4"/>
  <c r="NT19" i="2"/>
  <c r="NU19" i="2"/>
  <c r="NG196" i="2" s="1"/>
  <c r="NM117" i="2"/>
  <c r="NN196" i="2"/>
  <c r="BM16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H117" i="2"/>
  <c r="OI196" i="2"/>
  <c r="OX19" i="2"/>
  <c r="PA19" i="2"/>
  <c r="PB19" i="2"/>
  <c r="PC19" i="2"/>
  <c r="OO117" i="2" s="1"/>
  <c r="PD19" i="2"/>
  <c r="OP196" i="2" s="1"/>
  <c r="PE19" i="2"/>
  <c r="PF19" i="2"/>
  <c r="PH19" i="2"/>
  <c r="PI19" i="2"/>
  <c r="OV117" i="2"/>
  <c r="OW196" i="2"/>
  <c r="PL19" i="2"/>
  <c r="PM19" i="2"/>
  <c r="BR16" i="4" s="1"/>
  <c r="PO19" i="2"/>
  <c r="PP19" i="2"/>
  <c r="PQ19" i="2"/>
  <c r="PC117" i="2" s="1"/>
  <c r="PR19" i="2"/>
  <c r="PD196" i="2" s="1"/>
  <c r="PS19" i="2"/>
  <c r="PT19" i="2"/>
  <c r="PV19" i="2"/>
  <c r="PW19" i="2"/>
  <c r="PJ117" i="2"/>
  <c r="PK196" i="2"/>
  <c r="PZ19" i="2"/>
  <c r="QA19" i="2"/>
  <c r="BT16" i="4" s="1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U20" i="2"/>
  <c r="NG197" i="2" s="1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H118" i="2"/>
  <c r="OI197" i="2"/>
  <c r="OX20" i="2"/>
  <c r="OY20" i="2"/>
  <c r="BP43" i="4" s="1"/>
  <c r="PA20" i="2"/>
  <c r="PB20" i="2"/>
  <c r="PC20" i="2"/>
  <c r="OO118" i="2" s="1"/>
  <c r="PD20" i="2"/>
  <c r="OP197" i="2" s="1"/>
  <c r="PE20" i="2"/>
  <c r="PF20" i="2"/>
  <c r="PH20" i="2"/>
  <c r="PI20" i="2"/>
  <c r="OV118" i="2"/>
  <c r="OW197" i="2"/>
  <c r="PL20" i="2"/>
  <c r="PM20" i="2"/>
  <c r="BR43" i="4" s="1"/>
  <c r="PO20" i="2"/>
  <c r="PP20" i="2"/>
  <c r="PQ20" i="2"/>
  <c r="PC118" i="2" s="1"/>
  <c r="PR20" i="2"/>
  <c r="PD197" i="2" s="1"/>
  <c r="PS20" i="2"/>
  <c r="PT20" i="2"/>
  <c r="PV20" i="2"/>
  <c r="PW20" i="2"/>
  <c r="PJ118" i="2"/>
  <c r="PK197" i="2"/>
  <c r="PZ20" i="2"/>
  <c r="QC20" i="2"/>
  <c r="QD20" i="2"/>
  <c r="QE20" i="2"/>
  <c r="PQ118" i="2" s="1"/>
  <c r="QF20" i="2"/>
  <c r="PR197" i="2" s="1"/>
  <c r="QG20" i="2"/>
  <c r="QH20" i="2"/>
  <c r="BU43" i="4" s="1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BG55" i="4" s="1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H119" i="2"/>
  <c r="OI198" i="2"/>
  <c r="OX21" i="2"/>
  <c r="OY21" i="2"/>
  <c r="BP55" i="4" s="1"/>
  <c r="PA21" i="2"/>
  <c r="PB21" i="2"/>
  <c r="PC21" i="2"/>
  <c r="OO119" i="2" s="1"/>
  <c r="PD21" i="2"/>
  <c r="OP198" i="2" s="1"/>
  <c r="PE21" i="2"/>
  <c r="PF21" i="2"/>
  <c r="PH21" i="2"/>
  <c r="PI21" i="2"/>
  <c r="OV119" i="2"/>
  <c r="OW198" i="2"/>
  <c r="PL21" i="2"/>
  <c r="PM21" i="2"/>
  <c r="BR55" i="4" s="1"/>
  <c r="PO21" i="2"/>
  <c r="PP21" i="2"/>
  <c r="PQ21" i="2"/>
  <c r="PC119" i="2" s="1"/>
  <c r="PR21" i="2"/>
  <c r="PD198" i="2" s="1"/>
  <c r="PS21" i="2"/>
  <c r="PT21" i="2"/>
  <c r="PV21" i="2"/>
  <c r="PW21" i="2"/>
  <c r="PJ119" i="2"/>
  <c r="PK198" i="2"/>
  <c r="PZ21" i="2"/>
  <c r="QA21" i="2"/>
  <c r="BT55" i="4" s="1"/>
  <c r="QC21" i="2"/>
  <c r="QD21" i="2"/>
  <c r="QE21" i="2"/>
  <c r="PQ119" i="2" s="1"/>
  <c r="QF21" i="2"/>
  <c r="PR198" i="2" s="1"/>
  <c r="QG21" i="2"/>
  <c r="QH21" i="2"/>
  <c r="BU55" i="4" s="1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P22" i="2"/>
  <c r="MQ22" i="2"/>
  <c r="MS22" i="2"/>
  <c r="ME199" i="2" s="1"/>
  <c r="MT22" i="2"/>
  <c r="MK120" i="2"/>
  <c r="ML199" i="2"/>
  <c r="BI41" i="4"/>
  <c r="MR120" i="2"/>
  <c r="MS199" i="2"/>
  <c r="MY120" i="2"/>
  <c r="MZ199" i="2"/>
  <c r="BK41" i="4"/>
  <c r="NT22" i="2"/>
  <c r="NU22" i="2"/>
  <c r="NG199" i="2" s="1"/>
  <c r="NM120" i="2"/>
  <c r="NN199" i="2"/>
  <c r="BM41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H120" i="2"/>
  <c r="OI199" i="2"/>
  <c r="OX22" i="2"/>
  <c r="OY22" i="2"/>
  <c r="BP41" i="4" s="1"/>
  <c r="PA22" i="2"/>
  <c r="PB22" i="2"/>
  <c r="PC22" i="2"/>
  <c r="OO120" i="2" s="1"/>
  <c r="PD22" i="2"/>
  <c r="OP199" i="2" s="1"/>
  <c r="PE22" i="2"/>
  <c r="PF22" i="2"/>
  <c r="PH22" i="2"/>
  <c r="PI22" i="2"/>
  <c r="OV120" i="2"/>
  <c r="OW199" i="2"/>
  <c r="PL22" i="2"/>
  <c r="PM22" i="2"/>
  <c r="BR41" i="4" s="1"/>
  <c r="PO22" i="2"/>
  <c r="PP22" i="2"/>
  <c r="PQ22" i="2"/>
  <c r="PC120" i="2" s="1"/>
  <c r="PR22" i="2"/>
  <c r="PD199" i="2" s="1"/>
  <c r="PS22" i="2"/>
  <c r="PT22" i="2"/>
  <c r="PV22" i="2"/>
  <c r="PW22" i="2"/>
  <c r="PJ120" i="2"/>
  <c r="PK199" i="2"/>
  <c r="PZ22" i="2"/>
  <c r="QC22" i="2"/>
  <c r="QD22" i="2"/>
  <c r="QE22" i="2"/>
  <c r="PQ120" i="2" s="1"/>
  <c r="QF22" i="2"/>
  <c r="PR199" i="2" s="1"/>
  <c r="QG22" i="2"/>
  <c r="QH22" i="2"/>
  <c r="BU41" i="4" s="1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7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7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7" i="4"/>
  <c r="MR121" i="2"/>
  <c r="MS200" i="2"/>
  <c r="MY121" i="2"/>
  <c r="MZ200" i="2"/>
  <c r="BK7" i="4"/>
  <c r="NT23" i="2"/>
  <c r="NU23" i="2"/>
  <c r="NG200" i="2" s="1"/>
  <c r="NM121" i="2"/>
  <c r="NN200" i="2"/>
  <c r="BM7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H121" i="2"/>
  <c r="OI200" i="2"/>
  <c r="OX23" i="2"/>
  <c r="PA23" i="2"/>
  <c r="PB23" i="2"/>
  <c r="PC23" i="2"/>
  <c r="OO121" i="2" s="1"/>
  <c r="PD23" i="2"/>
  <c r="OP200" i="2" s="1"/>
  <c r="PE23" i="2"/>
  <c r="PF23" i="2"/>
  <c r="PH23" i="2"/>
  <c r="PI23" i="2"/>
  <c r="OV121" i="2"/>
  <c r="OW200" i="2"/>
  <c r="PL23" i="2"/>
  <c r="PO23" i="2"/>
  <c r="PP23" i="2"/>
  <c r="PQ23" i="2"/>
  <c r="PC121" i="2" s="1"/>
  <c r="PR23" i="2"/>
  <c r="PD200" i="2" s="1"/>
  <c r="PS23" i="2"/>
  <c r="PT23" i="2"/>
  <c r="PV23" i="2"/>
  <c r="PW23" i="2"/>
  <c r="PJ121" i="2"/>
  <c r="PK200" i="2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7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7" i="4"/>
  <c r="MR122" i="2"/>
  <c r="MS201" i="2"/>
  <c r="MY122" i="2"/>
  <c r="MZ201" i="2"/>
  <c r="BK37" i="4"/>
  <c r="NT24" i="2"/>
  <c r="NU24" i="2"/>
  <c r="NG201" i="2" s="1"/>
  <c r="NM122" i="2"/>
  <c r="NN201" i="2"/>
  <c r="BM37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H122" i="2"/>
  <c r="OI201" i="2"/>
  <c r="OX24" i="2"/>
  <c r="PA24" i="2"/>
  <c r="PB24" i="2"/>
  <c r="PC24" i="2"/>
  <c r="OO122" i="2" s="1"/>
  <c r="PD24" i="2"/>
  <c r="OP201" i="2" s="1"/>
  <c r="PE24" i="2"/>
  <c r="PF24" i="2"/>
  <c r="PH24" i="2"/>
  <c r="PI24" i="2"/>
  <c r="OV122" i="2"/>
  <c r="OW201" i="2"/>
  <c r="PL24" i="2"/>
  <c r="PO24" i="2"/>
  <c r="PP24" i="2"/>
  <c r="PQ24" i="2"/>
  <c r="PC122" i="2" s="1"/>
  <c r="PR24" i="2"/>
  <c r="PD201" i="2" s="1"/>
  <c r="PS24" i="2"/>
  <c r="PT24" i="2"/>
  <c r="PV24" i="2"/>
  <c r="PW24" i="2"/>
  <c r="PJ122" i="2"/>
  <c r="PK201" i="2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BG67" i="4" s="1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H123" i="2"/>
  <c r="OI202" i="2"/>
  <c r="OX25" i="2"/>
  <c r="OY25" i="2"/>
  <c r="BP67" i="4" s="1"/>
  <c r="PA25" i="2"/>
  <c r="PB25" i="2"/>
  <c r="PC25" i="2"/>
  <c r="OO123" i="2" s="1"/>
  <c r="PD25" i="2"/>
  <c r="OP202" i="2" s="1"/>
  <c r="PE25" i="2"/>
  <c r="PF25" i="2"/>
  <c r="PH25" i="2"/>
  <c r="PI25" i="2"/>
  <c r="OV123" i="2"/>
  <c r="OW202" i="2"/>
  <c r="PL25" i="2"/>
  <c r="PM25" i="2"/>
  <c r="BR67" i="4" s="1"/>
  <c r="PO25" i="2"/>
  <c r="PP25" i="2"/>
  <c r="PQ25" i="2"/>
  <c r="PC123" i="2" s="1"/>
  <c r="PR25" i="2"/>
  <c r="PD202" i="2" s="1"/>
  <c r="PS25" i="2"/>
  <c r="PT25" i="2"/>
  <c r="PV25" i="2"/>
  <c r="PW25" i="2"/>
  <c r="PJ123" i="2"/>
  <c r="PK202" i="2"/>
  <c r="PZ25" i="2"/>
  <c r="QA25" i="2"/>
  <c r="BT67" i="4" s="1"/>
  <c r="QC25" i="2"/>
  <c r="QD25" i="2"/>
  <c r="QE25" i="2"/>
  <c r="PQ123" i="2" s="1"/>
  <c r="QF25" i="2"/>
  <c r="PR202" i="2" s="1"/>
  <c r="QG25" i="2"/>
  <c r="QH25" i="2"/>
  <c r="BU67" i="4" s="1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H124" i="2"/>
  <c r="OI203" i="2"/>
  <c r="OX26" i="2"/>
  <c r="PA26" i="2"/>
  <c r="PB26" i="2"/>
  <c r="PC26" i="2"/>
  <c r="OO124" i="2" s="1"/>
  <c r="PD26" i="2"/>
  <c r="OP203" i="2" s="1"/>
  <c r="PE26" i="2"/>
  <c r="PF26" i="2"/>
  <c r="PH26" i="2"/>
  <c r="PI26" i="2"/>
  <c r="OV124" i="2"/>
  <c r="OW203" i="2"/>
  <c r="PL26" i="2"/>
  <c r="PO26" i="2"/>
  <c r="PP26" i="2"/>
  <c r="PQ26" i="2"/>
  <c r="PC124" i="2" s="1"/>
  <c r="PR26" i="2"/>
  <c r="PD203" i="2" s="1"/>
  <c r="PS26" i="2"/>
  <c r="PT26" i="2"/>
  <c r="PV26" i="2"/>
  <c r="PW26" i="2"/>
  <c r="PJ124" i="2"/>
  <c r="PK203" i="2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P27" i="2"/>
  <c r="MQ27" i="2"/>
  <c r="MS27" i="2"/>
  <c r="ME204" i="2" s="1"/>
  <c r="MT27" i="2"/>
  <c r="MK125" i="2"/>
  <c r="ML204" i="2"/>
  <c r="BI12" i="4"/>
  <c r="MR125" i="2"/>
  <c r="MS204" i="2"/>
  <c r="MY125" i="2"/>
  <c r="MZ204" i="2"/>
  <c r="BK12" i="4"/>
  <c r="NT27" i="2"/>
  <c r="NU27" i="2"/>
  <c r="NG204" i="2" s="1"/>
  <c r="NM125" i="2"/>
  <c r="NN204" i="2"/>
  <c r="BM12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H125" i="2"/>
  <c r="OI204" i="2"/>
  <c r="OX27" i="2"/>
  <c r="OY27" i="2"/>
  <c r="BP12" i="4" s="1"/>
  <c r="PA27" i="2"/>
  <c r="PB27" i="2"/>
  <c r="PC27" i="2"/>
  <c r="OO125" i="2" s="1"/>
  <c r="PD27" i="2"/>
  <c r="OP204" i="2" s="1"/>
  <c r="PE27" i="2"/>
  <c r="PF27" i="2"/>
  <c r="PH27" i="2"/>
  <c r="PI27" i="2"/>
  <c r="OV125" i="2"/>
  <c r="OW204" i="2"/>
  <c r="PL27" i="2"/>
  <c r="PO27" i="2"/>
  <c r="PP27" i="2"/>
  <c r="PQ27" i="2"/>
  <c r="PC125" i="2" s="1"/>
  <c r="PR27" i="2"/>
  <c r="PD204" i="2" s="1"/>
  <c r="PS27" i="2"/>
  <c r="PT27" i="2"/>
  <c r="PV27" i="2"/>
  <c r="PW27" i="2"/>
  <c r="PJ125" i="2"/>
  <c r="PK204" i="2"/>
  <c r="PZ27" i="2"/>
  <c r="QA27" i="2"/>
  <c r="BT12" i="4" s="1"/>
  <c r="QC27" i="2"/>
  <c r="QD27" i="2"/>
  <c r="QE27" i="2"/>
  <c r="PQ125" i="2" s="1"/>
  <c r="QF27" i="2"/>
  <c r="PR204" i="2" s="1"/>
  <c r="QG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4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4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4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4" i="4"/>
  <c r="MR126" i="2"/>
  <c r="MS205" i="2"/>
  <c r="MY126" i="2"/>
  <c r="MZ205" i="2"/>
  <c r="BK24" i="4"/>
  <c r="NT28" i="2"/>
  <c r="NU28" i="2"/>
  <c r="NG205" i="2" s="1"/>
  <c r="NM126" i="2"/>
  <c r="NN205" i="2"/>
  <c r="BM24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H126" i="2"/>
  <c r="OI205" i="2"/>
  <c r="OX28" i="2"/>
  <c r="PA28" i="2"/>
  <c r="PB28" i="2"/>
  <c r="PC28" i="2"/>
  <c r="OO126" i="2" s="1"/>
  <c r="PD28" i="2"/>
  <c r="OP205" i="2" s="1"/>
  <c r="PE28" i="2"/>
  <c r="PF28" i="2"/>
  <c r="PH28" i="2"/>
  <c r="PI28" i="2"/>
  <c r="OV126" i="2"/>
  <c r="OW205" i="2"/>
  <c r="PL28" i="2"/>
  <c r="PO28" i="2"/>
  <c r="PP28" i="2"/>
  <c r="PQ28" i="2"/>
  <c r="PC126" i="2" s="1"/>
  <c r="PR28" i="2"/>
  <c r="PD205" i="2" s="1"/>
  <c r="PS28" i="2"/>
  <c r="PT28" i="2"/>
  <c r="PV28" i="2"/>
  <c r="PW28" i="2"/>
  <c r="PJ126" i="2"/>
  <c r="PK205" i="2"/>
  <c r="PZ28" i="2"/>
  <c r="QC28" i="2"/>
  <c r="QH28" i="2" s="1"/>
  <c r="BU24" i="4" s="1"/>
  <c r="QD28" i="2"/>
  <c r="QE28" i="2"/>
  <c r="PQ126" i="2" s="1"/>
  <c r="QF28" i="2"/>
  <c r="PR205" i="2" s="1"/>
  <c r="QG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H127" i="2"/>
  <c r="OI206" i="2"/>
  <c r="OX29" i="2"/>
  <c r="PA29" i="2"/>
  <c r="PB29" i="2"/>
  <c r="PC29" i="2"/>
  <c r="OO127" i="2" s="1"/>
  <c r="PD29" i="2"/>
  <c r="OP206" i="2" s="1"/>
  <c r="PE29" i="2"/>
  <c r="PF29" i="2"/>
  <c r="PH29" i="2"/>
  <c r="PI29" i="2"/>
  <c r="OV127" i="2"/>
  <c r="OW206" i="2"/>
  <c r="PL29" i="2"/>
  <c r="PO29" i="2"/>
  <c r="PP29" i="2"/>
  <c r="PQ29" i="2"/>
  <c r="PC127" i="2" s="1"/>
  <c r="PR29" i="2"/>
  <c r="PD206" i="2" s="1"/>
  <c r="PS29" i="2"/>
  <c r="PT29" i="2"/>
  <c r="PV29" i="2"/>
  <c r="PW29" i="2"/>
  <c r="PJ127" i="2"/>
  <c r="PK206" i="2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2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2" i="4"/>
  <c r="MR128" i="2"/>
  <c r="MS207" i="2"/>
  <c r="MY128" i="2"/>
  <c r="MZ207" i="2"/>
  <c r="BK32" i="4"/>
  <c r="NT30" i="2"/>
  <c r="NU30" i="2"/>
  <c r="NG207" i="2" s="1"/>
  <c r="NM128" i="2"/>
  <c r="NN207" i="2"/>
  <c r="BM32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H128" i="2"/>
  <c r="OI207" i="2"/>
  <c r="OX30" i="2"/>
  <c r="PA30" i="2"/>
  <c r="PB30" i="2"/>
  <c r="PC30" i="2"/>
  <c r="OO128" i="2" s="1"/>
  <c r="PD30" i="2"/>
  <c r="OP207" i="2" s="1"/>
  <c r="PE30" i="2"/>
  <c r="PF30" i="2"/>
  <c r="PH30" i="2"/>
  <c r="PI30" i="2"/>
  <c r="OV128" i="2"/>
  <c r="OW207" i="2"/>
  <c r="PL30" i="2"/>
  <c r="PO30" i="2"/>
  <c r="PP30" i="2"/>
  <c r="PQ30" i="2"/>
  <c r="PC128" i="2" s="1"/>
  <c r="PR30" i="2"/>
  <c r="PD207" i="2" s="1"/>
  <c r="PS30" i="2"/>
  <c r="PT30" i="2"/>
  <c r="PV30" i="2"/>
  <c r="PW30" i="2"/>
  <c r="PJ128" i="2"/>
  <c r="PK207" i="2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25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25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25" i="4"/>
  <c r="MR129" i="2"/>
  <c r="MS208" i="2"/>
  <c r="MY129" i="2"/>
  <c r="MZ208" i="2"/>
  <c r="BK25" i="4"/>
  <c r="NT31" i="2"/>
  <c r="NU31" i="2"/>
  <c r="NG208" i="2" s="1"/>
  <c r="NM129" i="2"/>
  <c r="NN208" i="2"/>
  <c r="BM25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H129" i="2"/>
  <c r="OI208" i="2"/>
  <c r="OX31" i="2"/>
  <c r="PA31" i="2"/>
  <c r="PB31" i="2"/>
  <c r="PC31" i="2"/>
  <c r="OO129" i="2" s="1"/>
  <c r="PD31" i="2"/>
  <c r="OP208" i="2" s="1"/>
  <c r="PE31" i="2"/>
  <c r="PF31" i="2"/>
  <c r="PH31" i="2"/>
  <c r="PI31" i="2"/>
  <c r="OV129" i="2"/>
  <c r="OW208" i="2"/>
  <c r="PL31" i="2"/>
  <c r="PO31" i="2"/>
  <c r="PP31" i="2"/>
  <c r="PQ31" i="2"/>
  <c r="PC129" i="2" s="1"/>
  <c r="PR31" i="2"/>
  <c r="PD208" i="2" s="1"/>
  <c r="PS31" i="2"/>
  <c r="PT31" i="2"/>
  <c r="PV31" i="2"/>
  <c r="PW31" i="2"/>
  <c r="PJ129" i="2"/>
  <c r="PK208" i="2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9" i="4"/>
  <c r="BX130" i="2"/>
  <c r="BY209" i="2"/>
  <c r="T19" i="4"/>
  <c r="CE130" i="2"/>
  <c r="CF209" i="2"/>
  <c r="CL130" i="2"/>
  <c r="CM209" i="2"/>
  <c r="CS130" i="2"/>
  <c r="CT209" i="2"/>
  <c r="CZ130" i="2"/>
  <c r="DA209" i="2"/>
  <c r="X19" i="4"/>
  <c r="DG130" i="2"/>
  <c r="DH209" i="2"/>
  <c r="DN130" i="2"/>
  <c r="DO209" i="2"/>
  <c r="DU130" i="2"/>
  <c r="DV209" i="2"/>
  <c r="AA19" i="4"/>
  <c r="EB130" i="2"/>
  <c r="EC209" i="2"/>
  <c r="AB19" i="4"/>
  <c r="EI130" i="2"/>
  <c r="EJ209" i="2"/>
  <c r="EP130" i="2"/>
  <c r="EQ209" i="2"/>
  <c r="EW130" i="2"/>
  <c r="EX209" i="2"/>
  <c r="AE19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9" i="4"/>
  <c r="GT130" i="2"/>
  <c r="GU209" i="2"/>
  <c r="AL19" i="4"/>
  <c r="HA130" i="2"/>
  <c r="HB209" i="2"/>
  <c r="AM19" i="4"/>
  <c r="HI209" i="2"/>
  <c r="HO130" i="2"/>
  <c r="HP209" i="2"/>
  <c r="AO19" i="4"/>
  <c r="HV130" i="2"/>
  <c r="HW209" i="2"/>
  <c r="IC130" i="2"/>
  <c r="ID209" i="2"/>
  <c r="AQ19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9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9" i="4"/>
  <c r="KQ32" i="2"/>
  <c r="AZ19" i="4" s="1"/>
  <c r="KN130" i="2"/>
  <c r="KO209" i="2"/>
  <c r="KU130" i="2"/>
  <c r="KV209" i="2"/>
  <c r="BA19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P32" i="2"/>
  <c r="MQ32" i="2"/>
  <c r="MS32" i="2"/>
  <c r="ME209" i="2" s="1"/>
  <c r="MT32" i="2"/>
  <c r="MK130" i="2"/>
  <c r="ML209" i="2"/>
  <c r="BI19" i="4"/>
  <c r="MR130" i="2"/>
  <c r="MS209" i="2"/>
  <c r="MY130" i="2"/>
  <c r="MZ209" i="2"/>
  <c r="BK19" i="4"/>
  <c r="NT32" i="2"/>
  <c r="NU32" i="2"/>
  <c r="NG209" i="2" s="1"/>
  <c r="NM130" i="2"/>
  <c r="NN209" i="2"/>
  <c r="BM19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H130" i="2"/>
  <c r="OI209" i="2"/>
  <c r="OX32" i="2"/>
  <c r="OY32" i="2"/>
  <c r="BP19" i="4" s="1"/>
  <c r="PA32" i="2"/>
  <c r="PB32" i="2"/>
  <c r="PC32" i="2"/>
  <c r="OO130" i="2" s="1"/>
  <c r="PD32" i="2"/>
  <c r="OP209" i="2" s="1"/>
  <c r="PE32" i="2"/>
  <c r="PF32" i="2"/>
  <c r="PH32" i="2"/>
  <c r="PI32" i="2"/>
  <c r="OV130" i="2"/>
  <c r="OW209" i="2"/>
  <c r="PL32" i="2"/>
  <c r="PM32" i="2"/>
  <c r="BR19" i="4" s="1"/>
  <c r="PO32" i="2"/>
  <c r="PP32" i="2"/>
  <c r="PQ32" i="2"/>
  <c r="PC130" i="2" s="1"/>
  <c r="PR32" i="2"/>
  <c r="PD209" i="2" s="1"/>
  <c r="PS32" i="2"/>
  <c r="PT32" i="2"/>
  <c r="PV32" i="2"/>
  <c r="PW32" i="2"/>
  <c r="PJ130" i="2"/>
  <c r="PK209" i="2"/>
  <c r="PZ32" i="2"/>
  <c r="QA32" i="2"/>
  <c r="BT19" i="4" s="1"/>
  <c r="QC32" i="2"/>
  <c r="QD32" i="2"/>
  <c r="QE32" i="2"/>
  <c r="PQ130" i="2" s="1"/>
  <c r="QF32" i="2"/>
  <c r="PR209" i="2" s="1"/>
  <c r="QG32" i="2"/>
  <c r="QH32" i="2"/>
  <c r="BU19" i="4" s="1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P33" i="2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T33" i="2"/>
  <c r="NU33" i="2"/>
  <c r="NG210" i="2" s="1"/>
  <c r="NM131" i="2"/>
  <c r="NN210" i="2"/>
  <c r="BM26" i="4"/>
  <c r="OF33" i="2"/>
  <c r="OG33" i="2"/>
  <c r="OH33" i="2"/>
  <c r="NT131" i="2" s="1"/>
  <c r="OI33" i="2"/>
  <c r="NU210" i="2" s="1"/>
  <c r="OJ33" i="2"/>
  <c r="OK33" i="2"/>
  <c r="OM33" i="2"/>
  <c r="OR33" i="2" s="1"/>
  <c r="BO26" i="4" s="1"/>
  <c r="ON33" i="2"/>
  <c r="OA131" i="2"/>
  <c r="OB210" i="2"/>
  <c r="OQ33" i="2"/>
  <c r="OT33" i="2"/>
  <c r="OU33" i="2"/>
  <c r="OH131" i="2"/>
  <c r="OI210" i="2"/>
  <c r="OX33" i="2"/>
  <c r="PA33" i="2"/>
  <c r="PB33" i="2"/>
  <c r="PC33" i="2"/>
  <c r="OO131" i="2" s="1"/>
  <c r="PD33" i="2"/>
  <c r="OP210" i="2" s="1"/>
  <c r="PE33" i="2"/>
  <c r="PF33" i="2"/>
  <c r="PH33" i="2"/>
  <c r="PI33" i="2"/>
  <c r="OV131" i="2"/>
  <c r="OW210" i="2"/>
  <c r="PL33" i="2"/>
  <c r="PM33" i="2"/>
  <c r="BR26" i="4" s="1"/>
  <c r="PO33" i="2"/>
  <c r="PP33" i="2"/>
  <c r="PQ33" i="2"/>
  <c r="PC131" i="2" s="1"/>
  <c r="PR33" i="2"/>
  <c r="PD210" i="2" s="1"/>
  <c r="PS33" i="2"/>
  <c r="PT33" i="2"/>
  <c r="PV33" i="2"/>
  <c r="PW33" i="2"/>
  <c r="PJ131" i="2"/>
  <c r="PK210" i="2"/>
  <c r="PZ33" i="2"/>
  <c r="QA33" i="2"/>
  <c r="BT26" i="4" s="1"/>
  <c r="QC33" i="2"/>
  <c r="QD33" i="2"/>
  <c r="QE33" i="2"/>
  <c r="PQ131" i="2" s="1"/>
  <c r="QF33" i="2"/>
  <c r="PR210" i="2" s="1"/>
  <c r="QG33" i="2"/>
  <c r="QH33" i="2"/>
  <c r="BU26" i="4" s="1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9" i="4"/>
  <c r="CE132" i="2"/>
  <c r="CF211" i="2"/>
  <c r="CL132" i="2"/>
  <c r="CM211" i="2"/>
  <c r="CS132" i="2"/>
  <c r="CT211" i="2"/>
  <c r="CZ132" i="2"/>
  <c r="DA211" i="2"/>
  <c r="X39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39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39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P34" i="2"/>
  <c r="MQ34" i="2"/>
  <c r="MS34" i="2"/>
  <c r="ME211" i="2" s="1"/>
  <c r="MT34" i="2"/>
  <c r="MK132" i="2"/>
  <c r="ML211" i="2"/>
  <c r="BI39" i="4"/>
  <c r="MR132" i="2"/>
  <c r="MS211" i="2"/>
  <c r="MY132" i="2"/>
  <c r="MZ211" i="2"/>
  <c r="BK39" i="4"/>
  <c r="NT34" i="2"/>
  <c r="NU34" i="2"/>
  <c r="NG211" i="2" s="1"/>
  <c r="NM132" i="2"/>
  <c r="NN211" i="2"/>
  <c r="BM39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39" i="4" s="1"/>
  <c r="OT34" i="2"/>
  <c r="OU34" i="2"/>
  <c r="OH132" i="2"/>
  <c r="OI211" i="2"/>
  <c r="OX34" i="2"/>
  <c r="PA34" i="2"/>
  <c r="PB34" i="2"/>
  <c r="PC34" i="2"/>
  <c r="OO132" i="2" s="1"/>
  <c r="PD34" i="2"/>
  <c r="OP211" i="2" s="1"/>
  <c r="PE34" i="2"/>
  <c r="PF34" i="2"/>
  <c r="PH34" i="2"/>
  <c r="PI34" i="2"/>
  <c r="OV132" i="2"/>
  <c r="OW211" i="2"/>
  <c r="PL34" i="2"/>
  <c r="PO34" i="2"/>
  <c r="PP34" i="2"/>
  <c r="PQ34" i="2"/>
  <c r="PC132" i="2" s="1"/>
  <c r="PR34" i="2"/>
  <c r="PD211" i="2" s="1"/>
  <c r="PS34" i="2"/>
  <c r="PT34" i="2"/>
  <c r="PV34" i="2"/>
  <c r="PW34" i="2"/>
  <c r="PJ132" i="2"/>
  <c r="PK211" i="2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P35" i="2"/>
  <c r="MQ35" i="2"/>
  <c r="MS35" i="2"/>
  <c r="ME212" i="2" s="1"/>
  <c r="MT35" i="2"/>
  <c r="MK133" i="2"/>
  <c r="ML212" i="2"/>
  <c r="BI17" i="4"/>
  <c r="MR133" i="2"/>
  <c r="MS212" i="2"/>
  <c r="MY133" i="2"/>
  <c r="MZ212" i="2"/>
  <c r="BK17" i="4"/>
  <c r="NT35" i="2"/>
  <c r="NU35" i="2"/>
  <c r="NG212" i="2" s="1"/>
  <c r="NM133" i="2"/>
  <c r="NN212" i="2"/>
  <c r="BM17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H133" i="2"/>
  <c r="OI212" i="2"/>
  <c r="OX35" i="2"/>
  <c r="OY35" i="2"/>
  <c r="BP17" i="4" s="1"/>
  <c r="PA35" i="2"/>
  <c r="PB35" i="2"/>
  <c r="PC35" i="2"/>
  <c r="OO133" i="2" s="1"/>
  <c r="PD35" i="2"/>
  <c r="OP212" i="2" s="1"/>
  <c r="PE35" i="2"/>
  <c r="PF35" i="2"/>
  <c r="PH35" i="2"/>
  <c r="PI35" i="2"/>
  <c r="OV133" i="2"/>
  <c r="OW212" i="2"/>
  <c r="PL35" i="2"/>
  <c r="PM35" i="2"/>
  <c r="BR17" i="4" s="1"/>
  <c r="PO35" i="2"/>
  <c r="PP35" i="2"/>
  <c r="PQ35" i="2"/>
  <c r="PC133" i="2" s="1"/>
  <c r="PR35" i="2"/>
  <c r="PD212" i="2" s="1"/>
  <c r="PS35" i="2"/>
  <c r="PT35" i="2"/>
  <c r="PV35" i="2"/>
  <c r="PW35" i="2"/>
  <c r="PJ133" i="2"/>
  <c r="PK212" i="2"/>
  <c r="PZ35" i="2"/>
  <c r="QA35" i="2"/>
  <c r="BT17" i="4" s="1"/>
  <c r="QC35" i="2"/>
  <c r="QD35" i="2"/>
  <c r="QE35" i="2"/>
  <c r="PQ133" i="2" s="1"/>
  <c r="QF35" i="2"/>
  <c r="PR212" i="2" s="1"/>
  <c r="QG35" i="2"/>
  <c r="QH35" i="2"/>
  <c r="BU17" i="4" s="1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BG54" i="4" s="1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H134" i="2"/>
  <c r="OI213" i="2"/>
  <c r="OX36" i="2"/>
  <c r="OY36" i="2"/>
  <c r="BP54" i="4" s="1"/>
  <c r="PA36" i="2"/>
  <c r="PB36" i="2"/>
  <c r="PC36" i="2"/>
  <c r="OO134" i="2" s="1"/>
  <c r="PD36" i="2"/>
  <c r="OP213" i="2" s="1"/>
  <c r="PE36" i="2"/>
  <c r="PF36" i="2"/>
  <c r="PH36" i="2"/>
  <c r="PI36" i="2"/>
  <c r="OV134" i="2"/>
  <c r="OW213" i="2"/>
  <c r="PL36" i="2"/>
  <c r="PM36" i="2"/>
  <c r="BR54" i="4" s="1"/>
  <c r="PO36" i="2"/>
  <c r="PP36" i="2"/>
  <c r="PQ36" i="2"/>
  <c r="PC134" i="2" s="1"/>
  <c r="PR36" i="2"/>
  <c r="PD213" i="2" s="1"/>
  <c r="PS36" i="2"/>
  <c r="PT36" i="2"/>
  <c r="PV36" i="2"/>
  <c r="PW36" i="2"/>
  <c r="PJ134" i="2"/>
  <c r="PK213" i="2"/>
  <c r="PZ36" i="2"/>
  <c r="QA36" i="2" s="1"/>
  <c r="BT54" i="4" s="1"/>
  <c r="QC36" i="2"/>
  <c r="QD36" i="2"/>
  <c r="QE36" i="2"/>
  <c r="PQ134" i="2" s="1"/>
  <c r="QF36" i="2"/>
  <c r="PR213" i="2" s="1"/>
  <c r="QG36" i="2"/>
  <c r="QH36" i="2"/>
  <c r="BU54" i="4" s="1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H135" i="2"/>
  <c r="OI214" i="2"/>
  <c r="OX37" i="2"/>
  <c r="PA37" i="2"/>
  <c r="PB37" i="2"/>
  <c r="PC37" i="2"/>
  <c r="OO135" i="2" s="1"/>
  <c r="PD37" i="2"/>
  <c r="OP214" i="2" s="1"/>
  <c r="PE37" i="2"/>
  <c r="PF37" i="2"/>
  <c r="PH37" i="2"/>
  <c r="PI37" i="2"/>
  <c r="OV135" i="2"/>
  <c r="OW214" i="2"/>
  <c r="PL37" i="2"/>
  <c r="PO37" i="2"/>
  <c r="PP37" i="2"/>
  <c r="PQ37" i="2"/>
  <c r="PC135" i="2" s="1"/>
  <c r="PR37" i="2"/>
  <c r="PD214" i="2" s="1"/>
  <c r="PS37" i="2"/>
  <c r="PT37" i="2"/>
  <c r="PV37" i="2"/>
  <c r="PW37" i="2"/>
  <c r="PJ135" i="2"/>
  <c r="PK214" i="2"/>
  <c r="PZ37" i="2"/>
  <c r="QC37" i="2"/>
  <c r="QD37" i="2"/>
  <c r="QE37" i="2"/>
  <c r="PQ135" i="2" s="1"/>
  <c r="QF37" i="2"/>
  <c r="PR214" i="2" s="1"/>
  <c r="QG37" i="2"/>
  <c r="QH37" i="2"/>
  <c r="BU52" i="4" s="1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8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8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Q38" i="2"/>
  <c r="MS38" i="2"/>
  <c r="ME215" i="2" s="1"/>
  <c r="MT38" i="2"/>
  <c r="MK136" i="2"/>
  <c r="ML215" i="2"/>
  <c r="BI8" i="4"/>
  <c r="MR136" i="2"/>
  <c r="MS215" i="2"/>
  <c r="MY136" i="2"/>
  <c r="MZ215" i="2"/>
  <c r="BK8" i="4"/>
  <c r="NT38" i="2"/>
  <c r="NU38" i="2"/>
  <c r="NG215" i="2" s="1"/>
  <c r="NM136" i="2"/>
  <c r="NN215" i="2"/>
  <c r="BM8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H136" i="2"/>
  <c r="OI215" i="2"/>
  <c r="OX38" i="2"/>
  <c r="PA38" i="2"/>
  <c r="PB38" i="2"/>
  <c r="PC38" i="2"/>
  <c r="OO136" i="2" s="1"/>
  <c r="PD38" i="2"/>
  <c r="OP215" i="2" s="1"/>
  <c r="PE38" i="2"/>
  <c r="PF38" i="2"/>
  <c r="PH38" i="2"/>
  <c r="PI38" i="2"/>
  <c r="OV136" i="2"/>
  <c r="OW215" i="2"/>
  <c r="PL38" i="2"/>
  <c r="PO38" i="2"/>
  <c r="PP38" i="2"/>
  <c r="PQ38" i="2"/>
  <c r="PC136" i="2" s="1"/>
  <c r="PR38" i="2"/>
  <c r="PD215" i="2" s="1"/>
  <c r="PS38" i="2"/>
  <c r="PT38" i="2"/>
  <c r="PV38" i="2"/>
  <c r="PW38" i="2"/>
  <c r="PJ136" i="2"/>
  <c r="PK215" i="2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H137" i="2"/>
  <c r="OI216" i="2"/>
  <c r="OX39" i="2"/>
  <c r="PA39" i="2"/>
  <c r="PB39" i="2"/>
  <c r="PC39" i="2"/>
  <c r="OO137" i="2" s="1"/>
  <c r="PD39" i="2"/>
  <c r="OP216" i="2" s="1"/>
  <c r="PE39" i="2"/>
  <c r="PF39" i="2"/>
  <c r="PH39" i="2"/>
  <c r="PI39" i="2"/>
  <c r="OV137" i="2"/>
  <c r="OW216" i="2"/>
  <c r="PL39" i="2"/>
  <c r="PO39" i="2"/>
  <c r="PP39" i="2"/>
  <c r="PQ39" i="2"/>
  <c r="PC137" i="2" s="1"/>
  <c r="PR39" i="2"/>
  <c r="PD216" i="2" s="1"/>
  <c r="PS39" i="2"/>
  <c r="PT39" i="2"/>
  <c r="PV39" i="2"/>
  <c r="PW39" i="2"/>
  <c r="PJ137" i="2"/>
  <c r="PK216" i="2"/>
  <c r="PZ39" i="2"/>
  <c r="QA39" i="2"/>
  <c r="BT62" i="4" s="1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0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0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0" i="4"/>
  <c r="IJ138" i="2"/>
  <c r="IK217" i="2"/>
  <c r="IO40" i="2"/>
  <c r="IP40" i="2"/>
  <c r="IQ138" i="2"/>
  <c r="IR217" i="2"/>
  <c r="IS40" i="2"/>
  <c r="IT40" i="2"/>
  <c r="AS30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0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0" i="4"/>
  <c r="MR138" i="2"/>
  <c r="MS217" i="2"/>
  <c r="MY138" i="2"/>
  <c r="MZ217" i="2"/>
  <c r="BK30" i="4"/>
  <c r="NT40" i="2"/>
  <c r="NU40" i="2"/>
  <c r="NG217" i="2" s="1"/>
  <c r="NM138" i="2"/>
  <c r="NN217" i="2"/>
  <c r="BM30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H138" i="2"/>
  <c r="OI217" i="2"/>
  <c r="OX40" i="2"/>
  <c r="PA40" i="2"/>
  <c r="PB40" i="2"/>
  <c r="PC40" i="2"/>
  <c r="OO138" i="2" s="1"/>
  <c r="PD40" i="2"/>
  <c r="OP217" i="2" s="1"/>
  <c r="PE40" i="2"/>
  <c r="PF40" i="2"/>
  <c r="PH40" i="2"/>
  <c r="PI40" i="2"/>
  <c r="OV138" i="2"/>
  <c r="OW217" i="2"/>
  <c r="PL40" i="2"/>
  <c r="PO40" i="2"/>
  <c r="PP40" i="2"/>
  <c r="PQ40" i="2"/>
  <c r="PC138" i="2" s="1"/>
  <c r="PR40" i="2"/>
  <c r="PD217" i="2" s="1"/>
  <c r="PS40" i="2"/>
  <c r="PT40" i="2"/>
  <c r="PV40" i="2"/>
  <c r="PW40" i="2"/>
  <c r="PJ138" i="2"/>
  <c r="PK217" i="2"/>
  <c r="PZ40" i="2"/>
  <c r="QC40" i="2"/>
  <c r="QD40" i="2"/>
  <c r="QE40" i="2"/>
  <c r="PQ138" i="2" s="1"/>
  <c r="QF40" i="2"/>
  <c r="PR217" i="2" s="1"/>
  <c r="QG40" i="2"/>
  <c r="QH40" i="2"/>
  <c r="BU30" i="4" s="1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BG74" i="4" s="1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H139" i="2"/>
  <c r="OI218" i="2"/>
  <c r="OX41" i="2"/>
  <c r="OY41" i="2"/>
  <c r="BP74" i="4" s="1"/>
  <c r="PA41" i="2"/>
  <c r="PB41" i="2"/>
  <c r="PC41" i="2"/>
  <c r="OO139" i="2" s="1"/>
  <c r="PD41" i="2"/>
  <c r="OP218" i="2" s="1"/>
  <c r="PE41" i="2"/>
  <c r="PF41" i="2"/>
  <c r="PH41" i="2"/>
  <c r="PI41" i="2"/>
  <c r="OV139" i="2"/>
  <c r="OW218" i="2"/>
  <c r="PL41" i="2"/>
  <c r="PM41" i="2"/>
  <c r="BR74" i="4" s="1"/>
  <c r="PO41" i="2"/>
  <c r="PP41" i="2"/>
  <c r="PQ41" i="2"/>
  <c r="PC139" i="2" s="1"/>
  <c r="PR41" i="2"/>
  <c r="PD218" i="2" s="1"/>
  <c r="PS41" i="2"/>
  <c r="PT41" i="2"/>
  <c r="PV41" i="2"/>
  <c r="PW41" i="2"/>
  <c r="PJ139" i="2"/>
  <c r="PK218" i="2"/>
  <c r="PZ41" i="2"/>
  <c r="QA41" i="2"/>
  <c r="BT74" i="4" s="1"/>
  <c r="QC41" i="2"/>
  <c r="QD41" i="2"/>
  <c r="QE41" i="2"/>
  <c r="PQ139" i="2" s="1"/>
  <c r="QF41" i="2"/>
  <c r="PR218" i="2" s="1"/>
  <c r="QG41" i="2"/>
  <c r="QH41" i="2"/>
  <c r="BU74" i="4" s="1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H140" i="2"/>
  <c r="OI219" i="2"/>
  <c r="OX42" i="2"/>
  <c r="PA42" i="2"/>
  <c r="PB42" i="2"/>
  <c r="PC42" i="2"/>
  <c r="OO140" i="2" s="1"/>
  <c r="PD42" i="2"/>
  <c r="OP219" i="2" s="1"/>
  <c r="PE42" i="2"/>
  <c r="PF42" i="2"/>
  <c r="PH42" i="2"/>
  <c r="PI42" i="2"/>
  <c r="OV140" i="2"/>
  <c r="OW219" i="2"/>
  <c r="PL42" i="2"/>
  <c r="PO42" i="2"/>
  <c r="PP42" i="2"/>
  <c r="PQ42" i="2"/>
  <c r="PC140" i="2" s="1"/>
  <c r="PR42" i="2"/>
  <c r="PD219" i="2" s="1"/>
  <c r="PS42" i="2"/>
  <c r="PT42" i="2"/>
  <c r="PV42" i="2"/>
  <c r="PW42" i="2"/>
  <c r="PJ140" i="2"/>
  <c r="PK219" i="2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1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1" i="4"/>
  <c r="MR141" i="2"/>
  <c r="MS220" i="2"/>
  <c r="MY141" i="2"/>
  <c r="MZ220" i="2"/>
  <c r="BK21" i="4"/>
  <c r="NT43" i="2"/>
  <c r="NU43" i="2"/>
  <c r="NG220" i="2" s="1"/>
  <c r="NM141" i="2"/>
  <c r="NN220" i="2"/>
  <c r="BM21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H141" i="2"/>
  <c r="OI220" i="2"/>
  <c r="OX43" i="2"/>
  <c r="PA43" i="2"/>
  <c r="PB43" i="2"/>
  <c r="PC43" i="2"/>
  <c r="OO141" i="2" s="1"/>
  <c r="PD43" i="2"/>
  <c r="OP220" i="2" s="1"/>
  <c r="PE43" i="2"/>
  <c r="PF43" i="2"/>
  <c r="PH43" i="2"/>
  <c r="PI43" i="2"/>
  <c r="OV141" i="2"/>
  <c r="OW220" i="2"/>
  <c r="PL43" i="2"/>
  <c r="PO43" i="2"/>
  <c r="PP43" i="2"/>
  <c r="PQ43" i="2"/>
  <c r="PC141" i="2" s="1"/>
  <c r="PR43" i="2"/>
  <c r="PD220" i="2" s="1"/>
  <c r="PS43" i="2"/>
  <c r="PT43" i="2"/>
  <c r="PV43" i="2"/>
  <c r="PW43" i="2"/>
  <c r="PJ141" i="2"/>
  <c r="PK220" i="2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H142" i="2"/>
  <c r="OI221" i="2"/>
  <c r="OX44" i="2"/>
  <c r="PA44" i="2"/>
  <c r="PB44" i="2"/>
  <c r="PC44" i="2"/>
  <c r="OO142" i="2" s="1"/>
  <c r="PD44" i="2"/>
  <c r="OP221" i="2" s="1"/>
  <c r="PE44" i="2"/>
  <c r="PF44" i="2"/>
  <c r="PH44" i="2"/>
  <c r="PI44" i="2"/>
  <c r="OV142" i="2"/>
  <c r="OW221" i="2"/>
  <c r="PL44" i="2"/>
  <c r="PM44" i="2"/>
  <c r="BR69" i="4" s="1"/>
  <c r="PO44" i="2"/>
  <c r="PP44" i="2"/>
  <c r="PQ44" i="2"/>
  <c r="PC142" i="2" s="1"/>
  <c r="PR44" i="2"/>
  <c r="PD221" i="2" s="1"/>
  <c r="PS44" i="2"/>
  <c r="PT44" i="2"/>
  <c r="PV44" i="2"/>
  <c r="PW44" i="2"/>
  <c r="PJ142" i="2"/>
  <c r="PK221" i="2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H143" i="2"/>
  <c r="OI222" i="2"/>
  <c r="OX45" i="2"/>
  <c r="PA45" i="2"/>
  <c r="PB45" i="2"/>
  <c r="PC45" i="2"/>
  <c r="OO143" i="2" s="1"/>
  <c r="PD45" i="2"/>
  <c r="OP222" i="2" s="1"/>
  <c r="PE45" i="2"/>
  <c r="PF45" i="2"/>
  <c r="PH45" i="2"/>
  <c r="PI45" i="2"/>
  <c r="OV143" i="2"/>
  <c r="OW222" i="2"/>
  <c r="PL45" i="2"/>
  <c r="PO45" i="2"/>
  <c r="PP45" i="2"/>
  <c r="PQ45" i="2"/>
  <c r="PC143" i="2" s="1"/>
  <c r="PR45" i="2"/>
  <c r="PD222" i="2" s="1"/>
  <c r="PS45" i="2"/>
  <c r="PT45" i="2"/>
  <c r="PV45" i="2"/>
  <c r="PW45" i="2"/>
  <c r="PJ143" i="2"/>
  <c r="PK222" i="2"/>
  <c r="PZ45" i="2"/>
  <c r="QA45" i="2"/>
  <c r="BT73" i="4" s="1"/>
  <c r="QC45" i="2"/>
  <c r="QD45" i="2"/>
  <c r="QE45" i="2"/>
  <c r="PQ143" i="2" s="1"/>
  <c r="QF45" i="2"/>
  <c r="PR222" i="2" s="1"/>
  <c r="QG45" i="2"/>
  <c r="QH45" i="2"/>
  <c r="BU73" i="4" s="1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40" i="4"/>
  <c r="BC144" i="2"/>
  <c r="BD223" i="2"/>
  <c r="BJ144" i="2"/>
  <c r="BK223" i="2"/>
  <c r="BQ144" i="2"/>
  <c r="BR223" i="2"/>
  <c r="BX144" i="2"/>
  <c r="BY223" i="2"/>
  <c r="T40" i="4"/>
  <c r="CE144" i="2"/>
  <c r="CF223" i="2"/>
  <c r="U40" i="4"/>
  <c r="CL144" i="2"/>
  <c r="CM223" i="2"/>
  <c r="CS144" i="2"/>
  <c r="CT223" i="2"/>
  <c r="CZ144" i="2"/>
  <c r="DA223" i="2"/>
  <c r="X40" i="4"/>
  <c r="DG144" i="2"/>
  <c r="DH223" i="2"/>
  <c r="DN144" i="2"/>
  <c r="DO223" i="2"/>
  <c r="DU144" i="2"/>
  <c r="DV223" i="2"/>
  <c r="EB144" i="2"/>
  <c r="EC223" i="2"/>
  <c r="AB40" i="4"/>
  <c r="EI144" i="2"/>
  <c r="EJ223" i="2"/>
  <c r="EP144" i="2"/>
  <c r="EQ223" i="2"/>
  <c r="EW144" i="2"/>
  <c r="EX223" i="2"/>
  <c r="AE40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40" i="4"/>
  <c r="GM144" i="2"/>
  <c r="GN223" i="2"/>
  <c r="AK40" i="4"/>
  <c r="GT144" i="2"/>
  <c r="GU223" i="2"/>
  <c r="HA144" i="2"/>
  <c r="HB223" i="2"/>
  <c r="AM40" i="4"/>
  <c r="HI223" i="2"/>
  <c r="HO144" i="2"/>
  <c r="HP223" i="2"/>
  <c r="AO40" i="4"/>
  <c r="HV144" i="2"/>
  <c r="HW223" i="2"/>
  <c r="IC144" i="2"/>
  <c r="ID223" i="2"/>
  <c r="AQ40" i="4"/>
  <c r="IJ144" i="2"/>
  <c r="IK223" i="2"/>
  <c r="AR40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40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40" i="4"/>
  <c r="KQ46" i="2"/>
  <c r="AZ40" i="4" s="1"/>
  <c r="KN144" i="2"/>
  <c r="KO223" i="2"/>
  <c r="KU144" i="2"/>
  <c r="KV223" i="2"/>
  <c r="BA40" i="4"/>
  <c r="KZ46" i="2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BG40" i="4" s="1"/>
  <c r="MP46" i="2"/>
  <c r="MQ46" i="2"/>
  <c r="MS46" i="2"/>
  <c r="ME223" i="2" s="1"/>
  <c r="MT46" i="2"/>
  <c r="MK144" i="2"/>
  <c r="ML223" i="2"/>
  <c r="BI40" i="4"/>
  <c r="MR144" i="2"/>
  <c r="MS223" i="2"/>
  <c r="MY144" i="2"/>
  <c r="MZ223" i="2"/>
  <c r="BK40" i="4"/>
  <c r="NT46" i="2"/>
  <c r="NF144" i="2" s="1"/>
  <c r="NU46" i="2"/>
  <c r="NG223" i="2" s="1"/>
  <c r="BL40" i="4"/>
  <c r="NM144" i="2"/>
  <c r="NN223" i="2"/>
  <c r="BM40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40" i="4" s="1"/>
  <c r="OT46" i="2"/>
  <c r="OU46" i="2"/>
  <c r="OH144" i="2"/>
  <c r="OI223" i="2"/>
  <c r="OX46" i="2"/>
  <c r="OY46" i="2"/>
  <c r="BP40" i="4" s="1"/>
  <c r="PA46" i="2"/>
  <c r="PB46" i="2"/>
  <c r="PC46" i="2"/>
  <c r="OO144" i="2" s="1"/>
  <c r="PD46" i="2"/>
  <c r="OP223" i="2" s="1"/>
  <c r="PE46" i="2"/>
  <c r="PF46" i="2"/>
  <c r="PH46" i="2"/>
  <c r="PI46" i="2"/>
  <c r="OV144" i="2"/>
  <c r="OW223" i="2"/>
  <c r="PL46" i="2"/>
  <c r="PM46" i="2"/>
  <c r="BR40" i="4" s="1"/>
  <c r="PO46" i="2"/>
  <c r="PP46" i="2"/>
  <c r="PQ46" i="2"/>
  <c r="PC144" i="2" s="1"/>
  <c r="PR46" i="2"/>
  <c r="PD223" i="2" s="1"/>
  <c r="PS46" i="2"/>
  <c r="PT46" i="2"/>
  <c r="PV46" i="2"/>
  <c r="PW46" i="2"/>
  <c r="PJ144" i="2"/>
  <c r="PK223" i="2"/>
  <c r="PZ46" i="2"/>
  <c r="QA46" i="2"/>
  <c r="BT40" i="4" s="1"/>
  <c r="QC46" i="2"/>
  <c r="QD46" i="2"/>
  <c r="QE46" i="2"/>
  <c r="PQ144" i="2" s="1"/>
  <c r="QF46" i="2"/>
  <c r="PR223" i="2" s="1"/>
  <c r="QG46" i="2"/>
  <c r="QH46" i="2"/>
  <c r="BU40" i="4" s="1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BG48" i="4" s="1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H145" i="2"/>
  <c r="OI224" i="2"/>
  <c r="OX47" i="2"/>
  <c r="OY47" i="2"/>
  <c r="BP48" i="4" s="1"/>
  <c r="PA47" i="2"/>
  <c r="PB47" i="2"/>
  <c r="PC47" i="2"/>
  <c r="OO145" i="2" s="1"/>
  <c r="PD47" i="2"/>
  <c r="OP224" i="2" s="1"/>
  <c r="PE47" i="2"/>
  <c r="PF47" i="2"/>
  <c r="PH47" i="2"/>
  <c r="PI47" i="2"/>
  <c r="OV145" i="2"/>
  <c r="OW224" i="2"/>
  <c r="PL47" i="2"/>
  <c r="PM47" i="2"/>
  <c r="BR48" i="4" s="1"/>
  <c r="PO47" i="2"/>
  <c r="PP47" i="2"/>
  <c r="PQ47" i="2"/>
  <c r="PC145" i="2" s="1"/>
  <c r="PR47" i="2"/>
  <c r="PD224" i="2" s="1"/>
  <c r="PS47" i="2"/>
  <c r="PT47" i="2"/>
  <c r="PV47" i="2"/>
  <c r="PW47" i="2"/>
  <c r="PJ145" i="2"/>
  <c r="PK224" i="2"/>
  <c r="PZ47" i="2"/>
  <c r="QA47" i="2"/>
  <c r="BT48" i="4" s="1"/>
  <c r="QC47" i="2"/>
  <c r="QD47" i="2"/>
  <c r="QE47" i="2"/>
  <c r="PQ145" i="2" s="1"/>
  <c r="QF47" i="2"/>
  <c r="PR224" i="2" s="1"/>
  <c r="QG47" i="2"/>
  <c r="QH47" i="2"/>
  <c r="BU48" i="4" s="1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H146" i="2"/>
  <c r="OI225" i="2"/>
  <c r="OX48" i="2"/>
  <c r="PA48" i="2"/>
  <c r="PB48" i="2"/>
  <c r="PC48" i="2"/>
  <c r="OO146" i="2" s="1"/>
  <c r="PD48" i="2"/>
  <c r="OP225" i="2" s="1"/>
  <c r="PE48" i="2"/>
  <c r="PF48" i="2"/>
  <c r="PH48" i="2"/>
  <c r="PI48" i="2"/>
  <c r="OV146" i="2"/>
  <c r="OW225" i="2"/>
  <c r="PL48" i="2"/>
  <c r="PO48" i="2"/>
  <c r="PP48" i="2"/>
  <c r="PQ48" i="2"/>
  <c r="PC146" i="2" s="1"/>
  <c r="PR48" i="2"/>
  <c r="PD225" i="2" s="1"/>
  <c r="PS48" i="2"/>
  <c r="PT48" i="2"/>
  <c r="PV48" i="2"/>
  <c r="PW48" i="2"/>
  <c r="PJ146" i="2"/>
  <c r="PK225" i="2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BG70" i="4" s="1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H147" i="2"/>
  <c r="OI226" i="2"/>
  <c r="OX49" i="2"/>
  <c r="OY49" i="2"/>
  <c r="BP70" i="4" s="1"/>
  <c r="PA49" i="2"/>
  <c r="PB49" i="2"/>
  <c r="PC49" i="2"/>
  <c r="OO147" i="2" s="1"/>
  <c r="PD49" i="2"/>
  <c r="OP226" i="2" s="1"/>
  <c r="PE49" i="2"/>
  <c r="PF49" i="2"/>
  <c r="PH49" i="2"/>
  <c r="PI49" i="2"/>
  <c r="OV147" i="2"/>
  <c r="OW226" i="2"/>
  <c r="PL49" i="2"/>
  <c r="PM49" i="2"/>
  <c r="BR70" i="4" s="1"/>
  <c r="PO49" i="2"/>
  <c r="PP49" i="2"/>
  <c r="PQ49" i="2"/>
  <c r="PC147" i="2" s="1"/>
  <c r="PR49" i="2"/>
  <c r="PD226" i="2" s="1"/>
  <c r="PS49" i="2"/>
  <c r="PT49" i="2"/>
  <c r="PV49" i="2"/>
  <c r="PW49" i="2"/>
  <c r="PJ147" i="2"/>
  <c r="PK226" i="2"/>
  <c r="PZ49" i="2"/>
  <c r="QA49" i="2"/>
  <c r="BT70" i="4" s="1"/>
  <c r="QC49" i="2"/>
  <c r="QD49" i="2"/>
  <c r="QE49" i="2"/>
  <c r="PQ147" i="2" s="1"/>
  <c r="QF49" i="2"/>
  <c r="PR226" i="2" s="1"/>
  <c r="QG49" i="2"/>
  <c r="QH49" i="2"/>
  <c r="BU70" i="4" s="1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0" i="4"/>
  <c r="CE148" i="2"/>
  <c r="CF227" i="2"/>
  <c r="CL148" i="2"/>
  <c r="CM227" i="2"/>
  <c r="CS148" i="2"/>
  <c r="CT227" i="2"/>
  <c r="CZ148" i="2"/>
  <c r="DA227" i="2"/>
  <c r="X10" i="4"/>
  <c r="DG148" i="2"/>
  <c r="DH227" i="2"/>
  <c r="DN148" i="2"/>
  <c r="DO227" i="2"/>
  <c r="DU148" i="2"/>
  <c r="DV227" i="2"/>
  <c r="EB148" i="2"/>
  <c r="EC227" i="2"/>
  <c r="AB1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0" i="4"/>
  <c r="AR10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0" i="4"/>
  <c r="KN148" i="2"/>
  <c r="KO227" i="2"/>
  <c r="KU148" i="2"/>
  <c r="KV227" i="2"/>
  <c r="BA10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P50" i="2"/>
  <c r="MQ50" i="2"/>
  <c r="MS50" i="2"/>
  <c r="ME227" i="2" s="1"/>
  <c r="MT50" i="2"/>
  <c r="MK148" i="2"/>
  <c r="ML227" i="2"/>
  <c r="BI10" i="4"/>
  <c r="MR148" i="2"/>
  <c r="MS227" i="2"/>
  <c r="MY148" i="2"/>
  <c r="MZ227" i="2"/>
  <c r="BK10" i="4"/>
  <c r="NT50" i="2"/>
  <c r="NU50" i="2"/>
  <c r="NG227" i="2" s="1"/>
  <c r="NM148" i="2"/>
  <c r="NN227" i="2"/>
  <c r="BM10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H148" i="2"/>
  <c r="OI227" i="2"/>
  <c r="OX50" i="2"/>
  <c r="PA50" i="2"/>
  <c r="PB50" i="2"/>
  <c r="PC50" i="2"/>
  <c r="OO148" i="2" s="1"/>
  <c r="PD50" i="2"/>
  <c r="OP227" i="2" s="1"/>
  <c r="PE50" i="2"/>
  <c r="PF50" i="2"/>
  <c r="PH50" i="2"/>
  <c r="PI50" i="2"/>
  <c r="OV148" i="2"/>
  <c r="OW227" i="2"/>
  <c r="PL50" i="2"/>
  <c r="PM50" i="2"/>
  <c r="BR10" i="4" s="1"/>
  <c r="PO50" i="2"/>
  <c r="PP50" i="2"/>
  <c r="PQ50" i="2"/>
  <c r="PC148" i="2" s="1"/>
  <c r="PR50" i="2"/>
  <c r="PD227" i="2" s="1"/>
  <c r="PS50" i="2"/>
  <c r="PT50" i="2"/>
  <c r="PV50" i="2"/>
  <c r="PW50" i="2"/>
  <c r="PJ148" i="2"/>
  <c r="PK227" i="2"/>
  <c r="PZ50" i="2"/>
  <c r="QA50" i="2"/>
  <c r="BT10" i="4" s="1"/>
  <c r="QC50" i="2"/>
  <c r="QD50" i="2"/>
  <c r="QE50" i="2"/>
  <c r="PQ148" i="2" s="1"/>
  <c r="QF50" i="2"/>
  <c r="PR227" i="2" s="1"/>
  <c r="QG50" i="2"/>
  <c r="QH50" i="2"/>
  <c r="BU10" i="4" s="1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BG72" i="4" s="1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H149" i="2"/>
  <c r="OI228" i="2"/>
  <c r="OX51" i="2"/>
  <c r="OY51" i="2"/>
  <c r="BP72" i="4" s="1"/>
  <c r="PA51" i="2"/>
  <c r="PB51" i="2"/>
  <c r="PC51" i="2"/>
  <c r="OO149" i="2" s="1"/>
  <c r="PD51" i="2"/>
  <c r="OP228" i="2" s="1"/>
  <c r="PE51" i="2"/>
  <c r="PF51" i="2"/>
  <c r="PH51" i="2"/>
  <c r="PI51" i="2"/>
  <c r="OV149" i="2"/>
  <c r="OW228" i="2"/>
  <c r="PL51" i="2"/>
  <c r="PM51" i="2"/>
  <c r="BR72" i="4" s="1"/>
  <c r="PO51" i="2"/>
  <c r="PP51" i="2"/>
  <c r="PQ51" i="2"/>
  <c r="PC149" i="2" s="1"/>
  <c r="PR51" i="2"/>
  <c r="PD228" i="2" s="1"/>
  <c r="PS51" i="2"/>
  <c r="PT51" i="2"/>
  <c r="PV51" i="2"/>
  <c r="PW51" i="2"/>
  <c r="PJ149" i="2"/>
  <c r="PK228" i="2"/>
  <c r="PZ51" i="2"/>
  <c r="QA51" i="2"/>
  <c r="BT72" i="4" s="1"/>
  <c r="QC51" i="2"/>
  <c r="QD51" i="2"/>
  <c r="QE51" i="2"/>
  <c r="PQ149" i="2" s="1"/>
  <c r="QF51" i="2"/>
  <c r="PR228" i="2" s="1"/>
  <c r="QG51" i="2"/>
  <c r="QH51" i="2"/>
  <c r="BU72" i="4" s="1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H150" i="2"/>
  <c r="OI229" i="2"/>
  <c r="OX52" i="2"/>
  <c r="PA52" i="2"/>
  <c r="PB52" i="2"/>
  <c r="PC52" i="2"/>
  <c r="OO150" i="2" s="1"/>
  <c r="PD52" i="2"/>
  <c r="OP229" i="2" s="1"/>
  <c r="PE52" i="2"/>
  <c r="PF52" i="2"/>
  <c r="PH52" i="2"/>
  <c r="PI52" i="2"/>
  <c r="OV150" i="2"/>
  <c r="OW229" i="2"/>
  <c r="PL52" i="2"/>
  <c r="PO52" i="2"/>
  <c r="PP52" i="2"/>
  <c r="PQ52" i="2"/>
  <c r="PC150" i="2" s="1"/>
  <c r="PR52" i="2"/>
  <c r="PD229" i="2" s="1"/>
  <c r="PS52" i="2"/>
  <c r="PT52" i="2"/>
  <c r="PV52" i="2"/>
  <c r="PW52" i="2"/>
  <c r="PJ150" i="2"/>
  <c r="PK229" i="2"/>
  <c r="PZ52" i="2"/>
  <c r="QA52" i="2"/>
  <c r="BT66" i="4" s="1"/>
  <c r="QC52" i="2"/>
  <c r="QD52" i="2"/>
  <c r="QE52" i="2"/>
  <c r="PQ150" i="2" s="1"/>
  <c r="QF52" i="2"/>
  <c r="PR229" i="2" s="1"/>
  <c r="QG52" i="2"/>
  <c r="QH52" i="2"/>
  <c r="BU66" i="4" s="1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H151" i="2"/>
  <c r="OI230" i="2"/>
  <c r="OX53" i="2"/>
  <c r="PA53" i="2"/>
  <c r="PB53" i="2"/>
  <c r="PC53" i="2"/>
  <c r="OO151" i="2" s="1"/>
  <c r="PD53" i="2"/>
  <c r="OP230" i="2" s="1"/>
  <c r="PE53" i="2"/>
  <c r="PF53" i="2"/>
  <c r="PH53" i="2"/>
  <c r="PI53" i="2"/>
  <c r="OV151" i="2"/>
  <c r="OW230" i="2"/>
  <c r="PL53" i="2"/>
  <c r="PO53" i="2"/>
  <c r="PP53" i="2"/>
  <c r="PQ53" i="2"/>
  <c r="PC151" i="2" s="1"/>
  <c r="PR53" i="2"/>
  <c r="PD230" i="2" s="1"/>
  <c r="PS53" i="2"/>
  <c r="PT53" i="2"/>
  <c r="PV53" i="2"/>
  <c r="PW53" i="2"/>
  <c r="PJ151" i="2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H152" i="2"/>
  <c r="OI231" i="2"/>
  <c r="OX54" i="2"/>
  <c r="OY54" i="2"/>
  <c r="BP35" i="4" s="1"/>
  <c r="PA54" i="2"/>
  <c r="PB54" i="2"/>
  <c r="PC54" i="2"/>
  <c r="OO152" i="2" s="1"/>
  <c r="PD54" i="2"/>
  <c r="OP231" i="2" s="1"/>
  <c r="PE54" i="2"/>
  <c r="PF54" i="2"/>
  <c r="PH54" i="2"/>
  <c r="PI54" i="2"/>
  <c r="OV152" i="2"/>
  <c r="OW231" i="2"/>
  <c r="PL54" i="2"/>
  <c r="PM54" i="2"/>
  <c r="BR35" i="4" s="1"/>
  <c r="PO54" i="2"/>
  <c r="PP54" i="2"/>
  <c r="PQ54" i="2"/>
  <c r="PC152" i="2" s="1"/>
  <c r="PR54" i="2"/>
  <c r="PD231" i="2" s="1"/>
  <c r="PS54" i="2"/>
  <c r="PT54" i="2"/>
  <c r="PV54" i="2"/>
  <c r="PW54" i="2"/>
  <c r="PJ152" i="2"/>
  <c r="PK231" i="2"/>
  <c r="PZ54" i="2"/>
  <c r="QA54" i="2"/>
  <c r="BT35" i="4" s="1"/>
  <c r="QC54" i="2"/>
  <c r="QD54" i="2"/>
  <c r="QE54" i="2"/>
  <c r="PQ152" i="2" s="1"/>
  <c r="QF54" i="2"/>
  <c r="PR231" i="2" s="1"/>
  <c r="QG54" i="2"/>
  <c r="QH54" i="2"/>
  <c r="BU35" i="4" s="1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31" i="4" s="1"/>
  <c r="AM55" i="2"/>
  <c r="AN55" i="2"/>
  <c r="AO153" i="2"/>
  <c r="AP232" i="2"/>
  <c r="AQ55" i="2"/>
  <c r="AV153" i="2"/>
  <c r="AW232" i="2"/>
  <c r="P31" i="4"/>
  <c r="BC153" i="2"/>
  <c r="BD232" i="2"/>
  <c r="BJ153" i="2"/>
  <c r="BK232" i="2"/>
  <c r="BQ153" i="2"/>
  <c r="BR232" i="2"/>
  <c r="BX153" i="2"/>
  <c r="BY232" i="2"/>
  <c r="T31" i="4"/>
  <c r="CE153" i="2"/>
  <c r="CF232" i="2"/>
  <c r="U31" i="4"/>
  <c r="CL153" i="2"/>
  <c r="CM232" i="2"/>
  <c r="CS153" i="2"/>
  <c r="CT232" i="2"/>
  <c r="CZ153" i="2"/>
  <c r="DA232" i="2"/>
  <c r="X31" i="4"/>
  <c r="DG153" i="2"/>
  <c r="DH232" i="2"/>
  <c r="Y31" i="4"/>
  <c r="DN153" i="2"/>
  <c r="DO232" i="2"/>
  <c r="Z31" i="4"/>
  <c r="DU153" i="2"/>
  <c r="DV232" i="2"/>
  <c r="AA31" i="4"/>
  <c r="EB153" i="2"/>
  <c r="EC232" i="2"/>
  <c r="AB31" i="4"/>
  <c r="EI153" i="2"/>
  <c r="EJ232" i="2"/>
  <c r="EP153" i="2"/>
  <c r="EQ232" i="2"/>
  <c r="EW153" i="2"/>
  <c r="EX232" i="2"/>
  <c r="AE31" i="4"/>
  <c r="FD153" i="2"/>
  <c r="FE232" i="2"/>
  <c r="AF3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31" i="4"/>
  <c r="GT153" i="2"/>
  <c r="GU232" i="2"/>
  <c r="HA153" i="2"/>
  <c r="HB232" i="2"/>
  <c r="AM31" i="4"/>
  <c r="HI232" i="2"/>
  <c r="HO153" i="2"/>
  <c r="HP232" i="2"/>
  <c r="AO31" i="4"/>
  <c r="HV153" i="2"/>
  <c r="HW232" i="2"/>
  <c r="IC153" i="2"/>
  <c r="ID232" i="2"/>
  <c r="AQ31" i="4"/>
  <c r="IJ153" i="2"/>
  <c r="IK232" i="2"/>
  <c r="IO55" i="2"/>
  <c r="IP55" i="2"/>
  <c r="IQ153" i="2"/>
  <c r="IR232" i="2"/>
  <c r="IS55" i="2"/>
  <c r="IV55" i="2"/>
  <c r="IW55" i="2"/>
  <c r="IX55" i="2"/>
  <c r="IX153" i="2" s="1"/>
  <c r="IY55" i="2"/>
  <c r="IY232" i="2" s="1"/>
  <c r="IZ55" i="2"/>
  <c r="AU31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31" i="4"/>
  <c r="KN153" i="2"/>
  <c r="KO232" i="2"/>
  <c r="KU153" i="2"/>
  <c r="KV232" i="2"/>
  <c r="BA31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BG31" i="4" s="1"/>
  <c r="MP55" i="2"/>
  <c r="MQ55" i="2"/>
  <c r="MS55" i="2"/>
  <c r="ME232" i="2" s="1"/>
  <c r="MT55" i="2"/>
  <c r="MK153" i="2"/>
  <c r="ML232" i="2"/>
  <c r="BI31" i="4"/>
  <c r="MR153" i="2"/>
  <c r="MS232" i="2"/>
  <c r="MY153" i="2"/>
  <c r="MZ232" i="2"/>
  <c r="BK31" i="4"/>
  <c r="NT55" i="2"/>
  <c r="NF153" i="2" s="1"/>
  <c r="NU55" i="2"/>
  <c r="NG232" i="2" s="1"/>
  <c r="BL31" i="4"/>
  <c r="NM153" i="2"/>
  <c r="NN232" i="2"/>
  <c r="BM31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31" i="4" s="1"/>
  <c r="OT55" i="2"/>
  <c r="OU55" i="2"/>
  <c r="OH153" i="2"/>
  <c r="OI232" i="2"/>
  <c r="OX55" i="2"/>
  <c r="OY55" i="2"/>
  <c r="BP31" i="4" s="1"/>
  <c r="PA55" i="2"/>
  <c r="PB55" i="2"/>
  <c r="PC55" i="2"/>
  <c r="OO153" i="2" s="1"/>
  <c r="PD55" i="2"/>
  <c r="OP232" i="2" s="1"/>
  <c r="PE55" i="2"/>
  <c r="PF55" i="2"/>
  <c r="PH55" i="2"/>
  <c r="PI55" i="2"/>
  <c r="OV153" i="2"/>
  <c r="OW232" i="2"/>
  <c r="PL55" i="2"/>
  <c r="PM55" i="2"/>
  <c r="BR31" i="4" s="1"/>
  <c r="PO55" i="2"/>
  <c r="PP55" i="2"/>
  <c r="PQ55" i="2"/>
  <c r="PC153" i="2" s="1"/>
  <c r="PR55" i="2"/>
  <c r="PD232" i="2" s="1"/>
  <c r="PS55" i="2"/>
  <c r="PT55" i="2"/>
  <c r="PV55" i="2"/>
  <c r="PW55" i="2"/>
  <c r="PJ153" i="2"/>
  <c r="PK232" i="2"/>
  <c r="PZ55" i="2"/>
  <c r="QA55" i="2"/>
  <c r="BT31" i="4" s="1"/>
  <c r="QC55" i="2"/>
  <c r="QD55" i="2"/>
  <c r="QE55" i="2"/>
  <c r="PQ153" i="2" s="1"/>
  <c r="QF55" i="2"/>
  <c r="PR232" i="2" s="1"/>
  <c r="QG55" i="2"/>
  <c r="QH55" i="2"/>
  <c r="BU31" i="4" s="1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H154" i="2"/>
  <c r="OI233" i="2"/>
  <c r="OX56" i="2"/>
  <c r="PA56" i="2"/>
  <c r="PB56" i="2"/>
  <c r="PC56" i="2"/>
  <c r="OO154" i="2" s="1"/>
  <c r="PD56" i="2"/>
  <c r="OP233" i="2" s="1"/>
  <c r="PE56" i="2"/>
  <c r="PF56" i="2"/>
  <c r="PH56" i="2"/>
  <c r="PI56" i="2"/>
  <c r="OV154" i="2"/>
  <c r="OW233" i="2"/>
  <c r="PL56" i="2"/>
  <c r="PO56" i="2"/>
  <c r="PP56" i="2"/>
  <c r="PQ56" i="2"/>
  <c r="PC154" i="2" s="1"/>
  <c r="PR56" i="2"/>
  <c r="PD233" i="2" s="1"/>
  <c r="PS56" i="2"/>
  <c r="PT56" i="2"/>
  <c r="PV56" i="2"/>
  <c r="PW56" i="2"/>
  <c r="PJ154" i="2"/>
  <c r="PK233" i="2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9" i="4" s="1"/>
  <c r="AM57" i="2"/>
  <c r="AN57" i="2"/>
  <c r="AO155" i="2"/>
  <c r="AP234" i="2"/>
  <c r="AQ57" i="2"/>
  <c r="AV155" i="2"/>
  <c r="AW234" i="2"/>
  <c r="P9" i="4"/>
  <c r="BC155" i="2"/>
  <c r="BD234" i="2"/>
  <c r="BJ155" i="2"/>
  <c r="BK234" i="2"/>
  <c r="BQ155" i="2"/>
  <c r="BR234" i="2"/>
  <c r="S9" i="4"/>
  <c r="BX155" i="2"/>
  <c r="BY234" i="2"/>
  <c r="T9" i="4"/>
  <c r="CE155" i="2"/>
  <c r="CF234" i="2"/>
  <c r="U9" i="4"/>
  <c r="CL155" i="2"/>
  <c r="CM234" i="2"/>
  <c r="CS155" i="2"/>
  <c r="CT234" i="2"/>
  <c r="CZ155" i="2"/>
  <c r="DA234" i="2"/>
  <c r="X9" i="4"/>
  <c r="DG155" i="2"/>
  <c r="DH234" i="2"/>
  <c r="Y9" i="4"/>
  <c r="DN155" i="2"/>
  <c r="DO234" i="2"/>
  <c r="Z9" i="4"/>
  <c r="DU155" i="2"/>
  <c r="DV234" i="2"/>
  <c r="AA9" i="4"/>
  <c r="EB155" i="2"/>
  <c r="EC234" i="2"/>
  <c r="AB9" i="4"/>
  <c r="EI155" i="2"/>
  <c r="EJ234" i="2"/>
  <c r="EP155" i="2"/>
  <c r="EQ234" i="2"/>
  <c r="EX234" i="2"/>
  <c r="AE9" i="4"/>
  <c r="AF9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9" i="4"/>
  <c r="GT155" i="2"/>
  <c r="GU234" i="2"/>
  <c r="HA155" i="2"/>
  <c r="HB234" i="2"/>
  <c r="AM9" i="4"/>
  <c r="HI234" i="2"/>
  <c r="HO155" i="2"/>
  <c r="HP234" i="2"/>
  <c r="AO9" i="4"/>
  <c r="HV155" i="2"/>
  <c r="HW234" i="2"/>
  <c r="IC155" i="2"/>
  <c r="ID234" i="2"/>
  <c r="AQ9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9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9" i="4"/>
  <c r="KN155" i="2"/>
  <c r="KO234" i="2"/>
  <c r="KU155" i="2"/>
  <c r="KV234" i="2"/>
  <c r="BA9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P57" i="2"/>
  <c r="MQ57" i="2"/>
  <c r="MS57" i="2"/>
  <c r="ME234" i="2" s="1"/>
  <c r="MT57" i="2"/>
  <c r="MK155" i="2"/>
  <c r="ML234" i="2"/>
  <c r="BI9" i="4"/>
  <c r="MR155" i="2"/>
  <c r="MS234" i="2"/>
  <c r="MY155" i="2"/>
  <c r="MZ234" i="2"/>
  <c r="BK9" i="4"/>
  <c r="NT57" i="2"/>
  <c r="NU57" i="2"/>
  <c r="NG234" i="2" s="1"/>
  <c r="NM155" i="2"/>
  <c r="NN234" i="2"/>
  <c r="BM9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H155" i="2"/>
  <c r="OI234" i="2"/>
  <c r="OX57" i="2"/>
  <c r="OY57" i="2"/>
  <c r="BP9" i="4" s="1"/>
  <c r="PA57" i="2"/>
  <c r="PB57" i="2"/>
  <c r="PC57" i="2"/>
  <c r="OO155" i="2" s="1"/>
  <c r="PD57" i="2"/>
  <c r="OP234" i="2" s="1"/>
  <c r="PE57" i="2"/>
  <c r="PF57" i="2"/>
  <c r="PH57" i="2"/>
  <c r="PI57" i="2"/>
  <c r="OV155" i="2"/>
  <c r="OW234" i="2"/>
  <c r="PL57" i="2"/>
  <c r="PO57" i="2"/>
  <c r="PP57" i="2"/>
  <c r="PQ57" i="2"/>
  <c r="PC155" i="2" s="1"/>
  <c r="PR57" i="2"/>
  <c r="PD234" i="2" s="1"/>
  <c r="PS57" i="2"/>
  <c r="PT57" i="2"/>
  <c r="PV57" i="2"/>
  <c r="PW57" i="2"/>
  <c r="PJ155" i="2"/>
  <c r="PK234" i="2"/>
  <c r="PZ57" i="2"/>
  <c r="QA57" i="2"/>
  <c r="BT9" i="4" s="1"/>
  <c r="QC57" i="2"/>
  <c r="QD57" i="2"/>
  <c r="QE57" i="2"/>
  <c r="PQ155" i="2" s="1"/>
  <c r="QF57" i="2"/>
  <c r="PR234" i="2" s="1"/>
  <c r="QG57" i="2"/>
  <c r="QH57" i="2"/>
  <c r="BU9" i="4" s="1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H156" i="2"/>
  <c r="OI235" i="2"/>
  <c r="OX58" i="2"/>
  <c r="PA58" i="2"/>
  <c r="PB58" i="2"/>
  <c r="PC58" i="2"/>
  <c r="OO156" i="2" s="1"/>
  <c r="PD58" i="2"/>
  <c r="OP235" i="2" s="1"/>
  <c r="PE58" i="2"/>
  <c r="PF58" i="2"/>
  <c r="PH58" i="2"/>
  <c r="PI58" i="2"/>
  <c r="OV156" i="2"/>
  <c r="OW235" i="2"/>
  <c r="PL58" i="2"/>
  <c r="PO58" i="2"/>
  <c r="PP58" i="2"/>
  <c r="PQ58" i="2"/>
  <c r="PC156" i="2" s="1"/>
  <c r="PR58" i="2"/>
  <c r="PD235" i="2" s="1"/>
  <c r="PS58" i="2"/>
  <c r="PT58" i="2"/>
  <c r="PV58" i="2"/>
  <c r="PW58" i="2"/>
  <c r="PJ156" i="2"/>
  <c r="PK235" i="2"/>
  <c r="PZ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H157" i="2"/>
  <c r="OI236" i="2"/>
  <c r="OX59" i="2"/>
  <c r="PA59" i="2"/>
  <c r="PB59" i="2"/>
  <c r="PC59" i="2"/>
  <c r="OO157" i="2" s="1"/>
  <c r="PD59" i="2"/>
  <c r="OP236" i="2" s="1"/>
  <c r="PE59" i="2"/>
  <c r="PF59" i="2"/>
  <c r="PH59" i="2"/>
  <c r="PI59" i="2"/>
  <c r="OV157" i="2"/>
  <c r="OW236" i="2"/>
  <c r="PL59" i="2"/>
  <c r="PO59" i="2"/>
  <c r="PP59" i="2"/>
  <c r="PQ59" i="2"/>
  <c r="PC157" i="2" s="1"/>
  <c r="PR59" i="2"/>
  <c r="PD236" i="2" s="1"/>
  <c r="PS59" i="2"/>
  <c r="PT59" i="2"/>
  <c r="PV59" i="2"/>
  <c r="PW59" i="2"/>
  <c r="PJ157" i="2"/>
  <c r="PK236" i="2"/>
  <c r="PZ59" i="2"/>
  <c r="QC59" i="2"/>
  <c r="QD59" i="2"/>
  <c r="QE59" i="2"/>
  <c r="PQ157" i="2" s="1"/>
  <c r="QF59" i="2"/>
  <c r="PR236" i="2" s="1"/>
  <c r="QG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BG64" i="4" s="1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H158" i="2"/>
  <c r="OI237" i="2"/>
  <c r="OX60" i="2"/>
  <c r="OY60" i="2"/>
  <c r="BP64" i="4" s="1"/>
  <c r="PA60" i="2"/>
  <c r="PB60" i="2"/>
  <c r="PC60" i="2"/>
  <c r="OO158" i="2" s="1"/>
  <c r="PD60" i="2"/>
  <c r="OP237" i="2" s="1"/>
  <c r="PE60" i="2"/>
  <c r="PF60" i="2"/>
  <c r="PH60" i="2"/>
  <c r="PI60" i="2"/>
  <c r="OV158" i="2"/>
  <c r="OW237" i="2"/>
  <c r="PL60" i="2"/>
  <c r="PM60" i="2"/>
  <c r="BR64" i="4" s="1"/>
  <c r="PO60" i="2"/>
  <c r="PP60" i="2"/>
  <c r="PQ60" i="2"/>
  <c r="PC158" i="2" s="1"/>
  <c r="PR60" i="2"/>
  <c r="PD237" i="2" s="1"/>
  <c r="PS60" i="2"/>
  <c r="PT60" i="2"/>
  <c r="PV60" i="2"/>
  <c r="PW60" i="2"/>
  <c r="PJ158" i="2"/>
  <c r="PK237" i="2"/>
  <c r="PZ60" i="2"/>
  <c r="QA60" i="2"/>
  <c r="BT64" i="4" s="1"/>
  <c r="QC60" i="2"/>
  <c r="QD60" i="2"/>
  <c r="QE60" i="2"/>
  <c r="PQ158" i="2" s="1"/>
  <c r="QF60" i="2"/>
  <c r="PR237" i="2" s="1"/>
  <c r="QG60" i="2"/>
  <c r="QH60" i="2"/>
  <c r="BU64" i="4" s="1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H159" i="2"/>
  <c r="OI238" i="2"/>
  <c r="OX61" i="2"/>
  <c r="PA61" i="2"/>
  <c r="PB61" i="2"/>
  <c r="PC61" i="2"/>
  <c r="OO159" i="2" s="1"/>
  <c r="PD61" i="2"/>
  <c r="OP238" i="2" s="1"/>
  <c r="PE61" i="2"/>
  <c r="PF61" i="2"/>
  <c r="PH61" i="2"/>
  <c r="PI61" i="2"/>
  <c r="OV159" i="2"/>
  <c r="OW238" i="2"/>
  <c r="PL61" i="2"/>
  <c r="PO61" i="2"/>
  <c r="PP61" i="2"/>
  <c r="PQ61" i="2"/>
  <c r="PC159" i="2" s="1"/>
  <c r="PR61" i="2"/>
  <c r="PD238" i="2" s="1"/>
  <c r="PS61" i="2"/>
  <c r="PT61" i="2"/>
  <c r="PV61" i="2"/>
  <c r="PW61" i="2"/>
  <c r="PJ159" i="2"/>
  <c r="PK238" i="2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4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4" i="4"/>
  <c r="CE160" i="2"/>
  <c r="CF239" i="2"/>
  <c r="CL160" i="2"/>
  <c r="CM239" i="2"/>
  <c r="CS160" i="2"/>
  <c r="CT239" i="2"/>
  <c r="CZ160" i="2"/>
  <c r="DA239" i="2"/>
  <c r="X14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4" i="4"/>
  <c r="HI239" i="2"/>
  <c r="HO160" i="2"/>
  <c r="HP239" i="2"/>
  <c r="AO14" i="4"/>
  <c r="HV160" i="2"/>
  <c r="HW239" i="2"/>
  <c r="IC160" i="2"/>
  <c r="ID239" i="2"/>
  <c r="AQ14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4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4" i="4"/>
  <c r="KQ62" i="2"/>
  <c r="AZ14" i="4" s="1"/>
  <c r="KN160" i="2"/>
  <c r="KO239" i="2"/>
  <c r="KU160" i="2"/>
  <c r="KV239" i="2"/>
  <c r="BA14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P62" i="2"/>
  <c r="MQ62" i="2"/>
  <c r="MS62" i="2"/>
  <c r="ME239" i="2" s="1"/>
  <c r="MT62" i="2"/>
  <c r="MK160" i="2"/>
  <c r="ML239" i="2"/>
  <c r="BI14" i="4"/>
  <c r="MR160" i="2"/>
  <c r="MS239" i="2"/>
  <c r="MY160" i="2"/>
  <c r="MZ239" i="2"/>
  <c r="BK14" i="4"/>
  <c r="NT62" i="2"/>
  <c r="NU62" i="2"/>
  <c r="NG239" i="2" s="1"/>
  <c r="NM160" i="2"/>
  <c r="NN239" i="2"/>
  <c r="BM14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H160" i="2"/>
  <c r="OI239" i="2"/>
  <c r="OX62" i="2"/>
  <c r="PA62" i="2"/>
  <c r="PB62" i="2"/>
  <c r="PC62" i="2"/>
  <c r="OO160" i="2" s="1"/>
  <c r="PD62" i="2"/>
  <c r="OP239" i="2" s="1"/>
  <c r="PE62" i="2"/>
  <c r="PF62" i="2"/>
  <c r="PH62" i="2"/>
  <c r="PI62" i="2"/>
  <c r="OV160" i="2"/>
  <c r="OW239" i="2"/>
  <c r="PL62" i="2"/>
  <c r="PO62" i="2"/>
  <c r="PP62" i="2"/>
  <c r="PQ62" i="2"/>
  <c r="PC160" i="2" s="1"/>
  <c r="PR62" i="2"/>
  <c r="PD239" i="2" s="1"/>
  <c r="PS62" i="2"/>
  <c r="PT62" i="2"/>
  <c r="PV62" i="2"/>
  <c r="PW62" i="2"/>
  <c r="PJ160" i="2"/>
  <c r="PK239" i="2"/>
  <c r="PZ62" i="2"/>
  <c r="QA62" i="2"/>
  <c r="BT14" i="4" s="1"/>
  <c r="QC62" i="2"/>
  <c r="QD62" i="2"/>
  <c r="QE62" i="2"/>
  <c r="PQ160" i="2" s="1"/>
  <c r="QF62" i="2"/>
  <c r="PR239" i="2" s="1"/>
  <c r="QG62" i="2"/>
  <c r="QH62" i="2"/>
  <c r="BU14" i="4" s="1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BG60" i="4" s="1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H161" i="2"/>
  <c r="OI240" i="2"/>
  <c r="OX63" i="2"/>
  <c r="OY63" i="2"/>
  <c r="BP60" i="4" s="1"/>
  <c r="PA63" i="2"/>
  <c r="PB63" i="2"/>
  <c r="PC63" i="2"/>
  <c r="OO161" i="2" s="1"/>
  <c r="PD63" i="2"/>
  <c r="OP240" i="2" s="1"/>
  <c r="PE63" i="2"/>
  <c r="PF63" i="2"/>
  <c r="PH63" i="2"/>
  <c r="PI63" i="2"/>
  <c r="OV161" i="2"/>
  <c r="OW240" i="2"/>
  <c r="PL63" i="2"/>
  <c r="PO63" i="2"/>
  <c r="PP63" i="2"/>
  <c r="PQ63" i="2"/>
  <c r="PC161" i="2" s="1"/>
  <c r="PR63" i="2"/>
  <c r="PD240" i="2" s="1"/>
  <c r="PS63" i="2"/>
  <c r="PT63" i="2"/>
  <c r="PV63" i="2"/>
  <c r="PW63" i="2"/>
  <c r="PJ161" i="2"/>
  <c r="PK240" i="2"/>
  <c r="PZ63" i="2"/>
  <c r="QA63" i="2"/>
  <c r="BT60" i="4" s="1"/>
  <c r="QC63" i="2"/>
  <c r="QD63" i="2"/>
  <c r="QE63" i="2"/>
  <c r="PQ161" i="2" s="1"/>
  <c r="QF63" i="2"/>
  <c r="PR240" i="2" s="1"/>
  <c r="QG63" i="2"/>
  <c r="QH63" i="2"/>
  <c r="BU60" i="4" s="1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H162" i="2"/>
  <c r="OI241" i="2"/>
  <c r="OX64" i="2"/>
  <c r="PA64" i="2"/>
  <c r="PB64" i="2"/>
  <c r="PC64" i="2"/>
  <c r="OO162" i="2" s="1"/>
  <c r="PD64" i="2"/>
  <c r="OP241" i="2" s="1"/>
  <c r="PE64" i="2"/>
  <c r="PF64" i="2"/>
  <c r="PH64" i="2"/>
  <c r="PI64" i="2"/>
  <c r="OV162" i="2"/>
  <c r="OW241" i="2"/>
  <c r="PL64" i="2"/>
  <c r="PO64" i="2"/>
  <c r="PP64" i="2"/>
  <c r="PQ64" i="2"/>
  <c r="PC162" i="2" s="1"/>
  <c r="PR64" i="2"/>
  <c r="PD241" i="2" s="1"/>
  <c r="PS64" i="2"/>
  <c r="PT64" i="2"/>
  <c r="PV64" i="2"/>
  <c r="PW64" i="2"/>
  <c r="PJ162" i="2"/>
  <c r="PK241" i="2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6" i="4"/>
  <c r="GT163" i="2"/>
  <c r="GU242" i="2"/>
  <c r="HA163" i="2"/>
  <c r="HB242" i="2"/>
  <c r="AM6" i="4"/>
  <c r="HI242" i="2"/>
  <c r="HO163" i="2"/>
  <c r="HP242" i="2"/>
  <c r="AO6" i="4"/>
  <c r="HV163" i="2"/>
  <c r="HW242" i="2"/>
  <c r="IC163" i="2"/>
  <c r="ID242" i="2"/>
  <c r="AQ6" i="4"/>
  <c r="AR6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6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6" i="4"/>
  <c r="KN163" i="2"/>
  <c r="KO242" i="2"/>
  <c r="KU163" i="2"/>
  <c r="KV242" i="2"/>
  <c r="BA6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BG6" i="4" s="1"/>
  <c r="MP65" i="2"/>
  <c r="MQ65" i="2"/>
  <c r="MS65" i="2"/>
  <c r="ME242" i="2" s="1"/>
  <c r="MT65" i="2"/>
  <c r="MK163" i="2"/>
  <c r="ML242" i="2"/>
  <c r="BI6" i="4"/>
  <c r="MR163" i="2"/>
  <c r="MS242" i="2"/>
  <c r="MY163" i="2"/>
  <c r="MZ242" i="2"/>
  <c r="BK6" i="4"/>
  <c r="NT65" i="2"/>
  <c r="NU65" i="2"/>
  <c r="NG242" i="2" s="1"/>
  <c r="NM163" i="2"/>
  <c r="NN242" i="2"/>
  <c r="BM6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H163" i="2"/>
  <c r="OI242" i="2"/>
  <c r="OX65" i="2"/>
  <c r="OY65" i="2"/>
  <c r="BP6" i="4" s="1"/>
  <c r="PA65" i="2"/>
  <c r="PB65" i="2"/>
  <c r="PC65" i="2"/>
  <c r="OO163" i="2" s="1"/>
  <c r="PD65" i="2"/>
  <c r="OP242" i="2" s="1"/>
  <c r="PE65" i="2"/>
  <c r="PF65" i="2"/>
  <c r="PH65" i="2"/>
  <c r="PI65" i="2"/>
  <c r="OV163" i="2"/>
  <c r="OW242" i="2"/>
  <c r="PL65" i="2"/>
  <c r="PO65" i="2"/>
  <c r="PP65" i="2"/>
  <c r="PQ65" i="2"/>
  <c r="PC163" i="2" s="1"/>
  <c r="PR65" i="2"/>
  <c r="PD242" i="2" s="1"/>
  <c r="PS65" i="2"/>
  <c r="PT65" i="2"/>
  <c r="PV65" i="2"/>
  <c r="PW65" i="2"/>
  <c r="PJ163" i="2"/>
  <c r="PK242" i="2"/>
  <c r="PZ65" i="2"/>
  <c r="QA65" i="2"/>
  <c r="BT6" i="4" s="1"/>
  <c r="QC65" i="2"/>
  <c r="QD65" i="2"/>
  <c r="QE65" i="2"/>
  <c r="PQ163" i="2" s="1"/>
  <c r="QF65" i="2"/>
  <c r="PR242" i="2" s="1"/>
  <c r="QG65" i="2"/>
  <c r="QH65" i="2"/>
  <c r="BU6" i="4" s="1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28" i="4"/>
  <c r="KQ66" i="2"/>
  <c r="AZ28" i="4" s="1"/>
  <c r="KN164" i="2"/>
  <c r="KO243" i="2"/>
  <c r="KU164" i="2"/>
  <c r="KV243" i="2"/>
  <c r="BA28" i="4"/>
  <c r="KZ66" i="2"/>
  <c r="LA66" i="2"/>
  <c r="LB164" i="2"/>
  <c r="LC243" i="2"/>
  <c r="LD66" i="2"/>
  <c r="LP66" i="2"/>
  <c r="LJ243" i="2"/>
  <c r="LP164" i="2"/>
  <c r="LQ243" i="2"/>
  <c r="MI66" i="2"/>
  <c r="MN66" i="2" s="1"/>
  <c r="BG28" i="4" s="1"/>
  <c r="MJ66" i="2"/>
  <c r="MM66" i="2"/>
  <c r="MP66" i="2"/>
  <c r="MQ66" i="2"/>
  <c r="MS66" i="2"/>
  <c r="ME243" i="2" s="1"/>
  <c r="MT66" i="2"/>
  <c r="MK164" i="2"/>
  <c r="ML243" i="2"/>
  <c r="BI28" i="4"/>
  <c r="MR164" i="2"/>
  <c r="MS243" i="2"/>
  <c r="MY164" i="2"/>
  <c r="MZ243" i="2"/>
  <c r="BK28" i="4"/>
  <c r="NT66" i="2"/>
  <c r="NU66" i="2"/>
  <c r="NG243" i="2" s="1"/>
  <c r="NM164" i="2"/>
  <c r="NN243" i="2"/>
  <c r="BM28" i="4"/>
  <c r="OF66" i="2"/>
  <c r="OG66" i="2"/>
  <c r="OH66" i="2"/>
  <c r="NT164" i="2" s="1"/>
  <c r="OI66" i="2"/>
  <c r="NU243" i="2" s="1"/>
  <c r="OJ66" i="2"/>
  <c r="OK66" i="2"/>
  <c r="OM66" i="2"/>
  <c r="ON66" i="2"/>
  <c r="OA164" i="2"/>
  <c r="OB243" i="2"/>
  <c r="OQ66" i="2"/>
  <c r="OT66" i="2"/>
  <c r="OU66" i="2"/>
  <c r="OH164" i="2"/>
  <c r="OI243" i="2"/>
  <c r="OX66" i="2"/>
  <c r="OY66" i="2"/>
  <c r="BP28" i="4" s="1"/>
  <c r="PA66" i="2"/>
  <c r="PB66" i="2"/>
  <c r="PC66" i="2"/>
  <c r="OO164" i="2" s="1"/>
  <c r="PD66" i="2"/>
  <c r="OP243" i="2" s="1"/>
  <c r="PE66" i="2"/>
  <c r="PF66" i="2"/>
  <c r="PH66" i="2"/>
  <c r="PI66" i="2"/>
  <c r="OV164" i="2"/>
  <c r="OW243" i="2"/>
  <c r="PL66" i="2"/>
  <c r="PM66" i="2"/>
  <c r="BR28" i="4" s="1"/>
  <c r="PO66" i="2"/>
  <c r="PP66" i="2"/>
  <c r="PQ66" i="2"/>
  <c r="PC164" i="2" s="1"/>
  <c r="PR66" i="2"/>
  <c r="PD243" i="2" s="1"/>
  <c r="PS66" i="2"/>
  <c r="PT66" i="2"/>
  <c r="PV66" i="2"/>
  <c r="PW66" i="2"/>
  <c r="PJ164" i="2"/>
  <c r="PK243" i="2"/>
  <c r="PZ66" i="2"/>
  <c r="QC66" i="2"/>
  <c r="QD66" i="2"/>
  <c r="QE66" i="2"/>
  <c r="PQ164" i="2" s="1"/>
  <c r="QF66" i="2"/>
  <c r="PR243" i="2" s="1"/>
  <c r="QG66" i="2"/>
  <c r="QH66" i="2"/>
  <c r="BU28" i="4" s="1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2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2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P67" i="2"/>
  <c r="MQ67" i="2"/>
  <c r="MS67" i="2"/>
  <c r="ME244" i="2" s="1"/>
  <c r="MT67" i="2"/>
  <c r="MK165" i="2"/>
  <c r="ML244" i="2"/>
  <c r="BI22" i="4"/>
  <c r="MR165" i="2"/>
  <c r="MS244" i="2"/>
  <c r="MY165" i="2"/>
  <c r="MZ244" i="2"/>
  <c r="BK22" i="4"/>
  <c r="NT67" i="2"/>
  <c r="NU67" i="2"/>
  <c r="NG244" i="2" s="1"/>
  <c r="NM165" i="2"/>
  <c r="NN244" i="2"/>
  <c r="BM22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H165" i="2"/>
  <c r="OI244" i="2"/>
  <c r="OX67" i="2"/>
  <c r="PA67" i="2"/>
  <c r="PB67" i="2"/>
  <c r="PC67" i="2"/>
  <c r="OO165" i="2" s="1"/>
  <c r="PD67" i="2"/>
  <c r="OP244" i="2" s="1"/>
  <c r="PE67" i="2"/>
  <c r="PF67" i="2"/>
  <c r="PH67" i="2"/>
  <c r="PI67" i="2"/>
  <c r="OV165" i="2"/>
  <c r="OW244" i="2"/>
  <c r="PL67" i="2"/>
  <c r="PO67" i="2"/>
  <c r="PP67" i="2"/>
  <c r="PQ67" i="2"/>
  <c r="PC165" i="2" s="1"/>
  <c r="PR67" i="2"/>
  <c r="PD244" i="2" s="1"/>
  <c r="PS67" i="2"/>
  <c r="PT67" i="2"/>
  <c r="PV67" i="2"/>
  <c r="PW67" i="2"/>
  <c r="PJ165" i="2"/>
  <c r="PK244" i="2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H166" i="2"/>
  <c r="OI245" i="2"/>
  <c r="OX68" i="2"/>
  <c r="PA68" i="2"/>
  <c r="PB68" i="2"/>
  <c r="PC68" i="2"/>
  <c r="OO166" i="2" s="1"/>
  <c r="PD68" i="2"/>
  <c r="OP245" i="2" s="1"/>
  <c r="PE68" i="2"/>
  <c r="PF68" i="2"/>
  <c r="PH68" i="2"/>
  <c r="PI68" i="2"/>
  <c r="OV166" i="2"/>
  <c r="OW245" i="2"/>
  <c r="PL68" i="2"/>
  <c r="PO68" i="2"/>
  <c r="PP68" i="2"/>
  <c r="PQ68" i="2"/>
  <c r="PC166" i="2" s="1"/>
  <c r="PR68" i="2"/>
  <c r="PD245" i="2" s="1"/>
  <c r="PS68" i="2"/>
  <c r="PT68" i="2"/>
  <c r="PV68" i="2"/>
  <c r="PW68" i="2"/>
  <c r="PJ166" i="2"/>
  <c r="PK245" i="2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33" i="4"/>
  <c r="HV167" i="2"/>
  <c r="HW246" i="2"/>
  <c r="IC167" i="2"/>
  <c r="ID246" i="2"/>
  <c r="AQ33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33" i="4"/>
  <c r="KN167" i="2"/>
  <c r="KO246" i="2"/>
  <c r="KV246" i="2"/>
  <c r="KZ69" i="2"/>
  <c r="LA69" i="2"/>
  <c r="LB167" i="2"/>
  <c r="LC246" i="2"/>
  <c r="LD69" i="2"/>
  <c r="LP69" i="2"/>
  <c r="LJ246" i="2"/>
  <c r="BF33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33" i="4"/>
  <c r="MR167" i="2"/>
  <c r="MS246" i="2"/>
  <c r="MY167" i="2"/>
  <c r="MZ246" i="2"/>
  <c r="BK33" i="4"/>
  <c r="NT69" i="2"/>
  <c r="NF167" i="2" s="1"/>
  <c r="NU69" i="2"/>
  <c r="NG246" i="2" s="1"/>
  <c r="NM167" i="2"/>
  <c r="NN246" i="2"/>
  <c r="BM33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33" i="4" s="1"/>
  <c r="OT69" i="2"/>
  <c r="OU69" i="2"/>
  <c r="OH167" i="2"/>
  <c r="OI246" i="2"/>
  <c r="OX69" i="2"/>
  <c r="PA69" i="2"/>
  <c r="PB69" i="2"/>
  <c r="PC69" i="2"/>
  <c r="OO167" i="2" s="1"/>
  <c r="PD69" i="2"/>
  <c r="OP246" i="2" s="1"/>
  <c r="PE69" i="2"/>
  <c r="PF69" i="2"/>
  <c r="PH69" i="2"/>
  <c r="PI69" i="2"/>
  <c r="OV167" i="2"/>
  <c r="OW246" i="2"/>
  <c r="PL69" i="2"/>
  <c r="PO69" i="2"/>
  <c r="PP69" i="2"/>
  <c r="PQ69" i="2"/>
  <c r="PC167" i="2" s="1"/>
  <c r="PR69" i="2"/>
  <c r="PD246" i="2" s="1"/>
  <c r="PS69" i="2"/>
  <c r="PT69" i="2"/>
  <c r="PV69" i="2"/>
  <c r="PW69" i="2"/>
  <c r="PJ167" i="2"/>
  <c r="PK246" i="2"/>
  <c r="PZ69" i="2"/>
  <c r="QC69" i="2"/>
  <c r="QD69" i="2"/>
  <c r="QE69" i="2"/>
  <c r="PQ167" i="2" s="1"/>
  <c r="QF69" i="2"/>
  <c r="PR246" i="2" s="1"/>
  <c r="QG69" i="2"/>
  <c r="QH69" i="2"/>
  <c r="BU33" i="4" s="1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H168" i="2"/>
  <c r="OI247" i="2"/>
  <c r="OX70" i="2"/>
  <c r="OY70" i="2"/>
  <c r="BP44" i="4" s="1"/>
  <c r="PA70" i="2"/>
  <c r="PB70" i="2"/>
  <c r="PC70" i="2"/>
  <c r="OO168" i="2" s="1"/>
  <c r="PD70" i="2"/>
  <c r="OP247" i="2" s="1"/>
  <c r="PE70" i="2"/>
  <c r="PF70" i="2"/>
  <c r="PH70" i="2"/>
  <c r="PI70" i="2"/>
  <c r="OV168" i="2"/>
  <c r="OW247" i="2"/>
  <c r="PL70" i="2"/>
  <c r="PM70" i="2"/>
  <c r="BR44" i="4" s="1"/>
  <c r="PO70" i="2"/>
  <c r="PP70" i="2"/>
  <c r="PQ70" i="2"/>
  <c r="PC168" i="2" s="1"/>
  <c r="PR70" i="2"/>
  <c r="PD247" i="2" s="1"/>
  <c r="PS70" i="2"/>
  <c r="PT70" i="2"/>
  <c r="PV70" i="2"/>
  <c r="PW70" i="2"/>
  <c r="PJ168" i="2"/>
  <c r="PK247" i="2"/>
  <c r="PZ70" i="2"/>
  <c r="QC70" i="2"/>
  <c r="QD70" i="2"/>
  <c r="QE70" i="2"/>
  <c r="PQ168" i="2" s="1"/>
  <c r="QF70" i="2"/>
  <c r="PR247" i="2" s="1"/>
  <c r="QG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5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5" i="4"/>
  <c r="BX169" i="2"/>
  <c r="BY248" i="2"/>
  <c r="T5" i="4"/>
  <c r="CE169" i="2"/>
  <c r="CF248" i="2"/>
  <c r="U5" i="4"/>
  <c r="CL169" i="2"/>
  <c r="CM248" i="2"/>
  <c r="CS169" i="2"/>
  <c r="CT248" i="2"/>
  <c r="CZ169" i="2"/>
  <c r="DA248" i="2"/>
  <c r="X5" i="4"/>
  <c r="DG169" i="2"/>
  <c r="DH248" i="2"/>
  <c r="Y5" i="4"/>
  <c r="DN169" i="2"/>
  <c r="DO248" i="2"/>
  <c r="Z5" i="4"/>
  <c r="DU169" i="2"/>
  <c r="DV248" i="2"/>
  <c r="AA5" i="4"/>
  <c r="EB169" i="2"/>
  <c r="EC248" i="2"/>
  <c r="AB5" i="4"/>
  <c r="EI169" i="2"/>
  <c r="EJ248" i="2"/>
  <c r="EP169" i="2"/>
  <c r="EQ248" i="2"/>
  <c r="EW169" i="2"/>
  <c r="EX248" i="2"/>
  <c r="AE5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5" i="4"/>
  <c r="GT169" i="2"/>
  <c r="GU248" i="2"/>
  <c r="HA169" i="2"/>
  <c r="HB248" i="2"/>
  <c r="AM5" i="4"/>
  <c r="HI248" i="2"/>
  <c r="HO169" i="2"/>
  <c r="HP248" i="2"/>
  <c r="AO5" i="4"/>
  <c r="HV169" i="2"/>
  <c r="HW248" i="2"/>
  <c r="IC169" i="2"/>
  <c r="ID248" i="2"/>
  <c r="AQ5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5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5" i="4"/>
  <c r="KQ71" i="2"/>
  <c r="AZ5" i="4" s="1"/>
  <c r="KN169" i="2"/>
  <c r="KO248" i="2"/>
  <c r="KU169" i="2"/>
  <c r="KV248" i="2"/>
  <c r="BA5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P71" i="2"/>
  <c r="MQ71" i="2"/>
  <c r="MS71" i="2"/>
  <c r="ME248" i="2" s="1"/>
  <c r="MT71" i="2"/>
  <c r="MK169" i="2"/>
  <c r="ML248" i="2"/>
  <c r="BI5" i="4"/>
  <c r="MR169" i="2"/>
  <c r="MS248" i="2"/>
  <c r="MY169" i="2"/>
  <c r="MZ248" i="2"/>
  <c r="BK5" i="4"/>
  <c r="NT71" i="2"/>
  <c r="NU71" i="2"/>
  <c r="NG248" i="2" s="1"/>
  <c r="NM169" i="2"/>
  <c r="NN248" i="2"/>
  <c r="BM5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H169" i="2"/>
  <c r="OI248" i="2"/>
  <c r="OX71" i="2"/>
  <c r="PA71" i="2"/>
  <c r="PB71" i="2"/>
  <c r="PC71" i="2"/>
  <c r="OO169" i="2" s="1"/>
  <c r="PD71" i="2"/>
  <c r="OP248" i="2" s="1"/>
  <c r="PE71" i="2"/>
  <c r="PF71" i="2"/>
  <c r="PH71" i="2"/>
  <c r="PI71" i="2"/>
  <c r="OV169" i="2"/>
  <c r="OW248" i="2"/>
  <c r="PL71" i="2"/>
  <c r="PM71" i="2"/>
  <c r="BR5" i="4" s="1"/>
  <c r="PO71" i="2"/>
  <c r="PP71" i="2"/>
  <c r="PQ71" i="2"/>
  <c r="PC169" i="2" s="1"/>
  <c r="PR71" i="2"/>
  <c r="PD248" i="2" s="1"/>
  <c r="PS71" i="2"/>
  <c r="PT71" i="2"/>
  <c r="PV71" i="2"/>
  <c r="PW71" i="2"/>
  <c r="PJ169" i="2"/>
  <c r="PK248" i="2"/>
  <c r="PZ71" i="2"/>
  <c r="QA71" i="2"/>
  <c r="BT5" i="4" s="1"/>
  <c r="QC71" i="2"/>
  <c r="QD71" i="2"/>
  <c r="QE71" i="2"/>
  <c r="PQ169" i="2" s="1"/>
  <c r="QF71" i="2"/>
  <c r="PR248" i="2" s="1"/>
  <c r="QG71" i="2"/>
  <c r="QH71" i="2"/>
  <c r="BU5" i="4" s="1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BG68" i="4" s="1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H170" i="2"/>
  <c r="OI249" i="2"/>
  <c r="OX72" i="2"/>
  <c r="OY72" i="2"/>
  <c r="BP68" i="4" s="1"/>
  <c r="PA72" i="2"/>
  <c r="PB72" i="2"/>
  <c r="PC72" i="2"/>
  <c r="OO170" i="2" s="1"/>
  <c r="PD72" i="2"/>
  <c r="OP249" i="2" s="1"/>
  <c r="PE72" i="2"/>
  <c r="PF72" i="2"/>
  <c r="PH72" i="2"/>
  <c r="PI72" i="2"/>
  <c r="OV170" i="2"/>
  <c r="OW249" i="2"/>
  <c r="PL72" i="2"/>
  <c r="PM72" i="2"/>
  <c r="BR68" i="4" s="1"/>
  <c r="PO72" i="2"/>
  <c r="PP72" i="2"/>
  <c r="PQ72" i="2"/>
  <c r="PC170" i="2" s="1"/>
  <c r="PR72" i="2"/>
  <c r="PD249" i="2" s="1"/>
  <c r="PS72" i="2"/>
  <c r="PT72" i="2"/>
  <c r="PV72" i="2"/>
  <c r="PW72" i="2"/>
  <c r="PJ170" i="2"/>
  <c r="PK249" i="2"/>
  <c r="PZ72" i="2"/>
  <c r="QA72" i="2"/>
  <c r="BT68" i="4" s="1"/>
  <c r="QC72" i="2"/>
  <c r="QD72" i="2"/>
  <c r="QE72" i="2"/>
  <c r="PQ170" i="2" s="1"/>
  <c r="QF72" i="2"/>
  <c r="PR249" i="2" s="1"/>
  <c r="QG72" i="2"/>
  <c r="QH72" i="2"/>
  <c r="BU68" i="4" s="1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H171" i="2"/>
  <c r="OI250" i="2"/>
  <c r="OX73" i="2"/>
  <c r="OY73" i="2"/>
  <c r="BP53" i="4" s="1"/>
  <c r="PA73" i="2"/>
  <c r="PB73" i="2"/>
  <c r="PC73" i="2"/>
  <c r="OO171" i="2" s="1"/>
  <c r="PD73" i="2"/>
  <c r="OP250" i="2" s="1"/>
  <c r="PE73" i="2"/>
  <c r="PF73" i="2"/>
  <c r="PH73" i="2"/>
  <c r="PI73" i="2"/>
  <c r="OV171" i="2"/>
  <c r="OW250" i="2"/>
  <c r="PL73" i="2"/>
  <c r="PM73" i="2"/>
  <c r="BR53" i="4" s="1"/>
  <c r="PO73" i="2"/>
  <c r="PP73" i="2"/>
  <c r="PQ73" i="2"/>
  <c r="PC171" i="2" s="1"/>
  <c r="PR73" i="2"/>
  <c r="PD250" i="2" s="1"/>
  <c r="PS73" i="2"/>
  <c r="PT73" i="2"/>
  <c r="PV73" i="2"/>
  <c r="PW73" i="2"/>
  <c r="PJ171" i="2"/>
  <c r="PK250" i="2"/>
  <c r="PZ73" i="2"/>
  <c r="QA73" i="2"/>
  <c r="BT53" i="4" s="1"/>
  <c r="QC73" i="2"/>
  <c r="QD73" i="2"/>
  <c r="QE73" i="2"/>
  <c r="PQ171" i="2" s="1"/>
  <c r="QF73" i="2"/>
  <c r="PR250" i="2" s="1"/>
  <c r="QG73" i="2"/>
  <c r="QH73" i="2"/>
  <c r="BU53" i="4" s="1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42" i="4"/>
  <c r="BC172" i="2"/>
  <c r="BD251" i="2"/>
  <c r="BJ172" i="2"/>
  <c r="BK251" i="2"/>
  <c r="BQ172" i="2"/>
  <c r="BR251" i="2"/>
  <c r="S42" i="4"/>
  <c r="BX172" i="2"/>
  <c r="BY251" i="2"/>
  <c r="T42" i="4"/>
  <c r="CE172" i="2"/>
  <c r="CF251" i="2"/>
  <c r="U42" i="4"/>
  <c r="CL172" i="2"/>
  <c r="CM251" i="2"/>
  <c r="CS172" i="2"/>
  <c r="CT251" i="2"/>
  <c r="CZ172" i="2"/>
  <c r="DA251" i="2"/>
  <c r="X42" i="4"/>
  <c r="DG172" i="2"/>
  <c r="DH251" i="2"/>
  <c r="Y42" i="4"/>
  <c r="DN172" i="2"/>
  <c r="DO251" i="2"/>
  <c r="Z42" i="4"/>
  <c r="DU172" i="2"/>
  <c r="DV251" i="2"/>
  <c r="AA42" i="4"/>
  <c r="EB172" i="2"/>
  <c r="EC251" i="2"/>
  <c r="AB42" i="4"/>
  <c r="EI172" i="2"/>
  <c r="EJ251" i="2"/>
  <c r="EP172" i="2"/>
  <c r="EQ251" i="2"/>
  <c r="EW172" i="2"/>
  <c r="EX251" i="2"/>
  <c r="AE42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42" i="4"/>
  <c r="GT172" i="2"/>
  <c r="GU251" i="2"/>
  <c r="HA172" i="2"/>
  <c r="HB251" i="2"/>
  <c r="AM42" i="4"/>
  <c r="HH172" i="2"/>
  <c r="HI251" i="2"/>
  <c r="AN42" i="4"/>
  <c r="HO172" i="2"/>
  <c r="HP251" i="2"/>
  <c r="AO42" i="4"/>
  <c r="HV172" i="2"/>
  <c r="HW251" i="2"/>
  <c r="IC172" i="2"/>
  <c r="ID251" i="2"/>
  <c r="AQ42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42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42" i="4" s="1"/>
  <c r="JX74" i="2"/>
  <c r="JY74" i="2"/>
  <c r="JZ74" i="2"/>
  <c r="JZ172" i="2" s="1"/>
  <c r="KA74" i="2"/>
  <c r="KA251" i="2" s="1"/>
  <c r="KB74" i="2"/>
  <c r="KC74" i="2"/>
  <c r="KG172" i="2"/>
  <c r="KH251" i="2"/>
  <c r="AY42" i="4"/>
  <c r="KN172" i="2"/>
  <c r="KO251" i="2"/>
  <c r="KQ74" i="2"/>
  <c r="AZ42" i="4" s="1"/>
  <c r="KU172" i="2"/>
  <c r="KV251" i="2"/>
  <c r="BA42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BG42" i="4" s="1"/>
  <c r="MP74" i="2"/>
  <c r="MQ74" i="2"/>
  <c r="MS74" i="2"/>
  <c r="ME251" i="2" s="1"/>
  <c r="MT74" i="2"/>
  <c r="MU74" i="2"/>
  <c r="BH42" i="4" s="1"/>
  <c r="MK172" i="2"/>
  <c r="ML251" i="2"/>
  <c r="BI42" i="4"/>
  <c r="MR172" i="2"/>
  <c r="MS251" i="2"/>
  <c r="MY172" i="2"/>
  <c r="MZ251" i="2"/>
  <c r="BK42" i="4"/>
  <c r="NT74" i="2"/>
  <c r="NF172" i="2" s="1"/>
  <c r="NU74" i="2"/>
  <c r="NG251" i="2" s="1"/>
  <c r="BL42" i="4"/>
  <c r="NM172" i="2"/>
  <c r="NN251" i="2"/>
  <c r="BM42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42" i="4" s="1"/>
  <c r="OT74" i="2"/>
  <c r="OU74" i="2"/>
  <c r="OH172" i="2"/>
  <c r="OI251" i="2"/>
  <c r="OX74" i="2"/>
  <c r="PA74" i="2"/>
  <c r="PB74" i="2"/>
  <c r="PC74" i="2"/>
  <c r="OO172" i="2" s="1"/>
  <c r="PD74" i="2"/>
  <c r="OP251" i="2" s="1"/>
  <c r="PE74" i="2"/>
  <c r="PF74" i="2"/>
  <c r="PH74" i="2"/>
  <c r="PI74" i="2"/>
  <c r="OV172" i="2"/>
  <c r="OW251" i="2"/>
  <c r="PL74" i="2"/>
  <c r="PM74" i="2"/>
  <c r="BR42" i="4" s="1"/>
  <c r="PO74" i="2"/>
  <c r="PP74" i="2"/>
  <c r="PQ74" i="2"/>
  <c r="PC172" i="2" s="1"/>
  <c r="PR74" i="2"/>
  <c r="PD251" i="2" s="1"/>
  <c r="PS74" i="2"/>
  <c r="PT74" i="2"/>
  <c r="PV74" i="2"/>
  <c r="PW74" i="2"/>
  <c r="PJ172" i="2"/>
  <c r="PK251" i="2"/>
  <c r="PZ74" i="2"/>
  <c r="QA74" i="2"/>
  <c r="BT42" i="4" s="1"/>
  <c r="QC74" i="2"/>
  <c r="QD74" i="2"/>
  <c r="QE74" i="2"/>
  <c r="PQ172" i="2" s="1"/>
  <c r="QF74" i="2"/>
  <c r="PR251" i="2" s="1"/>
  <c r="QG74" i="2"/>
  <c r="QH74" i="2"/>
  <c r="BU42" i="4" s="1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BG59" i="4" s="1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H173" i="2"/>
  <c r="OI252" i="2"/>
  <c r="OX75" i="2"/>
  <c r="OY75" i="2"/>
  <c r="BP59" i="4" s="1"/>
  <c r="PA75" i="2"/>
  <c r="PB75" i="2"/>
  <c r="PC75" i="2"/>
  <c r="OO173" i="2" s="1"/>
  <c r="PD75" i="2"/>
  <c r="OP252" i="2" s="1"/>
  <c r="PE75" i="2"/>
  <c r="PF75" i="2"/>
  <c r="PH75" i="2"/>
  <c r="PI75" i="2"/>
  <c r="OV173" i="2"/>
  <c r="OW252" i="2"/>
  <c r="PL75" i="2"/>
  <c r="PM75" i="2"/>
  <c r="BR59" i="4" s="1"/>
  <c r="PO75" i="2"/>
  <c r="PP75" i="2"/>
  <c r="PQ75" i="2"/>
  <c r="PC173" i="2" s="1"/>
  <c r="PR75" i="2"/>
  <c r="PD252" i="2" s="1"/>
  <c r="PS75" i="2"/>
  <c r="PT75" i="2"/>
  <c r="PV75" i="2"/>
  <c r="PW75" i="2"/>
  <c r="PJ173" i="2"/>
  <c r="PK252" i="2"/>
  <c r="PZ75" i="2"/>
  <c r="QA75" i="2"/>
  <c r="BT59" i="4" s="1"/>
  <c r="QC75" i="2"/>
  <c r="QD75" i="2"/>
  <c r="QE75" i="2"/>
  <c r="PQ173" i="2" s="1"/>
  <c r="QF75" i="2"/>
  <c r="PR252" i="2" s="1"/>
  <c r="QG75" i="2"/>
  <c r="QH75" i="2"/>
  <c r="BU59" i="4" s="1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7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BG56" i="4" s="1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H174" i="2"/>
  <c r="OI253" i="2"/>
  <c r="OX76" i="2"/>
  <c r="OY76" i="2"/>
  <c r="BP56" i="4" s="1"/>
  <c r="PA76" i="2"/>
  <c r="PB76" i="2"/>
  <c r="PC76" i="2"/>
  <c r="OO174" i="2" s="1"/>
  <c r="PD76" i="2"/>
  <c r="OP253" i="2" s="1"/>
  <c r="PE76" i="2"/>
  <c r="PF76" i="2"/>
  <c r="PH76" i="2"/>
  <c r="PI76" i="2"/>
  <c r="OV174" i="2"/>
  <c r="OW253" i="2"/>
  <c r="PL76" i="2"/>
  <c r="PM76" i="2"/>
  <c r="BR56" i="4" s="1"/>
  <c r="PO76" i="2"/>
  <c r="PP76" i="2"/>
  <c r="PQ76" i="2"/>
  <c r="PC174" i="2" s="1"/>
  <c r="PR76" i="2"/>
  <c r="PD253" i="2" s="1"/>
  <c r="PS76" i="2"/>
  <c r="PT76" i="2"/>
  <c r="PV76" i="2"/>
  <c r="PW76" i="2"/>
  <c r="PJ174" i="2"/>
  <c r="PK253" i="2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3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3" i="4"/>
  <c r="MR175" i="2"/>
  <c r="MS254" i="2"/>
  <c r="MY175" i="2"/>
  <c r="MZ254" i="2"/>
  <c r="BK23" i="4"/>
  <c r="NT77" i="2"/>
  <c r="NU77" i="2"/>
  <c r="NG254" i="2" s="1"/>
  <c r="NM175" i="2"/>
  <c r="NN254" i="2"/>
  <c r="BM23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H175" i="2"/>
  <c r="OI254" i="2"/>
  <c r="OX77" i="2"/>
  <c r="PA77" i="2"/>
  <c r="PB77" i="2"/>
  <c r="PC77" i="2"/>
  <c r="OO175" i="2" s="1"/>
  <c r="PD77" i="2"/>
  <c r="OP254" i="2" s="1"/>
  <c r="PE77" i="2"/>
  <c r="PF77" i="2"/>
  <c r="PH77" i="2"/>
  <c r="PI77" i="2"/>
  <c r="OV175" i="2"/>
  <c r="OW254" i="2"/>
  <c r="PL77" i="2"/>
  <c r="PO77" i="2"/>
  <c r="PP77" i="2"/>
  <c r="PQ77" i="2"/>
  <c r="PC175" i="2" s="1"/>
  <c r="PR77" i="2"/>
  <c r="PD254" i="2" s="1"/>
  <c r="PS77" i="2"/>
  <c r="PT77" i="2"/>
  <c r="PV77" i="2"/>
  <c r="PW77" i="2"/>
  <c r="PJ175" i="2"/>
  <c r="PK254" i="2"/>
  <c r="PZ77" i="2"/>
  <c r="QA77" i="2"/>
  <c r="BT23" i="4" s="1"/>
  <c r="QC77" i="2"/>
  <c r="QD77" i="2"/>
  <c r="QE77" i="2"/>
  <c r="PQ175" i="2" s="1"/>
  <c r="QF77" i="2"/>
  <c r="PR254" i="2" s="1"/>
  <c r="QG77" i="2"/>
  <c r="QH77" i="2"/>
  <c r="BU23" i="4" s="1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H176" i="2"/>
  <c r="OI255" i="2"/>
  <c r="OX78" i="2"/>
  <c r="PA78" i="2"/>
  <c r="PB78" i="2"/>
  <c r="PC78" i="2"/>
  <c r="OO176" i="2" s="1"/>
  <c r="PD78" i="2"/>
  <c r="OP255" i="2" s="1"/>
  <c r="PE78" i="2"/>
  <c r="PF78" i="2"/>
  <c r="PH78" i="2"/>
  <c r="PI78" i="2"/>
  <c r="OV176" i="2"/>
  <c r="OW255" i="2"/>
  <c r="PL78" i="2"/>
  <c r="PO78" i="2"/>
  <c r="PP78" i="2"/>
  <c r="PQ78" i="2"/>
  <c r="PC176" i="2" s="1"/>
  <c r="PR78" i="2"/>
  <c r="PD255" i="2" s="1"/>
  <c r="PS78" i="2"/>
  <c r="PT78" i="2"/>
  <c r="PV78" i="2"/>
  <c r="PW78" i="2"/>
  <c r="PJ176" i="2"/>
  <c r="PK255" i="2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N79" i="2" s="1"/>
  <c r="BG45" i="4" s="1"/>
  <c r="MJ79" i="2"/>
  <c r="MM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U79" i="2"/>
  <c r="NG256" i="2" s="1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H177" i="2"/>
  <c r="OI256" i="2"/>
  <c r="OX79" i="2"/>
  <c r="OY79" i="2"/>
  <c r="BP45" i="4" s="1"/>
  <c r="PA79" i="2"/>
  <c r="PB79" i="2"/>
  <c r="PC79" i="2"/>
  <c r="OO177" i="2" s="1"/>
  <c r="PD79" i="2"/>
  <c r="OP256" i="2" s="1"/>
  <c r="PE79" i="2"/>
  <c r="PF79" i="2"/>
  <c r="PH79" i="2"/>
  <c r="PI79" i="2"/>
  <c r="OV177" i="2"/>
  <c r="OW256" i="2"/>
  <c r="PL79" i="2"/>
  <c r="PO79" i="2"/>
  <c r="PP79" i="2"/>
  <c r="PQ79" i="2"/>
  <c r="PC177" i="2" s="1"/>
  <c r="PR79" i="2"/>
  <c r="PD256" i="2" s="1"/>
  <c r="PS79" i="2"/>
  <c r="PT79" i="2"/>
  <c r="PV79" i="2"/>
  <c r="PW79" i="2"/>
  <c r="PJ177" i="2"/>
  <c r="PK256" i="2"/>
  <c r="PZ79" i="2"/>
  <c r="QA79" i="2"/>
  <c r="BT45" i="4" s="1"/>
  <c r="QC79" i="2"/>
  <c r="QD79" i="2"/>
  <c r="QE79" i="2"/>
  <c r="PQ177" i="2" s="1"/>
  <c r="QF79" i="2"/>
  <c r="PR256" i="2" s="1"/>
  <c r="QG79" i="2"/>
  <c r="QH79" i="2"/>
  <c r="BU45" i="4" s="1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BG50" i="4" s="1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H178" i="2"/>
  <c r="OI257" i="2"/>
  <c r="OX80" i="2"/>
  <c r="OY80" i="2"/>
  <c r="BP50" i="4" s="1"/>
  <c r="PA80" i="2"/>
  <c r="PB80" i="2"/>
  <c r="PC80" i="2"/>
  <c r="OO178" i="2" s="1"/>
  <c r="PD80" i="2"/>
  <c r="OP257" i="2" s="1"/>
  <c r="PE80" i="2"/>
  <c r="PF80" i="2"/>
  <c r="PH80" i="2"/>
  <c r="PI80" i="2"/>
  <c r="OV178" i="2"/>
  <c r="OW257" i="2"/>
  <c r="PL80" i="2"/>
  <c r="PM80" i="2"/>
  <c r="BR50" i="4" s="1"/>
  <c r="PO80" i="2"/>
  <c r="PP80" i="2"/>
  <c r="PQ80" i="2"/>
  <c r="PC178" i="2" s="1"/>
  <c r="PR80" i="2"/>
  <c r="PD257" i="2" s="1"/>
  <c r="PS80" i="2"/>
  <c r="PT80" i="2"/>
  <c r="PV80" i="2"/>
  <c r="PW80" i="2"/>
  <c r="PJ178" i="2"/>
  <c r="PK257" i="2"/>
  <c r="PZ80" i="2"/>
  <c r="QA80" i="2"/>
  <c r="BT50" i="4" s="1"/>
  <c r="QC80" i="2"/>
  <c r="QD80" i="2"/>
  <c r="QE80" i="2"/>
  <c r="PQ178" i="2" s="1"/>
  <c r="QF80" i="2"/>
  <c r="PR257" i="2" s="1"/>
  <c r="QG80" i="2"/>
  <c r="QH80" i="2"/>
  <c r="BU50" i="4" s="1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C179" i="2"/>
  <c r="ID258" i="2"/>
  <c r="IJ179" i="2"/>
  <c r="IK258" i="2"/>
  <c r="AR29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9" i="4"/>
  <c r="KN179" i="2"/>
  <c r="KO258" i="2"/>
  <c r="KU179" i="2"/>
  <c r="KV258" i="2"/>
  <c r="BA29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BG29" i="4" s="1"/>
  <c r="MP81" i="2"/>
  <c r="MQ81" i="2"/>
  <c r="MS81" i="2"/>
  <c r="ME258" i="2" s="1"/>
  <c r="MT81" i="2"/>
  <c r="MK179" i="2"/>
  <c r="ML258" i="2"/>
  <c r="BI29" i="4"/>
  <c r="MR179" i="2"/>
  <c r="MS258" i="2"/>
  <c r="MY179" i="2"/>
  <c r="MZ258" i="2"/>
  <c r="BK29" i="4"/>
  <c r="NT81" i="2"/>
  <c r="NU81" i="2"/>
  <c r="NG258" i="2" s="1"/>
  <c r="NM179" i="2"/>
  <c r="NN258" i="2"/>
  <c r="BM29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H179" i="2"/>
  <c r="OI258" i="2"/>
  <c r="OX81" i="2"/>
  <c r="PA81" i="2"/>
  <c r="PB81" i="2"/>
  <c r="PC81" i="2"/>
  <c r="OO179" i="2" s="1"/>
  <c r="PD81" i="2"/>
  <c r="OP258" i="2" s="1"/>
  <c r="PE81" i="2"/>
  <c r="PF81" i="2"/>
  <c r="PH81" i="2"/>
  <c r="PI81" i="2"/>
  <c r="OV179" i="2"/>
  <c r="OW258" i="2"/>
  <c r="PL81" i="2"/>
  <c r="PO81" i="2"/>
  <c r="PP81" i="2"/>
  <c r="PQ81" i="2"/>
  <c r="PC179" i="2" s="1"/>
  <c r="PR81" i="2"/>
  <c r="PD258" i="2" s="1"/>
  <c r="PS81" i="2"/>
  <c r="PT81" i="2"/>
  <c r="PV81" i="2"/>
  <c r="PW81" i="2"/>
  <c r="PJ179" i="2"/>
  <c r="PK258" i="2"/>
  <c r="PZ81" i="2"/>
  <c r="QA81" i="2"/>
  <c r="BT29" i="4" s="1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8" i="4" s="1"/>
  <c r="AM82" i="2"/>
  <c r="AN82" i="2"/>
  <c r="AO180" i="2"/>
  <c r="AP259" i="2"/>
  <c r="AQ82" i="2"/>
  <c r="AV180" i="2"/>
  <c r="AW259" i="2"/>
  <c r="P38" i="4"/>
  <c r="BC180" i="2"/>
  <c r="BD259" i="2"/>
  <c r="BJ180" i="2"/>
  <c r="BK259" i="2"/>
  <c r="BQ180" i="2"/>
  <c r="BR259" i="2"/>
  <c r="S38" i="4"/>
  <c r="BX180" i="2"/>
  <c r="BY259" i="2"/>
  <c r="T38" i="4"/>
  <c r="CE180" i="2"/>
  <c r="CF259" i="2"/>
  <c r="U38" i="4"/>
  <c r="CL180" i="2"/>
  <c r="CM259" i="2"/>
  <c r="CS180" i="2"/>
  <c r="CT259" i="2"/>
  <c r="CZ180" i="2"/>
  <c r="DA259" i="2"/>
  <c r="X38" i="4"/>
  <c r="DG180" i="2"/>
  <c r="DH259" i="2"/>
  <c r="Y38" i="4"/>
  <c r="DN180" i="2"/>
  <c r="DO259" i="2"/>
  <c r="Z38" i="4"/>
  <c r="DU180" i="2"/>
  <c r="DV259" i="2"/>
  <c r="AA38" i="4"/>
  <c r="EB180" i="2"/>
  <c r="EC259" i="2"/>
  <c r="AB38" i="4"/>
  <c r="EI180" i="2"/>
  <c r="EJ259" i="2"/>
  <c r="EP180" i="2"/>
  <c r="EQ259" i="2"/>
  <c r="EW180" i="2"/>
  <c r="EX259" i="2"/>
  <c r="AE38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8" i="4"/>
  <c r="GT180" i="2"/>
  <c r="GU259" i="2"/>
  <c r="HA180" i="2"/>
  <c r="HB259" i="2"/>
  <c r="AM38" i="4"/>
  <c r="HI259" i="2"/>
  <c r="HO180" i="2"/>
  <c r="HP259" i="2"/>
  <c r="AO38" i="4"/>
  <c r="HV180" i="2"/>
  <c r="HW259" i="2"/>
  <c r="IC180" i="2"/>
  <c r="ID259" i="2"/>
  <c r="AQ38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8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8" i="4"/>
  <c r="KQ82" i="2"/>
  <c r="AZ38" i="4" s="1"/>
  <c r="KN180" i="2"/>
  <c r="KO259" i="2"/>
  <c r="KU180" i="2"/>
  <c r="KV259" i="2"/>
  <c r="BA38" i="4"/>
  <c r="KZ82" i="2"/>
  <c r="LA82" i="2"/>
  <c r="LB180" i="2"/>
  <c r="LC259" i="2"/>
  <c r="LD82" i="2"/>
  <c r="LP82" i="2"/>
  <c r="LJ259" i="2"/>
  <c r="LP180" i="2"/>
  <c r="LQ259" i="2"/>
  <c r="MI82" i="2"/>
  <c r="MJ82" i="2"/>
  <c r="MM82" i="2"/>
  <c r="MP82" i="2"/>
  <c r="MQ82" i="2"/>
  <c r="MS82" i="2"/>
  <c r="ME259" i="2" s="1"/>
  <c r="MT82" i="2"/>
  <c r="MK180" i="2"/>
  <c r="ML259" i="2"/>
  <c r="BI38" i="4"/>
  <c r="MR180" i="2"/>
  <c r="MS259" i="2"/>
  <c r="MY180" i="2"/>
  <c r="MZ259" i="2"/>
  <c r="BK38" i="4"/>
  <c r="NT82" i="2"/>
  <c r="NU82" i="2"/>
  <c r="NG259" i="2" s="1"/>
  <c r="NM180" i="2"/>
  <c r="NN259" i="2"/>
  <c r="BM38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H180" i="2"/>
  <c r="OI259" i="2"/>
  <c r="OX82" i="2"/>
  <c r="OY82" i="2"/>
  <c r="BP38" i="4" s="1"/>
  <c r="PA82" i="2"/>
  <c r="PB82" i="2"/>
  <c r="PC82" i="2"/>
  <c r="OO180" i="2" s="1"/>
  <c r="PD82" i="2"/>
  <c r="OP259" i="2" s="1"/>
  <c r="PE82" i="2"/>
  <c r="PF82" i="2"/>
  <c r="PH82" i="2"/>
  <c r="PI82" i="2"/>
  <c r="OV180" i="2"/>
  <c r="OW259" i="2"/>
  <c r="PL82" i="2"/>
  <c r="PM82" i="2"/>
  <c r="BR38" i="4" s="1"/>
  <c r="PO82" i="2"/>
  <c r="PP82" i="2"/>
  <c r="PQ82" i="2"/>
  <c r="PC180" i="2" s="1"/>
  <c r="PR82" i="2"/>
  <c r="PD259" i="2" s="1"/>
  <c r="PS82" i="2"/>
  <c r="PT82" i="2"/>
  <c r="PV82" i="2"/>
  <c r="PW82" i="2"/>
  <c r="PJ180" i="2"/>
  <c r="PK259" i="2"/>
  <c r="PZ82" i="2"/>
  <c r="QA82" i="2"/>
  <c r="BT38" i="4" s="1"/>
  <c r="QC82" i="2"/>
  <c r="QD82" i="2"/>
  <c r="QE82" i="2"/>
  <c r="PQ180" i="2" s="1"/>
  <c r="QF82" i="2"/>
  <c r="PR259" i="2" s="1"/>
  <c r="QG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8" i="4"/>
  <c r="KN181" i="2"/>
  <c r="KO260" i="2"/>
  <c r="KU181" i="2"/>
  <c r="KV260" i="2"/>
  <c r="BA18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8" i="4"/>
  <c r="MR181" i="2"/>
  <c r="MS260" i="2"/>
  <c r="MY181" i="2"/>
  <c r="MZ260" i="2"/>
  <c r="BK18" i="4"/>
  <c r="NT83" i="2"/>
  <c r="NU83" i="2"/>
  <c r="NG260" i="2" s="1"/>
  <c r="NM181" i="2"/>
  <c r="NN260" i="2"/>
  <c r="BM18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H181" i="2"/>
  <c r="OI260" i="2"/>
  <c r="OX83" i="2"/>
  <c r="PA83" i="2"/>
  <c r="PB83" i="2"/>
  <c r="PC83" i="2"/>
  <c r="OO181" i="2" s="1"/>
  <c r="PD83" i="2"/>
  <c r="OP260" i="2" s="1"/>
  <c r="PE83" i="2"/>
  <c r="PF83" i="2"/>
  <c r="PH83" i="2"/>
  <c r="PI83" i="2"/>
  <c r="OV181" i="2"/>
  <c r="OW260" i="2"/>
  <c r="PL83" i="2"/>
  <c r="PO83" i="2"/>
  <c r="PP83" i="2"/>
  <c r="PQ83" i="2"/>
  <c r="PC181" i="2" s="1"/>
  <c r="PR83" i="2"/>
  <c r="PD260" i="2" s="1"/>
  <c r="PS83" i="2"/>
  <c r="PT83" i="2"/>
  <c r="PV83" i="2"/>
  <c r="PW83" i="2"/>
  <c r="PJ181" i="2"/>
  <c r="PK260" i="2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7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7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7" i="4"/>
  <c r="MR182" i="2"/>
  <c r="MS261" i="2"/>
  <c r="MY182" i="2"/>
  <c r="MZ261" i="2"/>
  <c r="BK27" i="4"/>
  <c r="NT84" i="2"/>
  <c r="NU84" i="2"/>
  <c r="NG261" i="2" s="1"/>
  <c r="NM182" i="2"/>
  <c r="NN261" i="2"/>
  <c r="BM27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H182" i="2"/>
  <c r="OI261" i="2"/>
  <c r="OX84" i="2"/>
  <c r="PA84" i="2"/>
  <c r="PB84" i="2"/>
  <c r="PC84" i="2"/>
  <c r="OO182" i="2" s="1"/>
  <c r="PD84" i="2"/>
  <c r="OP261" i="2" s="1"/>
  <c r="PE84" i="2"/>
  <c r="PF84" i="2"/>
  <c r="PH84" i="2"/>
  <c r="PI84" i="2"/>
  <c r="OV182" i="2"/>
  <c r="OW261" i="2"/>
  <c r="PL84" i="2"/>
  <c r="PO84" i="2"/>
  <c r="PP84" i="2"/>
  <c r="PQ84" i="2"/>
  <c r="PC182" i="2" s="1"/>
  <c r="PR84" i="2"/>
  <c r="PD261" i="2" s="1"/>
  <c r="PS84" i="2"/>
  <c r="PT84" i="2"/>
  <c r="PV84" i="2"/>
  <c r="PW84" i="2"/>
  <c r="PJ182" i="2"/>
  <c r="PK261" i="2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K189" i="2"/>
  <c r="PJ110" i="2"/>
  <c r="PR12" i="2"/>
  <c r="PD189" i="2" s="1"/>
  <c r="PQ12" i="2"/>
  <c r="PC110" i="2" s="1"/>
  <c r="OW189" i="2"/>
  <c r="OV110" i="2"/>
  <c r="PD12" i="2"/>
  <c r="OP189" i="2" s="1"/>
  <c r="PC12" i="2"/>
  <c r="OO110" i="2" s="1"/>
  <c r="OI189" i="2"/>
  <c r="OH110" i="2"/>
  <c r="OB189" i="2"/>
  <c r="OA110" i="2"/>
  <c r="OI12" i="2"/>
  <c r="NU189" i="2" s="1"/>
  <c r="OH12" i="2"/>
  <c r="NT110" i="2" s="1"/>
  <c r="NN189" i="2"/>
  <c r="NM110" i="2"/>
  <c r="NU12" i="2"/>
  <c r="NT12" i="2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QH82" i="2" l="1"/>
  <c r="BU38" i="4" s="1"/>
  <c r="QH70" i="2"/>
  <c r="BU44" i="4" s="1"/>
  <c r="QH59" i="2"/>
  <c r="BU4" i="4" s="1"/>
  <c r="QH27" i="2"/>
  <c r="BU12" i="4" s="1"/>
  <c r="QA70" i="2"/>
  <c r="BT44" i="4" s="1"/>
  <c r="QA66" i="2"/>
  <c r="BT28" i="4" s="1"/>
  <c r="QA59" i="2"/>
  <c r="BT4" i="4" s="1"/>
  <c r="QA58" i="2"/>
  <c r="BT11" i="4" s="1"/>
  <c r="QA22" i="2"/>
  <c r="BT41" i="4" s="1"/>
  <c r="QA20" i="2"/>
  <c r="BT43" i="4" s="1"/>
  <c r="PM79" i="2"/>
  <c r="BR45" i="4" s="1"/>
  <c r="PM65" i="2"/>
  <c r="BR6" i="4" s="1"/>
  <c r="PM62" i="2"/>
  <c r="BR14" i="4" s="1"/>
  <c r="PM57" i="2"/>
  <c r="BR9" i="4" s="1"/>
  <c r="PM27" i="2"/>
  <c r="BR12" i="4" s="1"/>
  <c r="OY71" i="2"/>
  <c r="BP5" i="4" s="1"/>
  <c r="OY81" i="2"/>
  <c r="BP29" i="4" s="1"/>
  <c r="OY77" i="2"/>
  <c r="BP23" i="4" s="1"/>
  <c r="OY59" i="2"/>
  <c r="BP4" i="4" s="1"/>
  <c r="OY50" i="2"/>
  <c r="BP10" i="4" s="1"/>
  <c r="OY33" i="2"/>
  <c r="BP26" i="4" s="1"/>
  <c r="MU22" i="2"/>
  <c r="BH41" i="4" s="1"/>
  <c r="MN57" i="2"/>
  <c r="BG9" i="4" s="1"/>
  <c r="NF155" i="2"/>
  <c r="NW57" i="2"/>
  <c r="BL9" i="4" s="1"/>
  <c r="MU38" i="2"/>
  <c r="BH8" i="4" s="1"/>
  <c r="MN22" i="2"/>
  <c r="BG41" i="4" s="1"/>
  <c r="NG189" i="2"/>
  <c r="NR100" i="2"/>
  <c r="NF168" i="2"/>
  <c r="NW70" i="2"/>
  <c r="MN67" i="2"/>
  <c r="BG22" i="4" s="1"/>
  <c r="NF120" i="2"/>
  <c r="NW22" i="2"/>
  <c r="BL41" i="4" s="1"/>
  <c r="NF115" i="2"/>
  <c r="NW17" i="2"/>
  <c r="NF140" i="2"/>
  <c r="NW42" i="2"/>
  <c r="NF152" i="2"/>
  <c r="NW54" i="2"/>
  <c r="NF159" i="2"/>
  <c r="NW61" i="2"/>
  <c r="LE46" i="2"/>
  <c r="BB40" i="4" s="1"/>
  <c r="NF117" i="2"/>
  <c r="NW19" i="2"/>
  <c r="MN19" i="2"/>
  <c r="BG16" i="4" s="1"/>
  <c r="NF180" i="2"/>
  <c r="NW82" i="2"/>
  <c r="NF177" i="2"/>
  <c r="NW79" i="2"/>
  <c r="BL45" i="4" s="1"/>
  <c r="MN62" i="2"/>
  <c r="BG14" i="4" s="1"/>
  <c r="MU46" i="2"/>
  <c r="BH40" i="4" s="1"/>
  <c r="NF130" i="2"/>
  <c r="NW32" i="2"/>
  <c r="BL19" i="4" s="1"/>
  <c r="NF125" i="2"/>
  <c r="NW27" i="2"/>
  <c r="NF181" i="2"/>
  <c r="NW83" i="2"/>
  <c r="NF129" i="2"/>
  <c r="NW31" i="2"/>
  <c r="IT55" i="2"/>
  <c r="AS31" i="4" s="1"/>
  <c r="OR66" i="2"/>
  <c r="BO28" i="4" s="1"/>
  <c r="NF163" i="2"/>
  <c r="NW65" i="2"/>
  <c r="NF136" i="2"/>
  <c r="NW38" i="2"/>
  <c r="MU33" i="2"/>
  <c r="BH26" i="4" s="1"/>
  <c r="MN32" i="2"/>
  <c r="BG19" i="4" s="1"/>
  <c r="NF118" i="2"/>
  <c r="NW20" i="2"/>
  <c r="BL43" i="4" s="1"/>
  <c r="MN50" i="2"/>
  <c r="BG10" i="4" s="1"/>
  <c r="NF138" i="2"/>
  <c r="NW40" i="2"/>
  <c r="NF133" i="2"/>
  <c r="NW35" i="2"/>
  <c r="NF164" i="2"/>
  <c r="NW66" i="2"/>
  <c r="MN82" i="2"/>
  <c r="BG38" i="4" s="1"/>
  <c r="NF126" i="2"/>
  <c r="NW28" i="2"/>
  <c r="NF132" i="2"/>
  <c r="NW34" i="2"/>
  <c r="BL39" i="4" s="1"/>
  <c r="NF160" i="2"/>
  <c r="NW62" i="2"/>
  <c r="NF179" i="2"/>
  <c r="NW81" i="2"/>
  <c r="MN27" i="2"/>
  <c r="BG12" i="4" s="1"/>
  <c r="LE82" i="2"/>
  <c r="BB38" i="4" s="1"/>
  <c r="NF175" i="2"/>
  <c r="NW77" i="2"/>
  <c r="MN71" i="2"/>
  <c r="BG5" i="4" s="1"/>
  <c r="MN59" i="2"/>
  <c r="BG4" i="4" s="1"/>
  <c r="NF148" i="2"/>
  <c r="NW50" i="2"/>
  <c r="BL10" i="4" s="1"/>
  <c r="NF141" i="2"/>
  <c r="NW43" i="2"/>
  <c r="MN33" i="2"/>
  <c r="BG26" i="4" s="1"/>
  <c r="NF128" i="2"/>
  <c r="NW30" i="2"/>
  <c r="NF122" i="2"/>
  <c r="NW24" i="2"/>
  <c r="NF121" i="2"/>
  <c r="NW23" i="2"/>
  <c r="NF112" i="2"/>
  <c r="NW14" i="2"/>
  <c r="MN14" i="2"/>
  <c r="BG36" i="4" s="1"/>
  <c r="NF156" i="2"/>
  <c r="NW58" i="2"/>
  <c r="NF134" i="2"/>
  <c r="NW36" i="2"/>
  <c r="BL54" i="4" s="1"/>
  <c r="MU62" i="2"/>
  <c r="BH14" i="4" s="1"/>
  <c r="MN34" i="2"/>
  <c r="BG39" i="4" s="1"/>
  <c r="NF124" i="2"/>
  <c r="NW26" i="2"/>
  <c r="NF116" i="2"/>
  <c r="NW18" i="2"/>
  <c r="NF110" i="2"/>
  <c r="NR95" i="2"/>
  <c r="NF165" i="2"/>
  <c r="NW67" i="2"/>
  <c r="NF182" i="2"/>
  <c r="NW84" i="2"/>
  <c r="NF169" i="2"/>
  <c r="NW71" i="2"/>
  <c r="MN54" i="2"/>
  <c r="BG35" i="4" s="1"/>
  <c r="NF131" i="2"/>
  <c r="NW33" i="2"/>
  <c r="BL26" i="4" s="1"/>
  <c r="MN35" i="2"/>
  <c r="BG17" i="4" s="1"/>
  <c r="OR82" i="2"/>
  <c r="BO38" i="4" s="1"/>
  <c r="OR71" i="2"/>
  <c r="BO5" i="4" s="1"/>
  <c r="OR65" i="2"/>
  <c r="BO6" i="4" s="1"/>
  <c r="OR62" i="2"/>
  <c r="BO14" i="4" s="1"/>
  <c r="OR59" i="2"/>
  <c r="BO4" i="4" s="1"/>
  <c r="OR57" i="2"/>
  <c r="BO9" i="4" s="1"/>
  <c r="OR54" i="2"/>
  <c r="BO35" i="4" s="1"/>
  <c r="OR50" i="2"/>
  <c r="BO10" i="4" s="1"/>
  <c r="OR35" i="2"/>
  <c r="BO17" i="4" s="1"/>
  <c r="OR32" i="2"/>
  <c r="BO19" i="4" s="1"/>
  <c r="OR27" i="2"/>
  <c r="BO12" i="4" s="1"/>
  <c r="OR22" i="2"/>
  <c r="BO41" i="4" s="1"/>
  <c r="OR20" i="2"/>
  <c r="BO43" i="4" s="1"/>
  <c r="OR19" i="2"/>
  <c r="BO16" i="4" s="1"/>
  <c r="OR14" i="2"/>
  <c r="BO36" i="4" s="1"/>
  <c r="BL38" i="4"/>
  <c r="BL29" i="4"/>
  <c r="BL5" i="4"/>
  <c r="BL28" i="4"/>
  <c r="BL6" i="4"/>
  <c r="BL14" i="4"/>
  <c r="BL35" i="4"/>
  <c r="BL30" i="4"/>
  <c r="BL17" i="4"/>
  <c r="BL12" i="4"/>
  <c r="BL16" i="4"/>
  <c r="BL36" i="4"/>
  <c r="MU66" i="2"/>
  <c r="BH28" i="4" s="1"/>
  <c r="MU54" i="2"/>
  <c r="BH35" i="4" s="1"/>
  <c r="MU32" i="2"/>
  <c r="BH19" i="4" s="1"/>
  <c r="MU82" i="2"/>
  <c r="BH38" i="4" s="1"/>
  <c r="MU57" i="2"/>
  <c r="BH9" i="4" s="1"/>
  <c r="MU71" i="2"/>
  <c r="BH5" i="4" s="1"/>
  <c r="MU65" i="2"/>
  <c r="BH6" i="4" s="1"/>
  <c r="MU35" i="2"/>
  <c r="BH17" i="4" s="1"/>
  <c r="MU79" i="2"/>
  <c r="BH45" i="4" s="1"/>
  <c r="MU34" i="2"/>
  <c r="BH39" i="4" s="1"/>
  <c r="MU84" i="2"/>
  <c r="BH27" i="4" s="1"/>
  <c r="MU50" i="2"/>
  <c r="BH10" i="4" s="1"/>
  <c r="MU55" i="2"/>
  <c r="BH31" i="4" s="1"/>
  <c r="MU20" i="2"/>
  <c r="BH43" i="4" s="1"/>
  <c r="MU59" i="2"/>
  <c r="BH4" i="4" s="1"/>
  <c r="MU27" i="2"/>
  <c r="BH12" i="4" s="1"/>
  <c r="MU14" i="2"/>
  <c r="BH36" i="4" s="1"/>
  <c r="BF11" i="4"/>
  <c r="BF10" i="4"/>
  <c r="BF40" i="4"/>
  <c r="BF19" i="4"/>
  <c r="BF44" i="4"/>
  <c r="BF9" i="4"/>
  <c r="BF31" i="4"/>
  <c r="BF35" i="4"/>
  <c r="BF39" i="4"/>
  <c r="BF21" i="4"/>
  <c r="BF38" i="4"/>
  <c r="BF26" i="4"/>
  <c r="BF17" i="4"/>
  <c r="BF13" i="4"/>
  <c r="BF25" i="4"/>
  <c r="BF7" i="4"/>
  <c r="BF5" i="4"/>
  <c r="BF18" i="4"/>
  <c r="BF24" i="4"/>
  <c r="BF14" i="4"/>
  <c r="BF4" i="4"/>
  <c r="BF32" i="4"/>
  <c r="BF43" i="4"/>
  <c r="BF6" i="4"/>
  <c r="BF23" i="4"/>
  <c r="BF28" i="4"/>
  <c r="BF34" i="4"/>
  <c r="BF45" i="4"/>
  <c r="BF22" i="4"/>
  <c r="BF27" i="4"/>
  <c r="BF37" i="4"/>
  <c r="BF30" i="4"/>
  <c r="BF8" i="4"/>
  <c r="BF29" i="4"/>
  <c r="BF42" i="4"/>
  <c r="BF3" i="4"/>
  <c r="BF12" i="4"/>
  <c r="BF16" i="4"/>
  <c r="MB93" i="2"/>
  <c r="BF15" i="4"/>
  <c r="LQ189" i="2"/>
  <c r="MB100" i="2"/>
  <c r="LP110" i="2"/>
  <c r="MB95" i="2"/>
  <c r="LE71" i="2"/>
  <c r="BB5" i="4" s="1"/>
  <c r="LE40" i="2"/>
  <c r="BB30" i="4" s="1"/>
  <c r="LE27" i="2"/>
  <c r="BB12" i="4" s="1"/>
  <c r="LI126" i="2"/>
  <c r="LS28" i="2"/>
  <c r="BD24" i="4" s="1"/>
  <c r="LI180" i="2"/>
  <c r="LS82" i="2"/>
  <c r="BD38" i="4" s="1"/>
  <c r="LI172" i="2"/>
  <c r="LS74" i="2"/>
  <c r="BD42" i="4" s="1"/>
  <c r="LI125" i="2"/>
  <c r="LS27" i="2"/>
  <c r="BD12" i="4" s="1"/>
  <c r="LI121" i="2"/>
  <c r="LS23" i="2"/>
  <c r="BD7" i="4" s="1"/>
  <c r="LI177" i="2"/>
  <c r="LS79" i="2"/>
  <c r="BD45" i="4" s="1"/>
  <c r="LI156" i="2"/>
  <c r="LS58" i="2"/>
  <c r="BD11" i="4" s="1"/>
  <c r="LI155" i="2"/>
  <c r="LS57" i="2"/>
  <c r="BD9" i="4" s="1"/>
  <c r="LI144" i="2"/>
  <c r="LS46" i="2"/>
  <c r="BD40" i="4" s="1"/>
  <c r="LI152" i="2"/>
  <c r="LS54" i="2"/>
  <c r="BD35" i="4" s="1"/>
  <c r="LI135" i="2"/>
  <c r="LS37" i="2"/>
  <c r="BD52" i="4" s="1"/>
  <c r="LI167" i="2"/>
  <c r="LS69" i="2"/>
  <c r="BD33" i="4" s="1"/>
  <c r="LI165" i="2"/>
  <c r="LS67" i="2"/>
  <c r="BD22" i="4" s="1"/>
  <c r="LI110" i="2"/>
  <c r="LS12" i="2"/>
  <c r="LI182" i="2"/>
  <c r="LS84" i="2"/>
  <c r="LI179" i="2"/>
  <c r="LS81" i="2"/>
  <c r="LI164" i="2"/>
  <c r="LS66" i="2"/>
  <c r="BD28" i="4" s="1"/>
  <c r="LI130" i="2"/>
  <c r="LS32" i="2"/>
  <c r="BD19" i="4" s="1"/>
  <c r="LI124" i="2"/>
  <c r="LS26" i="2"/>
  <c r="BD13" i="4" s="1"/>
  <c r="LI122" i="2"/>
  <c r="LS24" i="2"/>
  <c r="BD37" i="4" s="1"/>
  <c r="LI118" i="2"/>
  <c r="LS20" i="2"/>
  <c r="BD43" i="4" s="1"/>
  <c r="LI132" i="2"/>
  <c r="LS34" i="2"/>
  <c r="BD39" i="4" s="1"/>
  <c r="LI115" i="2"/>
  <c r="Y10" i="11" s="1"/>
  <c r="LS17" i="2"/>
  <c r="LI169" i="2"/>
  <c r="LS71" i="2"/>
  <c r="BD5" i="4" s="1"/>
  <c r="LI168" i="2"/>
  <c r="LS70" i="2"/>
  <c r="BD44" i="4" s="1"/>
  <c r="LI120" i="2"/>
  <c r="LS22" i="2"/>
  <c r="BD41" i="4" s="1"/>
  <c r="LI181" i="2"/>
  <c r="LS83" i="2"/>
  <c r="BD18" i="4" s="1"/>
  <c r="LI133" i="2"/>
  <c r="LS35" i="2"/>
  <c r="BD17" i="4" s="1"/>
  <c r="LI153" i="2"/>
  <c r="LS55" i="2"/>
  <c r="BD31" i="4" s="1"/>
  <c r="LI160" i="2"/>
  <c r="LS62" i="2"/>
  <c r="BD14" i="4" s="1"/>
  <c r="LI148" i="2"/>
  <c r="LS50" i="2"/>
  <c r="BD10" i="4" s="1"/>
  <c r="LI159" i="2"/>
  <c r="LS61" i="2"/>
  <c r="LI140" i="2"/>
  <c r="LS42" i="2"/>
  <c r="BD3" i="4" s="1"/>
  <c r="LI129" i="2"/>
  <c r="LS31" i="2"/>
  <c r="BD25" i="4" s="1"/>
  <c r="LI175" i="2"/>
  <c r="LS77" i="2"/>
  <c r="BD23" i="4" s="1"/>
  <c r="LI157" i="2"/>
  <c r="LS59" i="2"/>
  <c r="BD4" i="4" s="1"/>
  <c r="LI117" i="2"/>
  <c r="LS19" i="2"/>
  <c r="BD16" i="4" s="1"/>
  <c r="LI163" i="2"/>
  <c r="LS65" i="2"/>
  <c r="BD6" i="4" s="1"/>
  <c r="LI112" i="2"/>
  <c r="LS14" i="2"/>
  <c r="BD36" i="4" s="1"/>
  <c r="LI128" i="2"/>
  <c r="LS30" i="2"/>
  <c r="BD32" i="4" s="1"/>
  <c r="LI138" i="2"/>
  <c r="LS40" i="2"/>
  <c r="BD30" i="4" s="1"/>
  <c r="LI116" i="2"/>
  <c r="LS18" i="2"/>
  <c r="BD15" i="4" s="1"/>
  <c r="LI136" i="2"/>
  <c r="LS38" i="2"/>
  <c r="BD8" i="4" s="1"/>
  <c r="IT62" i="2"/>
  <c r="AS14" i="4" s="1"/>
  <c r="LE79" i="2"/>
  <c r="BB45" i="4" s="1"/>
  <c r="LE77" i="2"/>
  <c r="BB23" i="4" s="1"/>
  <c r="LE74" i="2"/>
  <c r="BB42" i="4" s="1"/>
  <c r="LE66" i="2"/>
  <c r="BB28" i="4" s="1"/>
  <c r="LE65" i="2"/>
  <c r="BB6" i="4" s="1"/>
  <c r="LE62" i="2"/>
  <c r="BB14" i="4" s="1"/>
  <c r="LE57" i="2"/>
  <c r="BB9" i="4" s="1"/>
  <c r="LE55" i="2"/>
  <c r="BB31" i="4" s="1"/>
  <c r="LE54" i="2"/>
  <c r="BB35" i="4" s="1"/>
  <c r="LE50" i="2"/>
  <c r="BB10" i="4" s="1"/>
  <c r="LE35" i="2"/>
  <c r="BB17" i="4" s="1"/>
  <c r="LE33" i="2"/>
  <c r="BB26" i="4" s="1"/>
  <c r="LE32" i="2"/>
  <c r="BB19" i="4" s="1"/>
  <c r="LE22" i="2"/>
  <c r="BB41" i="4" s="1"/>
  <c r="LE19" i="2"/>
  <c r="BB16" i="4" s="1"/>
  <c r="LE14" i="2"/>
  <c r="BB36" i="4" s="1"/>
  <c r="IT66" i="2"/>
  <c r="AS28" i="4" s="1"/>
  <c r="IT37" i="2"/>
  <c r="AS52" i="4" s="1"/>
  <c r="JV14" i="2"/>
  <c r="AW36" i="4" s="1"/>
  <c r="JA71" i="2"/>
  <c r="AT5" i="4" s="1"/>
  <c r="JA74" i="2"/>
  <c r="AT42" i="4" s="1"/>
  <c r="IT65" i="2"/>
  <c r="AS6" i="4" s="1"/>
  <c r="JV59" i="2"/>
  <c r="AW4" i="4" s="1"/>
  <c r="JV33" i="2"/>
  <c r="AW26" i="4" s="1"/>
  <c r="JA16" i="2"/>
  <c r="AT46" i="4" s="1"/>
  <c r="JA66" i="2"/>
  <c r="AT28" i="4" s="1"/>
  <c r="KQ65" i="2"/>
  <c r="AZ6" i="4" s="1"/>
  <c r="KQ57" i="2"/>
  <c r="AZ9" i="4" s="1"/>
  <c r="KQ50" i="2"/>
  <c r="AZ10" i="4" s="1"/>
  <c r="KA189" i="2"/>
  <c r="JX100" i="2"/>
  <c r="JZ110" i="2"/>
  <c r="JX95" i="2"/>
  <c r="JX93" i="2"/>
  <c r="KQ79" i="2"/>
  <c r="AZ45" i="4" s="1"/>
  <c r="KQ77" i="2"/>
  <c r="AZ23" i="4" s="1"/>
  <c r="KQ55" i="2"/>
  <c r="AZ31" i="4" s="1"/>
  <c r="KQ37" i="2"/>
  <c r="AZ52" i="4" s="1"/>
  <c r="KQ35" i="2"/>
  <c r="AZ17" i="4" s="1"/>
  <c r="KQ33" i="2"/>
  <c r="AZ26" i="4" s="1"/>
  <c r="H26" i="4" s="1"/>
  <c r="KQ18" i="2"/>
  <c r="AZ15" i="4" s="1"/>
  <c r="JV82" i="2"/>
  <c r="AW38" i="4" s="1"/>
  <c r="JV79" i="2"/>
  <c r="AW45" i="4" s="1"/>
  <c r="JV71" i="2"/>
  <c r="AW5" i="4" s="1"/>
  <c r="JV66" i="2"/>
  <c r="AW28" i="4" s="1"/>
  <c r="JV65" i="2"/>
  <c r="AW6" i="4" s="1"/>
  <c r="JV62" i="2"/>
  <c r="AW14" i="4" s="1"/>
  <c r="JV57" i="2"/>
  <c r="AW9" i="4" s="1"/>
  <c r="JV55" i="2"/>
  <c r="AW31" i="4" s="1"/>
  <c r="JV54" i="2"/>
  <c r="AW35" i="4" s="1"/>
  <c r="JV50" i="2"/>
  <c r="AW10" i="4" s="1"/>
  <c r="JV47" i="2"/>
  <c r="AW48" i="4" s="1"/>
  <c r="JV46" i="2"/>
  <c r="AW40" i="4" s="1"/>
  <c r="JV35" i="2"/>
  <c r="AW17" i="4" s="1"/>
  <c r="JV32" i="2"/>
  <c r="AW19" i="4" s="1"/>
  <c r="JV22" i="2"/>
  <c r="AW41" i="4" s="1"/>
  <c r="JV18" i="2"/>
  <c r="AW15" i="4" s="1"/>
  <c r="JV16" i="2"/>
  <c r="AW46" i="4" s="1"/>
  <c r="JA84" i="2"/>
  <c r="AT27" i="4" s="1"/>
  <c r="JA82" i="2"/>
  <c r="AT38" i="4" s="1"/>
  <c r="JA79" i="2"/>
  <c r="AT45" i="4" s="1"/>
  <c r="JA65" i="2"/>
  <c r="AT6" i="4" s="1"/>
  <c r="JA62" i="2"/>
  <c r="AT14" i="4" s="1"/>
  <c r="JA57" i="2"/>
  <c r="AT9" i="4" s="1"/>
  <c r="JA55" i="2"/>
  <c r="AT31" i="4" s="1"/>
  <c r="JA54" i="2"/>
  <c r="AT35" i="4" s="1"/>
  <c r="JA47" i="2"/>
  <c r="AT48" i="4" s="1"/>
  <c r="JA46" i="2"/>
  <c r="AT40" i="4" s="1"/>
  <c r="JA38" i="2"/>
  <c r="AT8" i="4" s="1"/>
  <c r="JA36" i="2"/>
  <c r="AT54" i="4" s="1"/>
  <c r="JA35" i="2"/>
  <c r="AT17" i="4" s="1"/>
  <c r="JA33" i="2"/>
  <c r="AT26" i="4" s="1"/>
  <c r="JA32" i="2"/>
  <c r="AT19" i="4" s="1"/>
  <c r="JA27" i="2"/>
  <c r="AT12" i="4" s="1"/>
  <c r="JA22" i="2"/>
  <c r="AT41" i="4" s="1"/>
  <c r="JA14" i="2"/>
  <c r="AT36" i="4" s="1"/>
  <c r="IT82" i="2"/>
  <c r="AS38" i="4" s="1"/>
  <c r="IT81" i="2"/>
  <c r="AS29" i="4" s="1"/>
  <c r="IT79" i="2"/>
  <c r="AS45" i="4" s="1"/>
  <c r="IT74" i="2"/>
  <c r="AS42" i="4" s="1"/>
  <c r="IT71" i="2"/>
  <c r="AS5" i="4" s="1"/>
  <c r="IT57" i="2"/>
  <c r="AS9" i="4" s="1"/>
  <c r="IT54" i="2"/>
  <c r="AS35" i="4" s="1"/>
  <c r="IT50" i="2"/>
  <c r="AS10" i="4" s="1"/>
  <c r="IT47" i="2"/>
  <c r="AS48" i="4" s="1"/>
  <c r="IT46" i="2"/>
  <c r="AS40" i="4" s="1"/>
  <c r="IT36" i="2"/>
  <c r="AS54" i="4" s="1"/>
  <c r="IT35" i="2"/>
  <c r="AS17" i="4" s="1"/>
  <c r="IT33" i="2"/>
  <c r="AS26" i="4" s="1"/>
  <c r="IT32" i="2"/>
  <c r="AS19" i="4" s="1"/>
  <c r="IT27" i="2"/>
  <c r="AS12" i="4" s="1"/>
  <c r="IT22" i="2"/>
  <c r="AS41" i="4" s="1"/>
  <c r="IT16" i="2"/>
  <c r="AS46" i="4" s="1"/>
  <c r="IT14" i="2"/>
  <c r="AS36" i="4" s="1"/>
  <c r="I70" i="4"/>
  <c r="I46" i="4"/>
  <c r="I74" i="4"/>
  <c r="AR27" i="4"/>
  <c r="AR18" i="4"/>
  <c r="AR38" i="4"/>
  <c r="AR45" i="4"/>
  <c r="AR23" i="4"/>
  <c r="AR42" i="4"/>
  <c r="AR5" i="4"/>
  <c r="AR44" i="4"/>
  <c r="AR33" i="4"/>
  <c r="AR22" i="4"/>
  <c r="AR28" i="4"/>
  <c r="AR14" i="4"/>
  <c r="AR34" i="4"/>
  <c r="AR4" i="4"/>
  <c r="AR11" i="4"/>
  <c r="AR9" i="4"/>
  <c r="AR31" i="4"/>
  <c r="AR35" i="4"/>
  <c r="AR48" i="4"/>
  <c r="AR21" i="4"/>
  <c r="AR3" i="4"/>
  <c r="AR30" i="4"/>
  <c r="AR8" i="4"/>
  <c r="AR52" i="4"/>
  <c r="AR17" i="4"/>
  <c r="AR19" i="4"/>
  <c r="AR32" i="4"/>
  <c r="AR24" i="4"/>
  <c r="AR12" i="4"/>
  <c r="AR13" i="4"/>
  <c r="AR37" i="4"/>
  <c r="AR41" i="4"/>
  <c r="AR16" i="4"/>
  <c r="AR15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8" i="4"/>
  <c r="HH179" i="2"/>
  <c r="HH177" i="2"/>
  <c r="AN45" i="4"/>
  <c r="HH175" i="2"/>
  <c r="AN23" i="4"/>
  <c r="HH171" i="2"/>
  <c r="HH169" i="2"/>
  <c r="AN5" i="4"/>
  <c r="HH168" i="2"/>
  <c r="HH167" i="2"/>
  <c r="HH166" i="2"/>
  <c r="HH165" i="2"/>
  <c r="AN22" i="4"/>
  <c r="HH164" i="2"/>
  <c r="AN28" i="4"/>
  <c r="HH163" i="2"/>
  <c r="AN6" i="4"/>
  <c r="HH160" i="2"/>
  <c r="AN14" i="4"/>
  <c r="HH159" i="2"/>
  <c r="HH157" i="2"/>
  <c r="AN4" i="4"/>
  <c r="HH156" i="2"/>
  <c r="AN11" i="4"/>
  <c r="HH155" i="2"/>
  <c r="AN9" i="4"/>
  <c r="HH153" i="2"/>
  <c r="AN31" i="4"/>
  <c r="HH152" i="2"/>
  <c r="AN35" i="4"/>
  <c r="HH148" i="2"/>
  <c r="AN10" i="4"/>
  <c r="HH145" i="2"/>
  <c r="AN48" i="4"/>
  <c r="HH144" i="2"/>
  <c r="AN40" i="4"/>
  <c r="HH141" i="2"/>
  <c r="AA36" i="11" s="1"/>
  <c r="HH140" i="2"/>
  <c r="HH138" i="2"/>
  <c r="AN30" i="4"/>
  <c r="HH136" i="2"/>
  <c r="HH134" i="2"/>
  <c r="AN54" i="4"/>
  <c r="I54" i="4" s="1"/>
  <c r="HH133" i="2"/>
  <c r="AN17" i="4"/>
  <c r="HH132" i="2"/>
  <c r="HH131" i="2"/>
  <c r="AA26" i="11" s="1"/>
  <c r="AN26" i="4"/>
  <c r="HH130" i="2"/>
  <c r="AN19" i="4"/>
  <c r="HH129" i="2"/>
  <c r="HH128" i="2"/>
  <c r="AN32" i="4"/>
  <c r="HH126" i="2"/>
  <c r="AN24" i="4"/>
  <c r="HH125" i="2"/>
  <c r="AN12" i="4"/>
  <c r="HH124" i="2"/>
  <c r="HH122" i="2"/>
  <c r="HH121" i="2"/>
  <c r="HH120" i="2"/>
  <c r="AN41" i="4"/>
  <c r="HH118" i="2"/>
  <c r="AN43" i="4"/>
  <c r="HH117" i="2"/>
  <c r="HH112" i="2"/>
  <c r="AN36" i="4"/>
  <c r="I36" i="4" s="1"/>
  <c r="HI189" i="2"/>
  <c r="HF100" i="2"/>
  <c r="HH110" i="2"/>
  <c r="HF95" i="2"/>
  <c r="GB20" i="2"/>
  <c r="AI43" i="4" s="1"/>
  <c r="AL38" i="4"/>
  <c r="AL23" i="4"/>
  <c r="AL42" i="4"/>
  <c r="AL5" i="4"/>
  <c r="AL28" i="4"/>
  <c r="AL6" i="4"/>
  <c r="AL14" i="4"/>
  <c r="AL9" i="4"/>
  <c r="AL31" i="4"/>
  <c r="AL40" i="4"/>
  <c r="AL52" i="4"/>
  <c r="AL54" i="4"/>
  <c r="AL39" i="4"/>
  <c r="AL12" i="4"/>
  <c r="AL41" i="4"/>
  <c r="FN71" i="2"/>
  <c r="AG5" i="4" s="1"/>
  <c r="GB16" i="2"/>
  <c r="AI46" i="4" s="1"/>
  <c r="GF140" i="2"/>
  <c r="GI42" i="2"/>
  <c r="AJ3" i="4" s="1"/>
  <c r="GF130" i="2"/>
  <c r="GI32" i="2"/>
  <c r="AJ19" i="4" s="1"/>
  <c r="GF128" i="2"/>
  <c r="GI30" i="2"/>
  <c r="AJ32" i="4" s="1"/>
  <c r="GF179" i="2"/>
  <c r="GI81" i="2"/>
  <c r="AJ29" i="4" s="1"/>
  <c r="GF160" i="2"/>
  <c r="GI62" i="2"/>
  <c r="AJ14" i="4" s="1"/>
  <c r="GF180" i="2"/>
  <c r="GI82" i="2"/>
  <c r="AJ38" i="4" s="1"/>
  <c r="H38" i="4" s="1"/>
  <c r="GF153" i="2"/>
  <c r="GI55" i="2"/>
  <c r="AJ31" i="4" s="1"/>
  <c r="GF138" i="2"/>
  <c r="GI40" i="2"/>
  <c r="AJ30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3" i="4" s="1"/>
  <c r="GF172" i="2"/>
  <c r="GI74" i="2"/>
  <c r="AJ42" i="4" s="1"/>
  <c r="H42" i="4" s="1"/>
  <c r="GF171" i="2"/>
  <c r="GI73" i="2"/>
  <c r="AJ53" i="4" s="1"/>
  <c r="GF145" i="2"/>
  <c r="GI47" i="2"/>
  <c r="AJ48" i="4" s="1"/>
  <c r="H48" i="4" s="1"/>
  <c r="GF182" i="2"/>
  <c r="GI84" i="2"/>
  <c r="AJ27" i="4" s="1"/>
  <c r="GF165" i="2"/>
  <c r="GI67" i="2"/>
  <c r="AJ22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8" i="4" s="1"/>
  <c r="GF133" i="2"/>
  <c r="GI35" i="2"/>
  <c r="AJ17" i="4" s="1"/>
  <c r="GF167" i="2"/>
  <c r="GI69" i="2"/>
  <c r="AJ33" i="4" s="1"/>
  <c r="GF155" i="2"/>
  <c r="GI57" i="2"/>
  <c r="AJ9" i="4" s="1"/>
  <c r="GF152" i="2"/>
  <c r="GI54" i="2"/>
  <c r="AJ35" i="4" s="1"/>
  <c r="H35" i="4" s="1"/>
  <c r="GF121" i="2"/>
  <c r="GI23" i="2"/>
  <c r="GF124" i="2"/>
  <c r="GI26" i="2"/>
  <c r="AJ13" i="4" s="1"/>
  <c r="GF168" i="2"/>
  <c r="GI70" i="2"/>
  <c r="AJ44" i="4" s="1"/>
  <c r="GF148" i="2"/>
  <c r="GI50" i="2"/>
  <c r="AJ10" i="4" s="1"/>
  <c r="GF120" i="2"/>
  <c r="GI22" i="2"/>
  <c r="AJ41" i="4" s="1"/>
  <c r="H41" i="4" s="1"/>
  <c r="GF118" i="2"/>
  <c r="GI20" i="2"/>
  <c r="AJ43" i="4" s="1"/>
  <c r="GF169" i="2"/>
  <c r="GI71" i="2"/>
  <c r="AJ5" i="4" s="1"/>
  <c r="H5" i="4" s="1"/>
  <c r="GF135" i="2"/>
  <c r="GI37" i="2"/>
  <c r="AJ52" i="4" s="1"/>
  <c r="GF129" i="2"/>
  <c r="GI31" i="2"/>
  <c r="AJ25" i="4" s="1"/>
  <c r="GF122" i="2"/>
  <c r="GI24" i="2"/>
  <c r="AJ37" i="4" s="1"/>
  <c r="GF117" i="2"/>
  <c r="GI19" i="2"/>
  <c r="AJ16" i="4" s="1"/>
  <c r="GF132" i="2"/>
  <c r="GI34" i="2"/>
  <c r="AJ39" i="4" s="1"/>
  <c r="GF181" i="2"/>
  <c r="GI83" i="2"/>
  <c r="AJ18" i="4" s="1"/>
  <c r="GF166" i="2"/>
  <c r="GI68" i="2"/>
  <c r="AJ49" i="4" s="1"/>
  <c r="GF164" i="2"/>
  <c r="GI66" i="2"/>
  <c r="AJ28" i="4" s="1"/>
  <c r="H28" i="4" s="1"/>
  <c r="GF163" i="2"/>
  <c r="GI65" i="2"/>
  <c r="AJ6" i="4" s="1"/>
  <c r="GF157" i="2"/>
  <c r="GI59" i="2"/>
  <c r="AJ4" i="4" s="1"/>
  <c r="GF125" i="2"/>
  <c r="GI27" i="2"/>
  <c r="AJ12" i="4" s="1"/>
  <c r="H68" i="4"/>
  <c r="H46" i="4"/>
  <c r="H70" i="4"/>
  <c r="H72" i="4"/>
  <c r="H74" i="4"/>
  <c r="H67" i="4"/>
  <c r="H73" i="4"/>
  <c r="H59" i="4"/>
  <c r="H56" i="4"/>
  <c r="H64" i="4"/>
  <c r="GB82" i="2"/>
  <c r="AI38" i="4" s="1"/>
  <c r="GB74" i="2"/>
  <c r="AI42" i="4" s="1"/>
  <c r="GB71" i="2"/>
  <c r="AI5" i="4" s="1"/>
  <c r="GB66" i="2"/>
  <c r="AI28" i="4" s="1"/>
  <c r="GB65" i="2"/>
  <c r="AI6" i="4" s="1"/>
  <c r="GB57" i="2"/>
  <c r="AI9" i="4" s="1"/>
  <c r="GB54" i="2"/>
  <c r="AI35" i="4" s="1"/>
  <c r="GB55" i="2"/>
  <c r="AI31" i="4" s="1"/>
  <c r="GB47" i="2"/>
  <c r="AI48" i="4" s="1"/>
  <c r="GB46" i="2"/>
  <c r="AI40" i="4" s="1"/>
  <c r="GB38" i="2"/>
  <c r="AI8" i="4" s="1"/>
  <c r="GB35" i="2"/>
  <c r="AI17" i="4" s="1"/>
  <c r="GB33" i="2"/>
  <c r="AI26" i="4" s="1"/>
  <c r="GB32" i="2"/>
  <c r="AI19" i="4" s="1"/>
  <c r="GB26" i="2"/>
  <c r="AI13" i="4" s="1"/>
  <c r="GB22" i="2"/>
  <c r="AI41" i="4" s="1"/>
  <c r="GB19" i="2"/>
  <c r="AI16" i="4" s="1"/>
  <c r="GB14" i="2"/>
  <c r="AI36" i="4" s="1"/>
  <c r="FN82" i="2"/>
  <c r="AG38" i="4" s="1"/>
  <c r="FN74" i="2"/>
  <c r="AG42" i="4" s="1"/>
  <c r="FN73" i="2"/>
  <c r="AG53" i="4" s="1"/>
  <c r="FN67" i="2"/>
  <c r="AG22" i="4" s="1"/>
  <c r="FN66" i="2"/>
  <c r="AG28" i="4" s="1"/>
  <c r="FN58" i="2"/>
  <c r="AG11" i="4" s="1"/>
  <c r="FN57" i="2"/>
  <c r="AG9" i="4" s="1"/>
  <c r="FN55" i="2"/>
  <c r="AG31" i="4" s="1"/>
  <c r="FN54" i="2"/>
  <c r="AG35" i="4" s="1"/>
  <c r="FN50" i="2"/>
  <c r="AG10" i="4" s="1"/>
  <c r="FN47" i="2"/>
  <c r="AG48" i="4" s="1"/>
  <c r="FN46" i="2"/>
  <c r="AG40" i="4" s="1"/>
  <c r="FN40" i="2"/>
  <c r="AG30" i="4" s="1"/>
  <c r="FN35" i="2"/>
  <c r="AG17" i="4" s="1"/>
  <c r="FN34" i="2"/>
  <c r="AG39" i="4" s="1"/>
  <c r="FN33" i="2"/>
  <c r="AG26" i="4" s="1"/>
  <c r="FN32" i="2"/>
  <c r="AG19" i="4" s="1"/>
  <c r="FN21" i="2"/>
  <c r="AG55" i="4" s="1"/>
  <c r="FN18" i="2"/>
  <c r="AG15" i="4" s="1"/>
  <c r="FN16" i="2"/>
  <c r="AG46" i="4" s="1"/>
  <c r="FN14" i="2"/>
  <c r="AG36" i="4" s="1"/>
  <c r="AF38" i="4"/>
  <c r="AF42" i="4"/>
  <c r="AF5" i="4"/>
  <c r="AF28" i="4"/>
  <c r="AF48" i="4"/>
  <c r="AF40" i="4"/>
  <c r="AF54" i="4"/>
  <c r="AF17" i="4"/>
  <c r="AF26" i="4"/>
  <c r="AF19" i="4"/>
  <c r="AR25" i="2"/>
  <c r="O67" i="4" s="1"/>
  <c r="G28" i="4"/>
  <c r="G68" i="4"/>
  <c r="G9" i="4"/>
  <c r="G67" i="4"/>
  <c r="G36" i="4"/>
  <c r="G38" i="4"/>
  <c r="G59" i="4"/>
  <c r="G31" i="4"/>
  <c r="G35" i="4"/>
  <c r="G74" i="4"/>
  <c r="G46" i="4"/>
  <c r="G42" i="4"/>
  <c r="G64" i="4"/>
  <c r="G17" i="4"/>
  <c r="S56" i="4"/>
  <c r="S17" i="4"/>
  <c r="S36" i="4"/>
  <c r="S64" i="4"/>
  <c r="S31" i="4"/>
  <c r="F68" i="4"/>
  <c r="AR82" i="2"/>
  <c r="O38" i="4" s="1"/>
  <c r="AR79" i="2"/>
  <c r="O45" i="4" s="1"/>
  <c r="AR77" i="2"/>
  <c r="O23" i="4" s="1"/>
  <c r="AR75" i="2"/>
  <c r="O59" i="4" s="1"/>
  <c r="F59" i="4" s="1"/>
  <c r="AR74" i="2"/>
  <c r="O42" i="4" s="1"/>
  <c r="AR71" i="2"/>
  <c r="O5" i="4" s="1"/>
  <c r="AR60" i="2"/>
  <c r="O64" i="4" s="1"/>
  <c r="AR57" i="2"/>
  <c r="O9" i="4" s="1"/>
  <c r="AR55" i="2"/>
  <c r="AR54" i="2"/>
  <c r="O35" i="4" s="1"/>
  <c r="AR52" i="2"/>
  <c r="O66" i="4" s="1"/>
  <c r="AR38" i="2"/>
  <c r="O8" i="4" s="1"/>
  <c r="AR35" i="2"/>
  <c r="O17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BP21" i="4" s="1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3" i="4"/>
  <c r="T53" i="4"/>
  <c r="QA44" i="2"/>
  <c r="BT69" i="4" s="1"/>
  <c r="QA18" i="2"/>
  <c r="BT15" i="4" s="1"/>
  <c r="EA90" i="4"/>
  <c r="QA30" i="2"/>
  <c r="BT32" i="4" s="1"/>
  <c r="DX90" i="4"/>
  <c r="EB90" i="4"/>
  <c r="OY23" i="2"/>
  <c r="BP7" i="4" s="1"/>
  <c r="ED90" i="4"/>
  <c r="EH91" i="4"/>
  <c r="EI91" i="4"/>
  <c r="EF91" i="4"/>
  <c r="EG91" i="4"/>
  <c r="EI90" i="4"/>
  <c r="DY90" i="4"/>
  <c r="EC90" i="4"/>
  <c r="EE90" i="4"/>
  <c r="QH39" i="2"/>
  <c r="BU62" i="4" s="1"/>
  <c r="QH76" i="2"/>
  <c r="BU56" i="4" s="1"/>
  <c r="QH19" i="2"/>
  <c r="BU16" i="4" s="1"/>
  <c r="EA88" i="4"/>
  <c r="DX86" i="4"/>
  <c r="QH84" i="2"/>
  <c r="BU27" i="4" s="1"/>
  <c r="QH83" i="2"/>
  <c r="BU18" i="4" s="1"/>
  <c r="QH81" i="2"/>
  <c r="BU29" i="4" s="1"/>
  <c r="QH78" i="2"/>
  <c r="BU71" i="4" s="1"/>
  <c r="QC93" i="2"/>
  <c r="QH68" i="2"/>
  <c r="BU49" i="4" s="1"/>
  <c r="QH67" i="2"/>
  <c r="BU22" i="4" s="1"/>
  <c r="QH64" i="2"/>
  <c r="BU63" i="4" s="1"/>
  <c r="QH61" i="2"/>
  <c r="BU34" i="4" s="1"/>
  <c r="QH58" i="2"/>
  <c r="BU11" i="4" s="1"/>
  <c r="QH56" i="2"/>
  <c r="BU65" i="4" s="1"/>
  <c r="QH53" i="2"/>
  <c r="BU58" i="4" s="1"/>
  <c r="QH48" i="2"/>
  <c r="BU47" i="4" s="1"/>
  <c r="QH44" i="2"/>
  <c r="BU69" i="4" s="1"/>
  <c r="QH43" i="2"/>
  <c r="BU21" i="4" s="1"/>
  <c r="QH42" i="2"/>
  <c r="BU3" i="4" s="1"/>
  <c r="QH38" i="2"/>
  <c r="BU8" i="4" s="1"/>
  <c r="QH34" i="2"/>
  <c r="BU39" i="4" s="1"/>
  <c r="QH31" i="2"/>
  <c r="BU25" i="4" s="1"/>
  <c r="QH30" i="2"/>
  <c r="BU32" i="4" s="1"/>
  <c r="QH29" i="2"/>
  <c r="BU57" i="4" s="1"/>
  <c r="QH26" i="2"/>
  <c r="BU13" i="4" s="1"/>
  <c r="QH24" i="2"/>
  <c r="BU37" i="4" s="1"/>
  <c r="QH23" i="2"/>
  <c r="BU7" i="4" s="1"/>
  <c r="QH18" i="2"/>
  <c r="BU15" i="4" s="1"/>
  <c r="QH17" i="2"/>
  <c r="BU51" i="4" s="1"/>
  <c r="QA48" i="2"/>
  <c r="BT47" i="4" s="1"/>
  <c r="QA42" i="2"/>
  <c r="BT3" i="4" s="1"/>
  <c r="QA67" i="2"/>
  <c r="BT22" i="4" s="1"/>
  <c r="EF88" i="4"/>
  <c r="EH86" i="4"/>
  <c r="EB88" i="4"/>
  <c r="ED86" i="4"/>
  <c r="EG88" i="4"/>
  <c r="EC88" i="4"/>
  <c r="EG86" i="4"/>
  <c r="EA86" i="4"/>
  <c r="DZ88" i="4"/>
  <c r="EI92" i="4"/>
  <c r="QA84" i="2"/>
  <c r="BT27" i="4" s="1"/>
  <c r="QA83" i="2"/>
  <c r="BT18" i="4" s="1"/>
  <c r="QA78" i="2"/>
  <c r="BT71" i="4" s="1"/>
  <c r="QA76" i="2"/>
  <c r="BT56" i="4" s="1"/>
  <c r="QA69" i="2"/>
  <c r="BT33" i="4" s="1"/>
  <c r="QA68" i="2"/>
  <c r="BT49" i="4" s="1"/>
  <c r="QA64" i="2"/>
  <c r="BT63" i="4" s="1"/>
  <c r="QA61" i="2"/>
  <c r="BT34" i="4" s="1"/>
  <c r="QA56" i="2"/>
  <c r="BT65" i="4" s="1"/>
  <c r="QA53" i="2"/>
  <c r="BT58" i="4" s="1"/>
  <c r="QA43" i="2"/>
  <c r="BT21" i="4" s="1"/>
  <c r="QA40" i="2"/>
  <c r="BT30" i="4" s="1"/>
  <c r="QA38" i="2"/>
  <c r="BT8" i="4" s="1"/>
  <c r="QA37" i="2"/>
  <c r="BT52" i="4" s="1"/>
  <c r="QA34" i="2"/>
  <c r="BT39" i="4" s="1"/>
  <c r="QA31" i="2"/>
  <c r="BT25" i="4" s="1"/>
  <c r="QA29" i="2"/>
  <c r="BT57" i="4" s="1"/>
  <c r="QA28" i="2"/>
  <c r="BT24" i="4" s="1"/>
  <c r="QA26" i="2"/>
  <c r="BT13" i="4" s="1"/>
  <c r="QA24" i="2"/>
  <c r="BT37" i="4" s="1"/>
  <c r="QA23" i="2"/>
  <c r="BT7" i="4" s="1"/>
  <c r="QA17" i="2"/>
  <c r="BT51" i="4" s="1"/>
  <c r="PV95" i="2"/>
  <c r="PV100" i="2"/>
  <c r="PV93" i="2"/>
  <c r="PH93" i="2"/>
  <c r="PM23" i="2"/>
  <c r="BR7" i="4" s="1"/>
  <c r="PM42" i="2"/>
  <c r="BR3" i="4" s="1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BR34" i="4" s="1"/>
  <c r="PM37" i="2"/>
  <c r="BR52" i="4" s="1"/>
  <c r="PM77" i="2"/>
  <c r="BR23" i="4" s="1"/>
  <c r="PM28" i="2"/>
  <c r="BR24" i="4" s="1"/>
  <c r="PH100" i="2"/>
  <c r="PM53" i="2"/>
  <c r="BR58" i="4" s="1"/>
  <c r="PM38" i="2"/>
  <c r="BR8" i="4" s="1"/>
  <c r="PM69" i="2"/>
  <c r="BR33" i="4" s="1"/>
  <c r="PM43" i="2"/>
  <c r="BR21" i="4" s="1"/>
  <c r="PM39" i="2"/>
  <c r="BR62" i="4" s="1"/>
  <c r="PM31" i="2"/>
  <c r="BR25" i="4" s="1"/>
  <c r="PM29" i="2"/>
  <c r="BR57" i="4" s="1"/>
  <c r="PM17" i="2"/>
  <c r="BR51" i="4" s="1"/>
  <c r="PM13" i="2"/>
  <c r="BR75" i="4" s="1"/>
  <c r="PM34" i="2"/>
  <c r="BR39" i="4" s="1"/>
  <c r="PM83" i="2"/>
  <c r="BR18" i="4" s="1"/>
  <c r="PM63" i="2"/>
  <c r="BR60" i="4" s="1"/>
  <c r="PM52" i="2"/>
  <c r="BR66" i="4" s="1"/>
  <c r="PM48" i="2"/>
  <c r="BR47" i="4" s="1"/>
  <c r="PM40" i="2"/>
  <c r="BR30" i="4" s="1"/>
  <c r="PM24" i="2"/>
  <c r="BR37" i="4" s="1"/>
  <c r="PM18" i="2"/>
  <c r="BR15" i="4" s="1"/>
  <c r="PM81" i="2"/>
  <c r="BR29" i="4" s="1"/>
  <c r="PM58" i="2"/>
  <c r="BR11" i="4" s="1"/>
  <c r="PM56" i="2"/>
  <c r="BR65" i="4" s="1"/>
  <c r="PM67" i="2"/>
  <c r="BR22" i="4" s="1"/>
  <c r="PM78" i="2"/>
  <c r="BR71" i="4" s="1"/>
  <c r="PH95" i="2"/>
  <c r="PM59" i="2"/>
  <c r="BR4" i="4" s="1"/>
  <c r="PM84" i="2"/>
  <c r="BR27" i="4" s="1"/>
  <c r="PM45" i="2"/>
  <c r="BR73" i="4" s="1"/>
  <c r="PM26" i="2"/>
  <c r="BR13" i="4" s="1"/>
  <c r="PM64" i="2"/>
  <c r="BR63" i="4" s="1"/>
  <c r="PM68" i="2"/>
  <c r="BR49" i="4" s="1"/>
  <c r="PM30" i="2"/>
  <c r="BR32" i="4" s="1"/>
  <c r="EE88" i="4"/>
  <c r="OY58" i="2"/>
  <c r="BP11" i="4" s="1"/>
  <c r="OY44" i="2"/>
  <c r="BP69" i="4" s="1"/>
  <c r="OY83" i="2"/>
  <c r="BP18" i="4" s="1"/>
  <c r="OY78" i="2"/>
  <c r="BP71" i="4" s="1"/>
  <c r="OY56" i="2"/>
  <c r="BP65" i="4" s="1"/>
  <c r="OY52" i="2"/>
  <c r="BP66" i="4" s="1"/>
  <c r="OY24" i="2"/>
  <c r="BP37" i="4" s="1"/>
  <c r="OY26" i="2"/>
  <c r="BP13" i="4" s="1"/>
  <c r="OY84" i="2"/>
  <c r="BP27" i="4" s="1"/>
  <c r="OY67" i="2"/>
  <c r="BP22" i="4" s="1"/>
  <c r="OY64" i="2"/>
  <c r="BP63" i="4" s="1"/>
  <c r="OY61" i="2"/>
  <c r="BP34" i="4" s="1"/>
  <c r="OY53" i="2"/>
  <c r="BP58" i="4" s="1"/>
  <c r="OY17" i="2"/>
  <c r="BP51" i="4" s="1"/>
  <c r="OY38" i="2"/>
  <c r="BP8" i="4" s="1"/>
  <c r="OT100" i="2"/>
  <c r="OY31" i="2"/>
  <c r="BP25" i="4" s="1"/>
  <c r="OY74" i="2"/>
  <c r="BP42" i="4" s="1"/>
  <c r="OY69" i="2"/>
  <c r="BP33" i="4" s="1"/>
  <c r="OY48" i="2"/>
  <c r="BP47" i="4" s="1"/>
  <c r="OY18" i="2"/>
  <c r="BP15" i="4" s="1"/>
  <c r="OY30" i="2"/>
  <c r="BP32" i="4" s="1"/>
  <c r="OY28" i="2"/>
  <c r="BP24" i="4" s="1"/>
  <c r="OY19" i="2"/>
  <c r="BP16" i="4" s="1"/>
  <c r="OY13" i="2"/>
  <c r="BP75" i="4" s="1"/>
  <c r="OY45" i="2"/>
  <c r="BP73" i="4" s="1"/>
  <c r="OY39" i="2"/>
  <c r="BP62" i="4" s="1"/>
  <c r="OY34" i="2"/>
  <c r="BP39" i="4" s="1"/>
  <c r="OY40" i="2"/>
  <c r="BP30" i="4" s="1"/>
  <c r="OY37" i="2"/>
  <c r="BP52" i="4" s="1"/>
  <c r="OY68" i="2"/>
  <c r="BP49" i="4" s="1"/>
  <c r="OY62" i="2"/>
  <c r="BP14" i="4" s="1"/>
  <c r="OY42" i="2"/>
  <c r="BP3" i="4" s="1"/>
  <c r="OY29" i="2"/>
  <c r="BP57" i="4" s="1"/>
  <c r="OT93" i="2"/>
  <c r="OT95" i="2"/>
  <c r="BD34" i="4"/>
  <c r="BD65" i="4"/>
  <c r="BD62" i="4"/>
  <c r="BD49" i="4"/>
  <c r="BD69" i="4"/>
  <c r="BD60" i="4"/>
  <c r="BD27" i="4"/>
  <c r="BD73" i="4"/>
  <c r="BD58" i="4"/>
  <c r="BD47" i="4"/>
  <c r="BD29" i="4"/>
  <c r="BD21" i="4"/>
  <c r="BD63" i="4"/>
  <c r="BD71" i="4"/>
  <c r="BD57" i="4"/>
  <c r="BD51" i="4"/>
  <c r="LN93" i="2"/>
  <c r="LN95" i="2"/>
  <c r="LN100" i="2"/>
  <c r="OR31" i="2"/>
  <c r="BO25" i="4" s="1"/>
  <c r="T7" i="4"/>
  <c r="EJ88" i="4"/>
  <c r="T33" i="4"/>
  <c r="T65" i="4"/>
  <c r="T27" i="4"/>
  <c r="MN28" i="2"/>
  <c r="BG24" i="4" s="1"/>
  <c r="T4" i="4"/>
  <c r="BL7" i="4"/>
  <c r="T16" i="4"/>
  <c r="BL32" i="4"/>
  <c r="MN52" i="2"/>
  <c r="BG66" i="4" s="1"/>
  <c r="KQ44" i="2"/>
  <c r="AZ69" i="4" s="1"/>
  <c r="T30" i="4"/>
  <c r="T8" i="4"/>
  <c r="MU18" i="2"/>
  <c r="BH15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7" i="4" s="1"/>
  <c r="OR23" i="2"/>
  <c r="BO7" i="4" s="1"/>
  <c r="OR84" i="2"/>
  <c r="BO27" i="4" s="1"/>
  <c r="OR83" i="2"/>
  <c r="BO18" i="4" s="1"/>
  <c r="OR81" i="2"/>
  <c r="BO29" i="4" s="1"/>
  <c r="OR78" i="2"/>
  <c r="BO71" i="4" s="1"/>
  <c r="OR77" i="2"/>
  <c r="BO23" i="4" s="1"/>
  <c r="OR70" i="2"/>
  <c r="BO44" i="4" s="1"/>
  <c r="OR68" i="2"/>
  <c r="BO49" i="4" s="1"/>
  <c r="OR67" i="2"/>
  <c r="BO22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1" i="4" s="1"/>
  <c r="OR42" i="2"/>
  <c r="BO3" i="4" s="1"/>
  <c r="OR40" i="2"/>
  <c r="BO30" i="4" s="1"/>
  <c r="OR39" i="2"/>
  <c r="BO62" i="4" s="1"/>
  <c r="OR38" i="2"/>
  <c r="BO8" i="4" s="1"/>
  <c r="OR30" i="2"/>
  <c r="BO32" i="4" s="1"/>
  <c r="OR29" i="2"/>
  <c r="BO57" i="4" s="1"/>
  <c r="OR28" i="2"/>
  <c r="BO24" i="4" s="1"/>
  <c r="OR26" i="2"/>
  <c r="BO13" i="4" s="1"/>
  <c r="OR18" i="2"/>
  <c r="BO15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7" i="4"/>
  <c r="BL18" i="4"/>
  <c r="BL71" i="4"/>
  <c r="BL44" i="4"/>
  <c r="BL33" i="4"/>
  <c r="BL49" i="4"/>
  <c r="BL22" i="4"/>
  <c r="BL63" i="4"/>
  <c r="BL34" i="4"/>
  <c r="BL11" i="4"/>
  <c r="BL65" i="4"/>
  <c r="BL58" i="4"/>
  <c r="BL47" i="4"/>
  <c r="BL21" i="4"/>
  <c r="BL3" i="4"/>
  <c r="BL62" i="4"/>
  <c r="BL8" i="4"/>
  <c r="BL52" i="4"/>
  <c r="BL25" i="4"/>
  <c r="BL57" i="4"/>
  <c r="BL24" i="4"/>
  <c r="BL13" i="4"/>
  <c r="BL37" i="4"/>
  <c r="BL15" i="4"/>
  <c r="BL51" i="4"/>
  <c r="BL75" i="4"/>
  <c r="MU53" i="2"/>
  <c r="BH58" i="4" s="1"/>
  <c r="MU43" i="2"/>
  <c r="BH21" i="4" s="1"/>
  <c r="MU56" i="2"/>
  <c r="BH65" i="4" s="1"/>
  <c r="MU83" i="2"/>
  <c r="BH18" i="4" s="1"/>
  <c r="MU81" i="2"/>
  <c r="BH29" i="4" s="1"/>
  <c r="MU78" i="2"/>
  <c r="BH71" i="4" s="1"/>
  <c r="MU77" i="2"/>
  <c r="BH23" i="4" s="1"/>
  <c r="MU69" i="2"/>
  <c r="BH33" i="4" s="1"/>
  <c r="MU68" i="2"/>
  <c r="BH49" i="4" s="1"/>
  <c r="MU67" i="2"/>
  <c r="BH22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30" i="4" s="1"/>
  <c r="MU39" i="2"/>
  <c r="BH62" i="4" s="1"/>
  <c r="MU31" i="2"/>
  <c r="BH25" i="4" s="1"/>
  <c r="MU30" i="2"/>
  <c r="BH32" i="4" s="1"/>
  <c r="MU29" i="2"/>
  <c r="BH57" i="4" s="1"/>
  <c r="MU28" i="2"/>
  <c r="BH24" i="4" s="1"/>
  <c r="MU26" i="2"/>
  <c r="BH13" i="4" s="1"/>
  <c r="MU24" i="2"/>
  <c r="BH37" i="4" s="1"/>
  <c r="MU23" i="2"/>
  <c r="BH7" i="4" s="1"/>
  <c r="MU19" i="2"/>
  <c r="BH16" i="4" s="1"/>
  <c r="MU17" i="2"/>
  <c r="BH51" i="4" s="1"/>
  <c r="MU13" i="2"/>
  <c r="BH75" i="4" s="1"/>
  <c r="MP93" i="2"/>
  <c r="MP95" i="2"/>
  <c r="MP100" i="2"/>
  <c r="T29" i="4"/>
  <c r="MN64" i="2"/>
  <c r="BG63" i="4" s="1"/>
  <c r="BA60" i="4"/>
  <c r="T60" i="4"/>
  <c r="T25" i="4"/>
  <c r="BA22" i="4"/>
  <c r="MN78" i="2"/>
  <c r="BG71" i="4" s="1"/>
  <c r="T23" i="4"/>
  <c r="BA52" i="4"/>
  <c r="T32" i="4"/>
  <c r="T21" i="4"/>
  <c r="MN40" i="2"/>
  <c r="BG30" i="4" s="1"/>
  <c r="MN37" i="2"/>
  <c r="BG52" i="4" s="1"/>
  <c r="MN77" i="2"/>
  <c r="BG23" i="4" s="1"/>
  <c r="T49" i="4"/>
  <c r="T3" i="4"/>
  <c r="T18" i="4"/>
  <c r="T58" i="4"/>
  <c r="BA69" i="4"/>
  <c r="T13" i="4"/>
  <c r="T52" i="4"/>
  <c r="T15" i="4"/>
  <c r="T71" i="4"/>
  <c r="T34" i="4"/>
  <c r="T62" i="4"/>
  <c r="T37" i="4"/>
  <c r="T22" i="4"/>
  <c r="T51" i="4"/>
  <c r="MN15" i="2"/>
  <c r="BG61" i="4" s="1"/>
  <c r="MN61" i="2"/>
  <c r="BG34" i="4" s="1"/>
  <c r="MN48" i="2"/>
  <c r="BG47" i="4" s="1"/>
  <c r="MN26" i="2"/>
  <c r="BG13" i="4" s="1"/>
  <c r="MN73" i="2"/>
  <c r="BG53" i="4" s="1"/>
  <c r="MN45" i="2"/>
  <c r="BG73" i="4" s="1"/>
  <c r="MN17" i="2"/>
  <c r="BG51" i="4" s="1"/>
  <c r="MN70" i="2"/>
  <c r="BG44" i="4" s="1"/>
  <c r="MN68" i="2"/>
  <c r="BG49" i="4" s="1"/>
  <c r="MN56" i="2"/>
  <c r="BG65" i="4" s="1"/>
  <c r="MN42" i="2"/>
  <c r="BG3" i="4" s="1"/>
  <c r="MN84" i="2"/>
  <c r="BG27" i="4" s="1"/>
  <c r="MN53" i="2"/>
  <c r="BG58" i="4" s="1"/>
  <c r="MN30" i="2"/>
  <c r="BG32" i="4" s="1"/>
  <c r="MN18" i="2"/>
  <c r="BG15" i="4" s="1"/>
  <c r="MN69" i="2"/>
  <c r="BG33" i="4" s="1"/>
  <c r="BA21" i="4"/>
  <c r="LE26" i="2"/>
  <c r="BB13" i="4" s="1"/>
  <c r="BA34" i="4"/>
  <c r="MN58" i="2"/>
  <c r="BG11" i="4" s="1"/>
  <c r="BA25" i="4"/>
  <c r="MN23" i="2"/>
  <c r="BG7" i="4" s="1"/>
  <c r="BA37" i="4"/>
  <c r="BA33" i="4"/>
  <c r="LE48" i="2"/>
  <c r="BB47" i="4" s="1"/>
  <c r="MN29" i="2"/>
  <c r="BG57" i="4" s="1"/>
  <c r="BA57" i="4"/>
  <c r="BA24" i="4"/>
  <c r="BA75" i="4"/>
  <c r="MN83" i="2"/>
  <c r="BG18" i="4" s="1"/>
  <c r="MN44" i="2"/>
  <c r="BG69" i="4" s="1"/>
  <c r="MN43" i="2"/>
  <c r="BG21" i="4" s="1"/>
  <c r="MN39" i="2"/>
  <c r="BG62" i="4" s="1"/>
  <c r="MN38" i="2"/>
  <c r="BG8" i="4" s="1"/>
  <c r="MN31" i="2"/>
  <c r="BG25" i="4" s="1"/>
  <c r="MN24" i="2"/>
  <c r="BG37" i="4" s="1"/>
  <c r="MN20" i="2"/>
  <c r="BG43" i="4" s="1"/>
  <c r="MN13" i="2"/>
  <c r="BG75" i="4" s="1"/>
  <c r="MI95" i="2"/>
  <c r="MI100" i="2"/>
  <c r="MI93" i="2"/>
  <c r="BA4" i="4"/>
  <c r="BA15" i="4"/>
  <c r="BA51" i="4"/>
  <c r="BA3" i="4"/>
  <c r="BA53" i="4"/>
  <c r="BA62" i="4"/>
  <c r="BA8" i="4"/>
  <c r="BA32" i="4"/>
  <c r="BA16" i="4"/>
  <c r="BA23" i="4"/>
  <c r="BA30" i="4"/>
  <c r="BA47" i="4"/>
  <c r="BA27" i="4"/>
  <c r="BA58" i="4"/>
  <c r="BA11" i="4"/>
  <c r="BA39" i="4"/>
  <c r="BA7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2" i="4" s="1"/>
  <c r="LE43" i="2"/>
  <c r="BB21" i="4" s="1"/>
  <c r="LE34" i="2"/>
  <c r="BB39" i="4" s="1"/>
  <c r="KZ100" i="2"/>
  <c r="LE83" i="2"/>
  <c r="BB18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4" i="4" s="1"/>
  <c r="JV24" i="2"/>
  <c r="AW37" i="4" s="1"/>
  <c r="LE20" i="2"/>
  <c r="BB43" i="4" s="1"/>
  <c r="KQ70" i="2"/>
  <c r="AZ44" i="4" s="1"/>
  <c r="LE67" i="2"/>
  <c r="BB22" i="4" s="1"/>
  <c r="LE59" i="2"/>
  <c r="BB4" i="4" s="1"/>
  <c r="LE56" i="2"/>
  <c r="BB65" i="4" s="1"/>
  <c r="LE42" i="2"/>
  <c r="BB3" i="4" s="1"/>
  <c r="LE38" i="2"/>
  <c r="BB8" i="4" s="1"/>
  <c r="LE24" i="2"/>
  <c r="BB37" i="4" s="1"/>
  <c r="LE17" i="2"/>
  <c r="BB51" i="4" s="1"/>
  <c r="KZ93" i="2"/>
  <c r="LE84" i="2"/>
  <c r="BB27" i="4" s="1"/>
  <c r="LE81" i="2"/>
  <c r="BB29" i="4" s="1"/>
  <c r="LE78" i="2"/>
  <c r="BB71" i="4" s="1"/>
  <c r="LE69" i="2"/>
  <c r="BB33" i="4" s="1"/>
  <c r="LE64" i="2"/>
  <c r="BB63" i="4" s="1"/>
  <c r="LE61" i="2"/>
  <c r="BB34" i="4" s="1"/>
  <c r="LE58" i="2"/>
  <c r="BB11" i="4" s="1"/>
  <c r="LE39" i="2"/>
  <c r="BB62" i="4" s="1"/>
  <c r="LE31" i="2"/>
  <c r="BB25" i="4" s="1"/>
  <c r="LE30" i="2"/>
  <c r="BB32" i="4" s="1"/>
  <c r="LE29" i="2"/>
  <c r="BB57" i="4" s="1"/>
  <c r="LE23" i="2"/>
  <c r="BB7" i="4" s="1"/>
  <c r="LE18" i="2"/>
  <c r="BB15" i="4" s="1"/>
  <c r="LE13" i="2"/>
  <c r="BB75" i="4" s="1"/>
  <c r="KQ15" i="2"/>
  <c r="AZ61" i="4" s="1"/>
  <c r="KQ84" i="2"/>
  <c r="AZ27" i="4" s="1"/>
  <c r="KQ83" i="2"/>
  <c r="AZ18" i="4" s="1"/>
  <c r="KQ81" i="2"/>
  <c r="AZ29" i="4" s="1"/>
  <c r="KQ78" i="2"/>
  <c r="AZ71" i="4" s="1"/>
  <c r="KQ73" i="2"/>
  <c r="AZ53" i="4" s="1"/>
  <c r="KQ69" i="2"/>
  <c r="AZ33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1" i="4" s="1"/>
  <c r="KQ42" i="2"/>
  <c r="AZ3" i="4" s="1"/>
  <c r="KQ40" i="2"/>
  <c r="AZ30" i="4" s="1"/>
  <c r="KQ39" i="2"/>
  <c r="AZ62" i="4" s="1"/>
  <c r="KQ38" i="2"/>
  <c r="AZ8" i="4" s="1"/>
  <c r="KQ34" i="2"/>
  <c r="AZ39" i="4" s="1"/>
  <c r="KQ31" i="2"/>
  <c r="AZ25" i="4" s="1"/>
  <c r="KQ30" i="2"/>
  <c r="AZ32" i="4" s="1"/>
  <c r="KQ29" i="2"/>
  <c r="AZ57" i="4" s="1"/>
  <c r="KQ28" i="2"/>
  <c r="AZ24" i="4" s="1"/>
  <c r="KQ26" i="2"/>
  <c r="AZ13" i="4" s="1"/>
  <c r="KQ24" i="2"/>
  <c r="AZ37" i="4" s="1"/>
  <c r="KQ23" i="2"/>
  <c r="AZ7" i="4" s="1"/>
  <c r="KQ20" i="2"/>
  <c r="AZ43" i="4" s="1"/>
  <c r="KQ19" i="2"/>
  <c r="AZ16" i="4" s="1"/>
  <c r="KQ17" i="2"/>
  <c r="AZ51" i="4" s="1"/>
  <c r="KQ14" i="2"/>
  <c r="AZ36" i="4" s="1"/>
  <c r="JV44" i="2"/>
  <c r="AW69" i="4" s="1"/>
  <c r="JQ95" i="2"/>
  <c r="JV67" i="2"/>
  <c r="AW22" i="4" s="1"/>
  <c r="JV23" i="2"/>
  <c r="AW7" i="4" s="1"/>
  <c r="JQ100" i="2"/>
  <c r="JV83" i="2"/>
  <c r="AW18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25" i="4" s="1"/>
  <c r="JV29" i="2"/>
  <c r="AW57" i="4" s="1"/>
  <c r="JV26" i="2"/>
  <c r="AW13" i="4" s="1"/>
  <c r="AU37" i="4"/>
  <c r="JV20" i="2"/>
  <c r="AW43" i="4" s="1"/>
  <c r="JV19" i="2"/>
  <c r="AW16" i="4" s="1"/>
  <c r="JV15" i="2"/>
  <c r="AW61" i="4" s="1"/>
  <c r="JV70" i="2"/>
  <c r="AW44" i="4" s="1"/>
  <c r="JV39" i="2"/>
  <c r="AW62" i="4" s="1"/>
  <c r="JV28" i="2"/>
  <c r="AW24" i="4" s="1"/>
  <c r="JV13" i="2"/>
  <c r="AW75" i="4" s="1"/>
  <c r="JQ93" i="2"/>
  <c r="JV77" i="2"/>
  <c r="AW23" i="4" s="1"/>
  <c r="JV73" i="2"/>
  <c r="AW53" i="4" s="1"/>
  <c r="JV69" i="2"/>
  <c r="AW33" i="4" s="1"/>
  <c r="AU4" i="4"/>
  <c r="JV56" i="2"/>
  <c r="AW65" i="4" s="1"/>
  <c r="JV53" i="2"/>
  <c r="AW58" i="4" s="1"/>
  <c r="JV43" i="2"/>
  <c r="AW21" i="4" s="1"/>
  <c r="JV38" i="2"/>
  <c r="AW8" i="4" s="1"/>
  <c r="JV30" i="2"/>
  <c r="AW32" i="4" s="1"/>
  <c r="JV17" i="2"/>
  <c r="AW51" i="4" s="1"/>
  <c r="JV84" i="2"/>
  <c r="AW27" i="4" s="1"/>
  <c r="JV81" i="2"/>
  <c r="AW29" i="4" s="1"/>
  <c r="JV78" i="2"/>
  <c r="AW71" i="4" s="1"/>
  <c r="JV48" i="2"/>
  <c r="AW47" i="4" s="1"/>
  <c r="JV42" i="2"/>
  <c r="AW3" i="4" s="1"/>
  <c r="JV40" i="2"/>
  <c r="AW30" i="4" s="1"/>
  <c r="JV34" i="2"/>
  <c r="AW39" i="4" s="1"/>
  <c r="JV27" i="2"/>
  <c r="AW12" i="4" s="1"/>
  <c r="AU11" i="4"/>
  <c r="AU13" i="4"/>
  <c r="AU51" i="4"/>
  <c r="AU3" i="4"/>
  <c r="AU30" i="4"/>
  <c r="AU34" i="4"/>
  <c r="AU58" i="4"/>
  <c r="AU10" i="4"/>
  <c r="AU60" i="4"/>
  <c r="AU65" i="4"/>
  <c r="AU21" i="4"/>
  <c r="AU24" i="4"/>
  <c r="AU61" i="4"/>
  <c r="AU18" i="4"/>
  <c r="AU23" i="4"/>
  <c r="AU15" i="4"/>
  <c r="AU71" i="4"/>
  <c r="AU33" i="4"/>
  <c r="AU49" i="4"/>
  <c r="AU69" i="4"/>
  <c r="AU62" i="4"/>
  <c r="AU39" i="4"/>
  <c r="AU56" i="4"/>
  <c r="AU53" i="4"/>
  <c r="AU8" i="4"/>
  <c r="AU27" i="4"/>
  <c r="AU29" i="4"/>
  <c r="AU63" i="4"/>
  <c r="AU47" i="4"/>
  <c r="AU25" i="4"/>
  <c r="AU32" i="4"/>
  <c r="AU57" i="4"/>
  <c r="AU7" i="4"/>
  <c r="AU43" i="4"/>
  <c r="AU16" i="4"/>
  <c r="AU75" i="4"/>
  <c r="JO20" i="2"/>
  <c r="JJ93" i="2"/>
  <c r="JO58" i="2"/>
  <c r="JO52" i="2"/>
  <c r="JO42" i="2"/>
  <c r="JO40" i="2"/>
  <c r="JO31" i="2"/>
  <c r="JO26" i="2"/>
  <c r="JO24" i="2"/>
  <c r="JA24" i="2"/>
  <c r="AT37" i="4" s="1"/>
  <c r="JO77" i="2"/>
  <c r="JO69" i="2"/>
  <c r="JO67" i="2"/>
  <c r="JA19" i="2"/>
  <c r="AT16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33" i="4"/>
  <c r="AN49" i="4"/>
  <c r="JA58" i="2"/>
  <c r="AT11" i="4" s="1"/>
  <c r="JA43" i="2"/>
  <c r="AT21" i="4" s="1"/>
  <c r="JA40" i="2"/>
  <c r="AT30" i="4" s="1"/>
  <c r="AO71" i="4"/>
  <c r="JA69" i="2"/>
  <c r="AT33" i="4" s="1"/>
  <c r="AN66" i="4"/>
  <c r="I66" i="4" s="1"/>
  <c r="AM30" i="4"/>
  <c r="AN18" i="4"/>
  <c r="AN50" i="4"/>
  <c r="I50" i="4" s="1"/>
  <c r="AN29" i="4"/>
  <c r="AN65" i="4"/>
  <c r="AM16" i="4"/>
  <c r="AN69" i="4"/>
  <c r="JA83" i="2"/>
  <c r="AT18" i="4" s="1"/>
  <c r="JA81" i="2"/>
  <c r="AT29" i="4" s="1"/>
  <c r="JA78" i="2"/>
  <c r="AT71" i="4" s="1"/>
  <c r="JA77" i="2"/>
  <c r="AT23" i="4" s="1"/>
  <c r="JA73" i="2"/>
  <c r="AT53" i="4" s="1"/>
  <c r="JA70" i="2"/>
  <c r="AT44" i="4" s="1"/>
  <c r="JA67" i="2"/>
  <c r="AT22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10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39" i="4" s="1"/>
  <c r="JA31" i="2"/>
  <c r="AT25" i="4" s="1"/>
  <c r="JA30" i="2"/>
  <c r="AT32" i="4" s="1"/>
  <c r="JA29" i="2"/>
  <c r="AT57" i="4" s="1"/>
  <c r="JA28" i="2"/>
  <c r="AT24" i="4" s="1"/>
  <c r="JA26" i="2"/>
  <c r="AT13" i="4" s="1"/>
  <c r="JA23" i="2"/>
  <c r="AT7" i="4" s="1"/>
  <c r="JA20" i="2"/>
  <c r="AT43" i="4" s="1"/>
  <c r="IV93" i="2"/>
  <c r="JA18" i="2"/>
  <c r="AT15" i="4" s="1"/>
  <c r="JA17" i="2"/>
  <c r="AT51" i="4" s="1"/>
  <c r="JA15" i="2"/>
  <c r="AT61" i="4" s="1"/>
  <c r="JA13" i="2"/>
  <c r="AT75" i="4" s="1"/>
  <c r="IV100" i="2"/>
  <c r="IV95" i="2"/>
  <c r="IT28" i="2"/>
  <c r="AS24" i="4" s="1"/>
  <c r="IT18" i="2"/>
  <c r="AS15" i="4" s="1"/>
  <c r="IT84" i="2"/>
  <c r="AS27" i="4" s="1"/>
  <c r="IT83" i="2"/>
  <c r="AS18" i="4" s="1"/>
  <c r="IT26" i="2"/>
  <c r="AS13" i="4" s="1"/>
  <c r="IT42" i="2"/>
  <c r="AS3" i="4" s="1"/>
  <c r="IT29" i="2"/>
  <c r="AS57" i="4" s="1"/>
  <c r="IT78" i="2"/>
  <c r="AS71" i="4" s="1"/>
  <c r="IT77" i="2"/>
  <c r="AS23" i="4" s="1"/>
  <c r="IT73" i="2"/>
  <c r="AS53" i="4" s="1"/>
  <c r="IT70" i="2"/>
  <c r="AS44" i="4" s="1"/>
  <c r="IT69" i="2"/>
  <c r="AS33" i="4" s="1"/>
  <c r="IT68" i="2"/>
  <c r="AS49" i="4" s="1"/>
  <c r="IT67" i="2"/>
  <c r="AS22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1" i="4" s="1"/>
  <c r="IT39" i="2"/>
  <c r="AS62" i="4" s="1"/>
  <c r="IT38" i="2"/>
  <c r="AS8" i="4" s="1"/>
  <c r="IT34" i="2"/>
  <c r="AS39" i="4" s="1"/>
  <c r="IT31" i="2"/>
  <c r="AS25" i="4" s="1"/>
  <c r="IT30" i="2"/>
  <c r="AS32" i="4" s="1"/>
  <c r="IT24" i="2"/>
  <c r="AS37" i="4" s="1"/>
  <c r="IT23" i="2"/>
  <c r="AS7" i="4" s="1"/>
  <c r="IT20" i="2"/>
  <c r="AS43" i="4" s="1"/>
  <c r="IT19" i="2"/>
  <c r="AS16" i="4" s="1"/>
  <c r="IT17" i="2"/>
  <c r="AS51" i="4" s="1"/>
  <c r="IT13" i="2"/>
  <c r="AS75" i="4" s="1"/>
  <c r="IO95" i="2"/>
  <c r="IO100" i="2"/>
  <c r="IO93" i="2"/>
  <c r="AQ11" i="4"/>
  <c r="AQ27" i="4"/>
  <c r="AQ18" i="4"/>
  <c r="AQ29" i="4"/>
  <c r="AQ50" i="4"/>
  <c r="AQ71" i="4"/>
  <c r="AQ23" i="4"/>
  <c r="AQ53" i="4"/>
  <c r="AQ49" i="4"/>
  <c r="AQ22" i="4"/>
  <c r="AQ63" i="4"/>
  <c r="AQ60" i="4"/>
  <c r="AQ34" i="4"/>
  <c r="AQ4" i="4"/>
  <c r="AQ65" i="4"/>
  <c r="AQ47" i="4"/>
  <c r="AQ69" i="4"/>
  <c r="AQ21" i="4"/>
  <c r="AQ3" i="4"/>
  <c r="AQ8" i="4"/>
  <c r="AQ39" i="4"/>
  <c r="AQ25" i="4"/>
  <c r="AQ32" i="4"/>
  <c r="AQ57" i="4"/>
  <c r="AQ24" i="4"/>
  <c r="AQ13" i="4"/>
  <c r="AQ37" i="4"/>
  <c r="AQ7" i="4"/>
  <c r="AQ16" i="4"/>
  <c r="AQ15" i="4"/>
  <c r="AQ51" i="4"/>
  <c r="AQ61" i="4"/>
  <c r="AQ75" i="4"/>
  <c r="AM27" i="4"/>
  <c r="AM23" i="4"/>
  <c r="AO60" i="4"/>
  <c r="AN34" i="4"/>
  <c r="AO4" i="4"/>
  <c r="AN58" i="4"/>
  <c r="AM10" i="4"/>
  <c r="AN8" i="4"/>
  <c r="AN52" i="4"/>
  <c r="AN7" i="4"/>
  <c r="AM44" i="4"/>
  <c r="AN60" i="4"/>
  <c r="AN21" i="4"/>
  <c r="AM57" i="4"/>
  <c r="AN27" i="4"/>
  <c r="AN62" i="4"/>
  <c r="AN25" i="4"/>
  <c r="AN16" i="4"/>
  <c r="AN51" i="4"/>
  <c r="AN47" i="4"/>
  <c r="AN57" i="4"/>
  <c r="AN3" i="4"/>
  <c r="AM32" i="4"/>
  <c r="AN13" i="4"/>
  <c r="AN37" i="4"/>
  <c r="AN15" i="4"/>
  <c r="AN61" i="4"/>
  <c r="I61" i="4" s="1"/>
  <c r="AO39" i="4"/>
  <c r="AO32" i="4"/>
  <c r="AJ24" i="4"/>
  <c r="AN55" i="4"/>
  <c r="I55" i="4" s="1"/>
  <c r="AN44" i="4"/>
  <c r="AN63" i="4"/>
  <c r="AM18" i="4"/>
  <c r="AN71" i="4"/>
  <c r="AN39" i="4"/>
  <c r="AO44" i="4"/>
  <c r="AO7" i="4"/>
  <c r="AO16" i="4"/>
  <c r="AO27" i="4"/>
  <c r="AO18" i="4"/>
  <c r="AO23" i="4"/>
  <c r="AO53" i="4"/>
  <c r="AO22" i="4"/>
  <c r="AO63" i="4"/>
  <c r="AO34" i="4"/>
  <c r="AO11" i="4"/>
  <c r="AO65" i="4"/>
  <c r="AO58" i="4"/>
  <c r="AO10" i="4"/>
  <c r="AO47" i="4"/>
  <c r="AO21" i="4"/>
  <c r="AO3" i="4"/>
  <c r="AO30" i="4"/>
  <c r="AO62" i="4"/>
  <c r="AO8" i="4"/>
  <c r="AO25" i="4"/>
  <c r="AO57" i="4"/>
  <c r="AO13" i="4"/>
  <c r="AO37" i="4"/>
  <c r="AO43" i="4"/>
  <c r="AO51" i="4"/>
  <c r="AM29" i="4"/>
  <c r="AM50" i="4"/>
  <c r="AM71" i="4"/>
  <c r="AM53" i="4"/>
  <c r="AM33" i="4"/>
  <c r="AM49" i="4"/>
  <c r="AM22" i="4"/>
  <c r="AM63" i="4"/>
  <c r="AM60" i="4"/>
  <c r="AM34" i="4"/>
  <c r="AM4" i="4"/>
  <c r="AM65" i="4"/>
  <c r="AM47" i="4"/>
  <c r="AM21" i="4"/>
  <c r="AM3" i="4"/>
  <c r="AM39" i="4"/>
  <c r="AM25" i="4"/>
  <c r="AM24" i="4"/>
  <c r="AM13" i="4"/>
  <c r="AM37" i="4"/>
  <c r="AM7" i="4"/>
  <c r="AM43" i="4"/>
  <c r="AM15" i="4"/>
  <c r="AM51" i="4"/>
  <c r="AM61" i="4"/>
  <c r="AM75" i="4"/>
  <c r="AL21" i="4"/>
  <c r="AL44" i="4"/>
  <c r="AL63" i="4"/>
  <c r="AL65" i="4"/>
  <c r="AL62" i="4"/>
  <c r="AL25" i="4"/>
  <c r="AL57" i="4"/>
  <c r="AL13" i="4"/>
  <c r="AL37" i="4"/>
  <c r="AL7" i="4"/>
  <c r="AL55" i="4"/>
  <c r="AL16" i="4"/>
  <c r="AL51" i="4"/>
  <c r="AL27" i="4"/>
  <c r="AL18" i="4"/>
  <c r="AL29" i="4"/>
  <c r="AL50" i="4"/>
  <c r="AL71" i="4"/>
  <c r="AL53" i="4"/>
  <c r="AL33" i="4"/>
  <c r="AL49" i="4"/>
  <c r="AL22" i="4"/>
  <c r="AL34" i="4"/>
  <c r="AL4" i="4"/>
  <c r="AL11" i="4"/>
  <c r="AL58" i="4"/>
  <c r="AL10" i="4"/>
  <c r="AL47" i="4"/>
  <c r="AL69" i="4"/>
  <c r="AL3" i="4"/>
  <c r="AL30" i="4"/>
  <c r="AL8" i="4"/>
  <c r="AL32" i="4"/>
  <c r="AL24" i="4"/>
  <c r="AL43" i="4"/>
  <c r="AL15" i="4"/>
  <c r="AL61" i="4"/>
  <c r="AL75" i="4"/>
  <c r="AK27" i="4"/>
  <c r="AK21" i="4"/>
  <c r="AJ21" i="4"/>
  <c r="AK7" i="4"/>
  <c r="AK55" i="4"/>
  <c r="AK43" i="4"/>
  <c r="AK49" i="4"/>
  <c r="AK14" i="4"/>
  <c r="AK34" i="4"/>
  <c r="AJ58" i="4"/>
  <c r="AK32" i="4"/>
  <c r="AJ15" i="4"/>
  <c r="AJ65" i="4"/>
  <c r="AK52" i="4"/>
  <c r="AJ55" i="4"/>
  <c r="H55" i="4" s="1"/>
  <c r="AK44" i="4"/>
  <c r="AK57" i="4"/>
  <c r="AK75" i="4"/>
  <c r="AK60" i="4"/>
  <c r="AK65" i="4"/>
  <c r="AK22" i="4"/>
  <c r="AK63" i="4"/>
  <c r="AK18" i="4"/>
  <c r="AK29" i="4"/>
  <c r="AK50" i="4"/>
  <c r="AK71" i="4"/>
  <c r="AK23" i="4"/>
  <c r="AK53" i="4"/>
  <c r="AK33" i="4"/>
  <c r="AK4" i="4"/>
  <c r="AK11" i="4"/>
  <c r="AK58" i="4"/>
  <c r="AK10" i="4"/>
  <c r="AK47" i="4"/>
  <c r="AK69" i="4"/>
  <c r="AK3" i="4"/>
  <c r="AK30" i="4"/>
  <c r="AK62" i="4"/>
  <c r="AK8" i="4"/>
  <c r="AK39" i="4"/>
  <c r="AK25" i="4"/>
  <c r="AK24" i="4"/>
  <c r="AK12" i="4"/>
  <c r="AK13" i="4"/>
  <c r="AK37" i="4"/>
  <c r="AK16" i="4"/>
  <c r="AK15" i="4"/>
  <c r="AK51" i="4"/>
  <c r="AJ50" i="4"/>
  <c r="AJ7" i="4"/>
  <c r="AJ71" i="4"/>
  <c r="AJ63" i="4"/>
  <c r="AJ60" i="4"/>
  <c r="AJ51" i="4"/>
  <c r="AJ61" i="4"/>
  <c r="AJ62" i="4"/>
  <c r="FI93" i="2"/>
  <c r="AF8" i="4"/>
  <c r="AF7" i="4"/>
  <c r="AE43" i="4"/>
  <c r="AF53" i="4"/>
  <c r="GB84" i="2"/>
  <c r="AI27" i="4" s="1"/>
  <c r="GB73" i="2"/>
  <c r="AI53" i="4" s="1"/>
  <c r="AF60" i="4"/>
  <c r="AF69" i="4"/>
  <c r="AE25" i="4"/>
  <c r="AE57" i="4"/>
  <c r="AF15" i="4"/>
  <c r="AF13" i="4"/>
  <c r="GB78" i="2"/>
  <c r="AI71" i="4" s="1"/>
  <c r="GB61" i="2"/>
  <c r="AI34" i="4" s="1"/>
  <c r="GB59" i="2"/>
  <c r="AI4" i="4" s="1"/>
  <c r="GB31" i="2"/>
  <c r="AI25" i="4" s="1"/>
  <c r="GB29" i="2"/>
  <c r="AI57" i="4" s="1"/>
  <c r="GB28" i="2"/>
  <c r="AI24" i="4" s="1"/>
  <c r="GB21" i="2"/>
  <c r="AI55" i="4" s="1"/>
  <c r="FW93" i="2"/>
  <c r="GB83" i="2"/>
  <c r="AI18" i="4" s="1"/>
  <c r="GB81" i="2"/>
  <c r="AI29" i="4" s="1"/>
  <c r="GB80" i="2"/>
  <c r="AI50" i="4" s="1"/>
  <c r="GB77" i="2"/>
  <c r="AI23" i="4" s="1"/>
  <c r="GB70" i="2"/>
  <c r="AI44" i="4" s="1"/>
  <c r="GB69" i="2"/>
  <c r="AI33" i="4" s="1"/>
  <c r="GB68" i="2"/>
  <c r="AI49" i="4" s="1"/>
  <c r="GB67" i="2"/>
  <c r="AI22" i="4" s="1"/>
  <c r="GB64" i="2"/>
  <c r="AI63" i="4" s="1"/>
  <c r="GB62" i="2"/>
  <c r="AI14" i="4" s="1"/>
  <c r="GB58" i="2"/>
  <c r="AI11" i="4" s="1"/>
  <c r="GB56" i="2"/>
  <c r="AI65" i="4" s="1"/>
  <c r="GB53" i="2"/>
  <c r="AI58" i="4" s="1"/>
  <c r="GB50" i="2"/>
  <c r="AI10" i="4" s="1"/>
  <c r="GB48" i="2"/>
  <c r="AI47" i="4" s="1"/>
  <c r="GB43" i="2"/>
  <c r="AI21" i="4" s="1"/>
  <c r="GB42" i="2"/>
  <c r="AI3" i="4" s="1"/>
  <c r="GB40" i="2"/>
  <c r="AI30" i="4" s="1"/>
  <c r="GB39" i="2"/>
  <c r="AI62" i="4" s="1"/>
  <c r="GB37" i="2"/>
  <c r="AI52" i="4" s="1"/>
  <c r="GB34" i="2"/>
  <c r="AI39" i="4" s="1"/>
  <c r="GB30" i="2"/>
  <c r="AI32" i="4" s="1"/>
  <c r="GB27" i="2"/>
  <c r="AI12" i="4" s="1"/>
  <c r="GB24" i="2"/>
  <c r="AI37" i="4" s="1"/>
  <c r="GB23" i="2"/>
  <c r="AI7" i="4" s="1"/>
  <c r="GB18" i="2"/>
  <c r="AI15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8" i="4"/>
  <c r="AF71" i="4"/>
  <c r="AF43" i="4"/>
  <c r="AF49" i="4"/>
  <c r="AE30" i="4"/>
  <c r="AE7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7" i="4" s="1"/>
  <c r="FN77" i="2"/>
  <c r="AG23" i="4" s="1"/>
  <c r="FN61" i="2"/>
  <c r="AG34" i="4" s="1"/>
  <c r="FN37" i="2"/>
  <c r="AG52" i="4" s="1"/>
  <c r="FN31" i="2"/>
  <c r="AG25" i="4" s="1"/>
  <c r="FN22" i="2"/>
  <c r="AG41" i="4" s="1"/>
  <c r="FN17" i="2"/>
  <c r="AG51" i="4" s="1"/>
  <c r="FN15" i="2"/>
  <c r="AG61" i="4" s="1"/>
  <c r="FN43" i="2"/>
  <c r="AG21" i="4" s="1"/>
  <c r="FN29" i="2"/>
  <c r="AG57" i="4" s="1"/>
  <c r="FN24" i="2"/>
  <c r="AG37" i="4" s="1"/>
  <c r="FN81" i="2"/>
  <c r="AG29" i="4" s="1"/>
  <c r="FN48" i="2"/>
  <c r="AG47" i="4" s="1"/>
  <c r="FN30" i="2"/>
  <c r="AG32" i="4" s="1"/>
  <c r="FN69" i="2"/>
  <c r="AG33" i="4" s="1"/>
  <c r="FN63" i="2"/>
  <c r="AG60" i="4" s="1"/>
  <c r="FN44" i="2"/>
  <c r="AG69" i="4" s="1"/>
  <c r="FN28" i="2"/>
  <c r="AG24" i="4" s="1"/>
  <c r="FN23" i="2"/>
  <c r="AG7" i="4" s="1"/>
  <c r="FN83" i="2"/>
  <c r="AG18" i="4" s="1"/>
  <c r="FN59" i="2"/>
  <c r="AG4" i="4" s="1"/>
  <c r="FN65" i="2"/>
  <c r="AG6" i="4" s="1"/>
  <c r="FN52" i="2"/>
  <c r="AG66" i="4" s="1"/>
  <c r="FN38" i="2"/>
  <c r="AG8" i="4" s="1"/>
  <c r="FN26" i="2"/>
  <c r="AG13" i="4" s="1"/>
  <c r="FN19" i="2"/>
  <c r="AG16" i="4" s="1"/>
  <c r="FN78" i="2"/>
  <c r="AG71" i="4" s="1"/>
  <c r="FN68" i="2"/>
  <c r="AG49" i="4" s="1"/>
  <c r="FN62" i="2"/>
  <c r="AG14" i="4" s="1"/>
  <c r="FN53" i="2"/>
  <c r="AG58" i="4" s="1"/>
  <c r="FN27" i="2"/>
  <c r="AG12" i="4" s="1"/>
  <c r="FN20" i="2"/>
  <c r="AG43" i="4" s="1"/>
  <c r="FI95" i="2"/>
  <c r="AF27" i="4"/>
  <c r="AF29" i="4"/>
  <c r="AF50" i="4"/>
  <c r="AF23" i="4"/>
  <c r="AF44" i="4"/>
  <c r="AF33" i="4"/>
  <c r="AF22" i="4"/>
  <c r="AF6" i="4"/>
  <c r="AF63" i="4"/>
  <c r="AF14" i="4"/>
  <c r="AF34" i="4"/>
  <c r="AF4" i="4"/>
  <c r="AF11" i="4"/>
  <c r="AF65" i="4"/>
  <c r="AF58" i="4"/>
  <c r="AF10" i="4"/>
  <c r="AF47" i="4"/>
  <c r="AF21" i="4"/>
  <c r="AF3" i="4"/>
  <c r="AF30" i="4"/>
  <c r="AF62" i="4"/>
  <c r="AF52" i="4"/>
  <c r="AF39" i="4"/>
  <c r="AF25" i="4"/>
  <c r="AF32" i="4"/>
  <c r="AF57" i="4"/>
  <c r="AF24" i="4"/>
  <c r="AF67" i="4"/>
  <c r="AF37" i="4"/>
  <c r="AF16" i="4"/>
  <c r="AF51" i="4"/>
  <c r="AF75" i="4"/>
  <c r="FB100" i="2"/>
  <c r="AE23" i="4"/>
  <c r="AE66" i="4"/>
  <c r="AE63" i="4"/>
  <c r="AE6" i="4"/>
  <c r="AE8" i="4"/>
  <c r="AE49" i="4"/>
  <c r="AE28" i="4"/>
  <c r="AE65" i="4"/>
  <c r="AE18" i="4"/>
  <c r="AE29" i="4"/>
  <c r="AE45" i="4"/>
  <c r="AE53" i="4"/>
  <c r="AE14" i="4"/>
  <c r="AE27" i="4"/>
  <c r="AE50" i="4"/>
  <c r="AE71" i="4"/>
  <c r="AE44" i="4"/>
  <c r="AE33" i="4"/>
  <c r="AE22" i="4"/>
  <c r="AE34" i="4"/>
  <c r="AE4" i="4"/>
  <c r="AE11" i="4"/>
  <c r="AE58" i="4"/>
  <c r="AE10" i="4"/>
  <c r="AE47" i="4"/>
  <c r="AE69" i="4"/>
  <c r="AE21" i="4"/>
  <c r="AE3" i="4"/>
  <c r="AE62" i="4"/>
  <c r="AE52" i="4"/>
  <c r="AE39" i="4"/>
  <c r="AE32" i="4"/>
  <c r="AE24" i="4"/>
  <c r="AE12" i="4"/>
  <c r="AE13" i="4"/>
  <c r="AE37" i="4"/>
  <c r="AE41" i="4"/>
  <c r="AE15" i="4"/>
  <c r="AE51" i="4"/>
  <c r="AE61" i="4"/>
  <c r="AA32" i="4"/>
  <c r="Y47" i="4"/>
  <c r="Z37" i="4"/>
  <c r="Y33" i="4"/>
  <c r="Y63" i="4"/>
  <c r="Y43" i="4"/>
  <c r="AA51" i="4"/>
  <c r="AB50" i="4"/>
  <c r="AB71" i="4"/>
  <c r="AB49" i="4"/>
  <c r="AB6" i="4"/>
  <c r="AB34" i="4"/>
  <c r="Y11" i="4"/>
  <c r="Z65" i="4"/>
  <c r="Y66" i="4"/>
  <c r="Y3" i="4"/>
  <c r="Z30" i="4"/>
  <c r="Z8" i="4"/>
  <c r="AA25" i="4"/>
  <c r="AA12" i="4"/>
  <c r="Y37" i="4"/>
  <c r="AB55" i="4"/>
  <c r="Z16" i="4"/>
  <c r="Z29" i="4"/>
  <c r="Z40" i="4"/>
  <c r="Z62" i="4"/>
  <c r="Z25" i="4"/>
  <c r="AA57" i="4"/>
  <c r="Z12" i="4"/>
  <c r="Y12" i="4"/>
  <c r="AA43" i="4"/>
  <c r="Z43" i="4"/>
  <c r="AA61" i="4"/>
  <c r="AB27" i="4"/>
  <c r="Z60" i="4"/>
  <c r="Z58" i="4"/>
  <c r="Y10" i="4"/>
  <c r="Z47" i="4"/>
  <c r="Y19" i="4"/>
  <c r="AA24" i="4"/>
  <c r="AA16" i="4"/>
  <c r="Z51" i="4"/>
  <c r="AA75" i="4"/>
  <c r="Y75" i="4"/>
  <c r="AB22" i="4"/>
  <c r="AB18" i="4"/>
  <c r="AB45" i="4"/>
  <c r="AB23" i="4"/>
  <c r="AB56" i="4"/>
  <c r="AB53" i="4"/>
  <c r="AB44" i="4"/>
  <c r="AB33" i="4"/>
  <c r="AB63" i="4"/>
  <c r="AB60" i="4"/>
  <c r="AB14" i="4"/>
  <c r="AB4" i="4"/>
  <c r="AB11" i="4"/>
  <c r="AB65" i="4"/>
  <c r="AB58" i="4"/>
  <c r="AB66" i="4"/>
  <c r="AB47" i="4"/>
  <c r="AB69" i="4"/>
  <c r="AB21" i="4"/>
  <c r="AB3" i="4"/>
  <c r="AB30" i="4"/>
  <c r="AB62" i="4"/>
  <c r="AB8" i="4"/>
  <c r="AB52" i="4"/>
  <c r="AB39" i="4"/>
  <c r="AB25" i="4"/>
  <c r="AB32" i="4"/>
  <c r="AB57" i="4"/>
  <c r="AB24" i="4"/>
  <c r="AB12" i="4"/>
  <c r="AB13" i="4"/>
  <c r="AB37" i="4"/>
  <c r="AB7" i="4"/>
  <c r="AB41" i="4"/>
  <c r="AB43" i="4"/>
  <c r="AB16" i="4"/>
  <c r="AB15" i="4"/>
  <c r="AB51" i="4"/>
  <c r="AB61" i="4"/>
  <c r="AB75" i="4"/>
  <c r="AA44" i="4"/>
  <c r="AA33" i="4"/>
  <c r="AA6" i="4"/>
  <c r="AA34" i="4"/>
  <c r="AA21" i="4"/>
  <c r="AA3" i="4"/>
  <c r="AA52" i="4"/>
  <c r="AA27" i="4"/>
  <c r="AA40" i="4"/>
  <c r="G40" i="4" s="1"/>
  <c r="AA41" i="4"/>
  <c r="AA18" i="4"/>
  <c r="AA29" i="4"/>
  <c r="AA50" i="4"/>
  <c r="AA45" i="4"/>
  <c r="G45" i="4" s="1"/>
  <c r="AA71" i="4"/>
  <c r="AA23" i="4"/>
  <c r="AA56" i="4"/>
  <c r="AA53" i="4"/>
  <c r="AA49" i="4"/>
  <c r="AA22" i="4"/>
  <c r="AA63" i="4"/>
  <c r="AA14" i="4"/>
  <c r="AA4" i="4"/>
  <c r="AA11" i="4"/>
  <c r="AA65" i="4"/>
  <c r="AA58" i="4"/>
  <c r="AA66" i="4"/>
  <c r="AA10" i="4"/>
  <c r="AA47" i="4"/>
  <c r="AA69" i="4"/>
  <c r="AA62" i="4"/>
  <c r="AA8" i="4"/>
  <c r="AA39" i="4"/>
  <c r="AA13" i="4"/>
  <c r="AA37" i="4"/>
  <c r="AA7" i="4"/>
  <c r="AA55" i="4"/>
  <c r="G55" i="4" s="1"/>
  <c r="Z27" i="4"/>
  <c r="Z14" i="4"/>
  <c r="Z32" i="4"/>
  <c r="Z4" i="4"/>
  <c r="Z15" i="4"/>
  <c r="Z50" i="4"/>
  <c r="Z71" i="4"/>
  <c r="Z56" i="4"/>
  <c r="Z44" i="4"/>
  <c r="Z49" i="4"/>
  <c r="Z6" i="4"/>
  <c r="Z11" i="4"/>
  <c r="Z10" i="4"/>
  <c r="Z39" i="4"/>
  <c r="Z57" i="4"/>
  <c r="Z55" i="4"/>
  <c r="Z61" i="4"/>
  <c r="Z45" i="4"/>
  <c r="Z23" i="4"/>
  <c r="Z53" i="4"/>
  <c r="Z33" i="4"/>
  <c r="Z22" i="4"/>
  <c r="Z63" i="4"/>
  <c r="Z66" i="4"/>
  <c r="Z21" i="4"/>
  <c r="Z52" i="4"/>
  <c r="Z19" i="4"/>
  <c r="Z24" i="4"/>
  <c r="Z13" i="4"/>
  <c r="Z75" i="4"/>
  <c r="Z18" i="4"/>
  <c r="Z34" i="4"/>
  <c r="Y50" i="4"/>
  <c r="Y58" i="4"/>
  <c r="Y25" i="4"/>
  <c r="Y24" i="4"/>
  <c r="Y51" i="4"/>
  <c r="Y61" i="4"/>
  <c r="Y18" i="4"/>
  <c r="Y14" i="4"/>
  <c r="Y65" i="4"/>
  <c r="Y40" i="4"/>
  <c r="H40" i="4" s="1"/>
  <c r="Y30" i="4"/>
  <c r="Y52" i="4"/>
  <c r="Y39" i="4"/>
  <c r="Y7" i="4"/>
  <c r="Y71" i="4"/>
  <c r="Y23" i="4"/>
  <c r="Y49" i="4"/>
  <c r="Y60" i="4"/>
  <c r="Y57" i="4"/>
  <c r="Y13" i="4"/>
  <c r="Y16" i="4"/>
  <c r="Y15" i="4"/>
  <c r="Y45" i="4"/>
  <c r="Y4" i="4"/>
  <c r="Y21" i="4"/>
  <c r="Y8" i="4"/>
  <c r="Y27" i="4"/>
  <c r="Y44" i="4"/>
  <c r="Y6" i="4"/>
  <c r="Y34" i="4"/>
  <c r="Y69" i="4"/>
  <c r="Y62" i="4"/>
  <c r="Y32" i="4"/>
  <c r="Y53" i="4"/>
  <c r="Y22" i="4"/>
  <c r="X13" i="4"/>
  <c r="X16" i="4"/>
  <c r="X53" i="4"/>
  <c r="X63" i="4"/>
  <c r="X34" i="4"/>
  <c r="X7" i="4"/>
  <c r="X49" i="4"/>
  <c r="U66" i="4"/>
  <c r="X8" i="4"/>
  <c r="X23" i="4"/>
  <c r="X22" i="4"/>
  <c r="X61" i="4"/>
  <c r="X52" i="4"/>
  <c r="X47" i="4"/>
  <c r="X37" i="4"/>
  <c r="X29" i="4"/>
  <c r="X18" i="4"/>
  <c r="X30" i="4"/>
  <c r="X51" i="4"/>
  <c r="X4" i="4"/>
  <c r="X28" i="4"/>
  <c r="X71" i="4"/>
  <c r="X27" i="4"/>
  <c r="X24" i="4"/>
  <c r="X50" i="4"/>
  <c r="X45" i="4"/>
  <c r="X69" i="4"/>
  <c r="X66" i="4"/>
  <c r="X11" i="4"/>
  <c r="X57" i="4"/>
  <c r="X6" i="4"/>
  <c r="X65" i="4"/>
  <c r="X55" i="4"/>
  <c r="X15" i="4"/>
  <c r="X41" i="4"/>
  <c r="X3" i="4"/>
  <c r="X33" i="4"/>
  <c r="X58" i="4"/>
  <c r="X21" i="4"/>
  <c r="X44" i="4"/>
  <c r="X32" i="4"/>
  <c r="X43" i="4"/>
  <c r="X75" i="4"/>
  <c r="X25" i="4"/>
  <c r="X12" i="4"/>
  <c r="U30" i="4"/>
  <c r="D93" i="2"/>
  <c r="U3" i="4"/>
  <c r="S12" i="4"/>
  <c r="S14" i="4"/>
  <c r="S34" i="4"/>
  <c r="U13" i="4"/>
  <c r="U6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3" i="4"/>
  <c r="S53" i="4"/>
  <c r="S3" i="4"/>
  <c r="U8" i="4"/>
  <c r="U12" i="4"/>
  <c r="U16" i="4"/>
  <c r="S75" i="4"/>
  <c r="S6" i="4"/>
  <c r="U58" i="4"/>
  <c r="U10" i="4"/>
  <c r="U25" i="4"/>
  <c r="S37" i="4"/>
  <c r="U41" i="4"/>
  <c r="U70" i="4"/>
  <c r="U14" i="4"/>
  <c r="U51" i="4"/>
  <c r="U19" i="4"/>
  <c r="U71" i="4"/>
  <c r="U49" i="4"/>
  <c r="U50" i="4"/>
  <c r="U62" i="4"/>
  <c r="U32" i="4"/>
  <c r="U61" i="4"/>
  <c r="U24" i="4"/>
  <c r="U27" i="4"/>
  <c r="U18" i="4"/>
  <c r="U53" i="4"/>
  <c r="U54" i="4"/>
  <c r="U15" i="4"/>
  <c r="U43" i="4"/>
  <c r="U75" i="4"/>
  <c r="U11" i="4"/>
  <c r="U33" i="4"/>
  <c r="U63" i="4"/>
  <c r="U22" i="4"/>
  <c r="U65" i="4"/>
  <c r="U28" i="4"/>
  <c r="U44" i="4"/>
  <c r="U60" i="4"/>
  <c r="U57" i="4"/>
  <c r="U69" i="4"/>
  <c r="U34" i="4"/>
  <c r="U21" i="4"/>
  <c r="U47" i="4"/>
  <c r="U4" i="4"/>
  <c r="U39" i="4"/>
  <c r="U37" i="4"/>
  <c r="S25" i="4"/>
  <c r="S72" i="4"/>
  <c r="S24" i="4"/>
  <c r="S18" i="4"/>
  <c r="S32" i="4"/>
  <c r="S21" i="4"/>
  <c r="S16" i="4"/>
  <c r="S73" i="4"/>
  <c r="S39" i="4"/>
  <c r="S60" i="4"/>
  <c r="S13" i="4"/>
  <c r="S27" i="4"/>
  <c r="S33" i="4"/>
  <c r="S50" i="4"/>
  <c r="S63" i="4"/>
  <c r="S15" i="4"/>
  <c r="S11" i="4"/>
  <c r="S47" i="4"/>
  <c r="S4" i="4"/>
  <c r="S44" i="4"/>
  <c r="S45" i="4"/>
  <c r="S23" i="4"/>
  <c r="S62" i="4"/>
  <c r="S61" i="4"/>
  <c r="S52" i="4"/>
  <c r="S70" i="4"/>
  <c r="S43" i="4"/>
  <c r="S51" i="4"/>
  <c r="S22" i="4"/>
  <c r="S71" i="4"/>
  <c r="S58" i="4"/>
  <c r="S8" i="4"/>
  <c r="S41" i="4"/>
  <c r="S30" i="4"/>
  <c r="S40" i="4"/>
  <c r="S66" i="4"/>
  <c r="S10" i="4"/>
  <c r="S55" i="4"/>
  <c r="L81" i="11"/>
  <c r="L29" i="11"/>
  <c r="L18" i="11"/>
  <c r="P32" i="4"/>
  <c r="P63" i="4"/>
  <c r="P19" i="4"/>
  <c r="G19" i="4" s="1"/>
  <c r="P73" i="4"/>
  <c r="AM95" i="2"/>
  <c r="P44" i="4"/>
  <c r="P39" i="4"/>
  <c r="P43" i="4"/>
  <c r="AM93" i="2"/>
  <c r="P50" i="4"/>
  <c r="P5" i="4"/>
  <c r="G5" i="4" s="1"/>
  <c r="P14" i="4"/>
  <c r="P54" i="4"/>
  <c r="G54" i="4" s="1"/>
  <c r="P25" i="4"/>
  <c r="P37" i="4"/>
  <c r="P41" i="4"/>
  <c r="P4" i="4"/>
  <c r="P58" i="4"/>
  <c r="P8" i="4"/>
  <c r="P10" i="4"/>
  <c r="P52" i="4"/>
  <c r="P71" i="4"/>
  <c r="P53" i="4"/>
  <c r="P33" i="4"/>
  <c r="P70" i="4"/>
  <c r="G70" i="4" s="1"/>
  <c r="P66" i="4"/>
  <c r="P51" i="4"/>
  <c r="P24" i="4"/>
  <c r="P29" i="4"/>
  <c r="P26" i="4"/>
  <c r="G26" i="4" s="1"/>
  <c r="P27" i="4"/>
  <c r="P62" i="4"/>
  <c r="P75" i="4"/>
  <c r="P6" i="4"/>
  <c r="P69" i="4"/>
  <c r="P18" i="4"/>
  <c r="P3" i="4"/>
  <c r="P60" i="4"/>
  <c r="P57" i="4"/>
  <c r="P48" i="4"/>
  <c r="G48" i="4" s="1"/>
  <c r="P61" i="4"/>
  <c r="P12" i="4"/>
  <c r="P15" i="4"/>
  <c r="P34" i="4"/>
  <c r="P22" i="4"/>
  <c r="P13" i="4"/>
  <c r="P49" i="4"/>
  <c r="P11" i="4"/>
  <c r="P21" i="4"/>
  <c r="P72" i="4"/>
  <c r="G72" i="4" s="1"/>
  <c r="P23" i="4"/>
  <c r="AK77" i="2"/>
  <c r="N23" i="4" s="1"/>
  <c r="AK15" i="2"/>
  <c r="N61" i="4" s="1"/>
  <c r="AK44" i="2"/>
  <c r="AK80" i="2"/>
  <c r="N50" i="4" s="1"/>
  <c r="AK68" i="2"/>
  <c r="N49" i="4" s="1"/>
  <c r="AK66" i="2"/>
  <c r="N28" i="4" s="1"/>
  <c r="AK73" i="2"/>
  <c r="N53" i="4" s="1"/>
  <c r="AR81" i="2"/>
  <c r="O29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7" i="4" s="1"/>
  <c r="AR14" i="2"/>
  <c r="O36" i="4" s="1"/>
  <c r="AR20" i="2"/>
  <c r="O43" i="4" s="1"/>
  <c r="AR83" i="2"/>
  <c r="O18" i="4" s="1"/>
  <c r="AR67" i="2"/>
  <c r="O22" i="4" s="1"/>
  <c r="AR65" i="2"/>
  <c r="O6" i="4" s="1"/>
  <c r="AR40" i="2"/>
  <c r="O30" i="4" s="1"/>
  <c r="AR32" i="2"/>
  <c r="O19" i="4" s="1"/>
  <c r="AR19" i="2"/>
  <c r="O16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39" i="4" s="1"/>
  <c r="AR31" i="2"/>
  <c r="O25" i="4" s="1"/>
  <c r="AR29" i="2"/>
  <c r="O57" i="4" s="1"/>
  <c r="AR27" i="2"/>
  <c r="O12" i="4" s="1"/>
  <c r="AR21" i="2"/>
  <c r="O55" i="4" s="1"/>
  <c r="AK19" i="2"/>
  <c r="N16" i="4" s="1"/>
  <c r="AR73" i="2"/>
  <c r="O53" i="4" s="1"/>
  <c r="AR70" i="2"/>
  <c r="O44" i="4" s="1"/>
  <c r="AR68" i="2"/>
  <c r="O49" i="4" s="1"/>
  <c r="AR66" i="2"/>
  <c r="O28" i="4" s="1"/>
  <c r="AR62" i="2"/>
  <c r="O14" i="4" s="1"/>
  <c r="AK58" i="2"/>
  <c r="N11" i="4" s="1"/>
  <c r="AR51" i="2"/>
  <c r="O72" i="4" s="1"/>
  <c r="AR43" i="2"/>
  <c r="O21" i="4" s="1"/>
  <c r="AR41" i="2"/>
  <c r="O74" i="4" s="1"/>
  <c r="AR39" i="2"/>
  <c r="O62" i="4" s="1"/>
  <c r="AR26" i="2"/>
  <c r="O13" i="4" s="1"/>
  <c r="AR23" i="2"/>
  <c r="O7" i="4" s="1"/>
  <c r="AK22" i="2"/>
  <c r="N41" i="4" s="1"/>
  <c r="AR61" i="2"/>
  <c r="O34" i="4" s="1"/>
  <c r="AR50" i="2"/>
  <c r="O10" i="4" s="1"/>
  <c r="AR48" i="2"/>
  <c r="O47" i="4" s="1"/>
  <c r="AR46" i="2"/>
  <c r="O40" i="4" s="1"/>
  <c r="AR45" i="2"/>
  <c r="O73" i="4" s="1"/>
  <c r="AR37" i="2"/>
  <c r="O52" i="4" s="1"/>
  <c r="AR33" i="2"/>
  <c r="O26" i="4" s="1"/>
  <c r="AR30" i="2"/>
  <c r="O32" i="4" s="1"/>
  <c r="AR28" i="2"/>
  <c r="O24" i="4" s="1"/>
  <c r="AK24" i="2"/>
  <c r="N37" i="4" s="1"/>
  <c r="AR22" i="2"/>
  <c r="O41" i="4" s="1"/>
  <c r="AR69" i="2"/>
  <c r="O33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7" i="4" s="1"/>
  <c r="AK21" i="2"/>
  <c r="N55" i="4" s="1"/>
  <c r="AR18" i="2"/>
  <c r="O15" i="4" s="1"/>
  <c r="AR13" i="2"/>
  <c r="O75" i="4" s="1"/>
  <c r="AK74" i="2"/>
  <c r="N42" i="4" s="1"/>
  <c r="AK70" i="2"/>
  <c r="N44" i="4" s="1"/>
  <c r="AK51" i="2"/>
  <c r="AK49" i="2"/>
  <c r="AK36" i="2"/>
  <c r="AK32" i="2"/>
  <c r="N19" i="4" s="1"/>
  <c r="AK79" i="2"/>
  <c r="N45" i="4" s="1"/>
  <c r="AK34" i="2"/>
  <c r="N39" i="4" s="1"/>
  <c r="AK17" i="2"/>
  <c r="N51" i="4" s="1"/>
  <c r="AK47" i="2"/>
  <c r="AK40" i="2"/>
  <c r="AK26" i="2"/>
  <c r="N13" i="4" s="1"/>
  <c r="AK69" i="2"/>
  <c r="N33" i="4" s="1"/>
  <c r="AK13" i="2"/>
  <c r="N75" i="4" s="1"/>
  <c r="AK43" i="2"/>
  <c r="AK56" i="2"/>
  <c r="AK61" i="2"/>
  <c r="N34" i="4" s="1"/>
  <c r="AK64" i="2"/>
  <c r="N63" i="4" s="1"/>
  <c r="AK65" i="2"/>
  <c r="N6" i="4" s="1"/>
  <c r="AK31" i="2"/>
  <c r="N25" i="4" s="1"/>
  <c r="AK20" i="2"/>
  <c r="N43" i="4" s="1"/>
  <c r="AK63" i="2"/>
  <c r="N60" i="4" s="1"/>
  <c r="AK28" i="2"/>
  <c r="N24" i="4" s="1"/>
  <c r="AF93" i="2"/>
  <c r="AK52" i="2"/>
  <c r="AK41" i="2"/>
  <c r="AK76" i="2"/>
  <c r="N56" i="4" s="1"/>
  <c r="AK83" i="2"/>
  <c r="N18" i="4" s="1"/>
  <c r="AK18" i="2"/>
  <c r="N15" i="4" s="1"/>
  <c r="AK42" i="2"/>
  <c r="AK25" i="2"/>
  <c r="N67" i="4" s="1"/>
  <c r="AK48" i="2"/>
  <c r="AK50" i="2"/>
  <c r="AK67" i="2"/>
  <c r="N22" i="4" s="1"/>
  <c r="AK37" i="2"/>
  <c r="AF100" i="2"/>
  <c r="AK30" i="2"/>
  <c r="N32" i="4" s="1"/>
  <c r="AK46" i="2"/>
  <c r="AK38" i="2"/>
  <c r="AF95" i="2"/>
  <c r="Y100" i="2"/>
  <c r="Y95" i="2"/>
  <c r="Y93" i="2"/>
  <c r="R93" i="2"/>
  <c r="R95" i="2"/>
  <c r="R100" i="2"/>
  <c r="J19" i="4"/>
  <c r="J59" i="4"/>
  <c r="J68" i="4"/>
  <c r="K95" i="2"/>
  <c r="J42" i="4"/>
  <c r="J33" i="4"/>
  <c r="J28" i="4"/>
  <c r="J24" i="4"/>
  <c r="J25" i="4"/>
  <c r="J54" i="4"/>
  <c r="I75" i="2"/>
  <c r="J56" i="4" s="1"/>
  <c r="J6" i="4"/>
  <c r="J5" i="4"/>
  <c r="I76" i="2"/>
  <c r="J71" i="4" s="1"/>
  <c r="I79" i="2"/>
  <c r="J38" i="4" s="1"/>
  <c r="J22" i="4"/>
  <c r="J26" i="4"/>
  <c r="J57" i="4"/>
  <c r="I80" i="2"/>
  <c r="J18" i="4" s="1"/>
  <c r="J7" i="4"/>
  <c r="J49" i="4"/>
  <c r="J12" i="4"/>
  <c r="J41" i="4"/>
  <c r="I82" i="2"/>
  <c r="J27" i="4" s="1"/>
  <c r="J52" i="4"/>
  <c r="I78" i="2"/>
  <c r="J50" i="4" s="1"/>
  <c r="J44" i="4"/>
  <c r="J8" i="4"/>
  <c r="J37" i="4"/>
  <c r="J39" i="4"/>
  <c r="J32" i="4"/>
  <c r="J13" i="4"/>
  <c r="J43" i="4"/>
  <c r="J61" i="4"/>
  <c r="J75" i="4"/>
  <c r="I12" i="2"/>
  <c r="K94" i="2"/>
  <c r="K93" i="2"/>
  <c r="J51" i="4"/>
  <c r="J15" i="4"/>
  <c r="J16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0" i="4"/>
  <c r="Y40" i="11" l="1"/>
  <c r="I40" i="4"/>
  <c r="NR106" i="2"/>
  <c r="NR92" i="2"/>
  <c r="NT95" i="2" s="1"/>
  <c r="NR107" i="2"/>
  <c r="NT107" i="2" s="1"/>
  <c r="NR108" i="2"/>
  <c r="I10" i="4"/>
  <c r="I29" i="4"/>
  <c r="I42" i="4"/>
  <c r="R81" i="11"/>
  <c r="I26" i="4"/>
  <c r="Q26" i="11"/>
  <c r="R26" i="11"/>
  <c r="I6" i="4"/>
  <c r="I43" i="4"/>
  <c r="I57" i="4"/>
  <c r="AA10" i="11"/>
  <c r="AC10" i="11" s="1"/>
  <c r="AD10" i="11" s="1"/>
  <c r="Y27" i="11"/>
  <c r="Z27" i="11" s="1"/>
  <c r="AA73" i="11"/>
  <c r="AB73" i="11" s="1"/>
  <c r="AA60" i="11"/>
  <c r="AB60" i="11" s="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31" i="4"/>
  <c r="H45" i="4"/>
  <c r="I49" i="4"/>
  <c r="I7" i="4"/>
  <c r="I58" i="4"/>
  <c r="I47" i="4"/>
  <c r="I51" i="4"/>
  <c r="I69" i="4"/>
  <c r="I65" i="4"/>
  <c r="I25" i="4"/>
  <c r="I62" i="4"/>
  <c r="I15" i="4"/>
  <c r="I39" i="4"/>
  <c r="I60" i="4"/>
  <c r="I53" i="4"/>
  <c r="I71" i="4"/>
  <c r="Y16" i="11"/>
  <c r="Z16" i="11" s="1"/>
  <c r="Y7" i="11"/>
  <c r="Z7" i="11" s="1"/>
  <c r="Y29" i="11"/>
  <c r="Z29" i="11" s="1"/>
  <c r="AA40" i="11"/>
  <c r="AA65" i="11"/>
  <c r="AB65" i="11" s="1"/>
  <c r="Y23" i="11"/>
  <c r="Z23" i="11" s="1"/>
  <c r="H17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8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9" i="4"/>
  <c r="I22" i="4"/>
  <c r="I34" i="4"/>
  <c r="I27" i="4"/>
  <c r="I28" i="4"/>
  <c r="I11" i="4"/>
  <c r="I38" i="4"/>
  <c r="I18" i="4"/>
  <c r="I30" i="4"/>
  <c r="AA48" i="11"/>
  <c r="AA35" i="11"/>
  <c r="AB35" i="11" s="1"/>
  <c r="Y73" i="11"/>
  <c r="Y35" i="11"/>
  <c r="Y67" i="11"/>
  <c r="Z67" i="11" s="1"/>
  <c r="Y48" i="11"/>
  <c r="Z48" i="11" s="1"/>
  <c r="Y15" i="1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9" i="4"/>
  <c r="I4" i="4"/>
  <c r="I16" i="4"/>
  <c r="O80" i="11"/>
  <c r="I13" i="4"/>
  <c r="N47" i="11"/>
  <c r="O47" i="11"/>
  <c r="I32" i="4"/>
  <c r="I33" i="4"/>
  <c r="I3" i="4"/>
  <c r="I35" i="4"/>
  <c r="O40" i="11"/>
  <c r="I45" i="4"/>
  <c r="O50" i="11"/>
  <c r="I12" i="4"/>
  <c r="I5" i="4"/>
  <c r="N48" i="11"/>
  <c r="I41" i="4"/>
  <c r="I37" i="4"/>
  <c r="N81" i="11"/>
  <c r="O48" i="11"/>
  <c r="I44" i="4"/>
  <c r="I21" i="4"/>
  <c r="O81" i="11"/>
  <c r="I23" i="4"/>
  <c r="N40" i="11"/>
  <c r="I31" i="4"/>
  <c r="I14" i="4"/>
  <c r="I9" i="4"/>
  <c r="I48" i="4"/>
  <c r="I17" i="4"/>
  <c r="I24" i="4"/>
  <c r="AA5" i="11"/>
  <c r="H29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6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9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9" i="4"/>
  <c r="AA70" i="11"/>
  <c r="Y19" i="11"/>
  <c r="AJ36" i="4"/>
  <c r="H36" i="4" s="1"/>
  <c r="GD108" i="2"/>
  <c r="GD92" i="2"/>
  <c r="GD107" i="2"/>
  <c r="GD106" i="2"/>
  <c r="AA55" i="11"/>
  <c r="Y60" i="11"/>
  <c r="Z60" i="11" s="1"/>
  <c r="H60" i="4"/>
  <c r="AA67" i="11"/>
  <c r="H52" i="4"/>
  <c r="AA43" i="11"/>
  <c r="H33" i="4"/>
  <c r="AA28" i="11"/>
  <c r="AB28" i="11" s="1"/>
  <c r="Y62" i="11"/>
  <c r="Z62" i="11" s="1"/>
  <c r="Y17" i="11"/>
  <c r="Y83" i="11"/>
  <c r="Z83" i="11" s="1"/>
  <c r="H6" i="4"/>
  <c r="AA41" i="11"/>
  <c r="AB41" i="11" s="1"/>
  <c r="Y66" i="11"/>
  <c r="Z66" i="11" s="1"/>
  <c r="AA24" i="11"/>
  <c r="AB24" i="11" s="1"/>
  <c r="Y65" i="11"/>
  <c r="AA75" i="11"/>
  <c r="H21" i="4"/>
  <c r="H50" i="4"/>
  <c r="AA72" i="11"/>
  <c r="AB72" i="11" s="1"/>
  <c r="AA51" i="11"/>
  <c r="AB51" i="11" s="1"/>
  <c r="I83" i="11"/>
  <c r="H7" i="4"/>
  <c r="H8" i="4"/>
  <c r="H58" i="4"/>
  <c r="H71" i="4"/>
  <c r="H22" i="4"/>
  <c r="H25" i="4"/>
  <c r="H13" i="4"/>
  <c r="H39" i="4"/>
  <c r="H32" i="4"/>
  <c r="H24" i="4"/>
  <c r="H15" i="4"/>
  <c r="H34" i="4"/>
  <c r="H27" i="4"/>
  <c r="H53" i="4"/>
  <c r="H63" i="4"/>
  <c r="H4" i="4"/>
  <c r="H30" i="4"/>
  <c r="H11" i="4"/>
  <c r="H43" i="4"/>
  <c r="H65" i="4"/>
  <c r="H62" i="4"/>
  <c r="H14" i="4"/>
  <c r="H57" i="4"/>
  <c r="H18" i="4"/>
  <c r="H3" i="4"/>
  <c r="H61" i="4"/>
  <c r="H49" i="4"/>
  <c r="H51" i="4"/>
  <c r="H47" i="4"/>
  <c r="H37" i="4"/>
  <c r="H44" i="4"/>
  <c r="H23" i="4"/>
  <c r="H10" i="4"/>
  <c r="F26" i="4"/>
  <c r="F46" i="4"/>
  <c r="F35" i="4"/>
  <c r="F38" i="4"/>
  <c r="O29" i="11"/>
  <c r="N26" i="11"/>
  <c r="O26" i="11"/>
  <c r="F5" i="4"/>
  <c r="G30" i="4"/>
  <c r="G56" i="4"/>
  <c r="W78" i="11"/>
  <c r="G69" i="4"/>
  <c r="G75" i="4"/>
  <c r="G39" i="4"/>
  <c r="G24" i="4"/>
  <c r="G65" i="4"/>
  <c r="G66" i="4"/>
  <c r="G47" i="4"/>
  <c r="G50" i="4"/>
  <c r="G44" i="4"/>
  <c r="G6" i="4"/>
  <c r="G14" i="4"/>
  <c r="G11" i="4"/>
  <c r="G10" i="4"/>
  <c r="G12" i="4"/>
  <c r="G7" i="4"/>
  <c r="G41" i="4"/>
  <c r="G43" i="4"/>
  <c r="G16" i="4"/>
  <c r="G33" i="4"/>
  <c r="F7" i="4"/>
  <c r="F29" i="4"/>
  <c r="G32" i="4"/>
  <c r="F56" i="4"/>
  <c r="G18" i="4"/>
  <c r="G8" i="4"/>
  <c r="G23" i="4"/>
  <c r="G37" i="4"/>
  <c r="G62" i="4"/>
  <c r="G49" i="4"/>
  <c r="G15" i="4"/>
  <c r="G58" i="4"/>
  <c r="G61" i="4"/>
  <c r="G51" i="4"/>
  <c r="G34" i="4"/>
  <c r="G71" i="4"/>
  <c r="F62" i="4"/>
  <c r="F42" i="4"/>
  <c r="G25" i="4"/>
  <c r="F36" i="4"/>
  <c r="G57" i="4"/>
  <c r="G27" i="4"/>
  <c r="G53" i="4"/>
  <c r="G73" i="4"/>
  <c r="G21" i="4"/>
  <c r="G22" i="4"/>
  <c r="G29" i="4"/>
  <c r="G52" i="4"/>
  <c r="G4" i="4"/>
  <c r="G3" i="4"/>
  <c r="G13" i="4"/>
  <c r="G60" i="4"/>
  <c r="G63" i="4"/>
  <c r="F14" i="4"/>
  <c r="F27" i="4"/>
  <c r="F64" i="4"/>
  <c r="E64" i="4" s="1"/>
  <c r="F39" i="4"/>
  <c r="F73" i="4"/>
  <c r="L28" i="11"/>
  <c r="F6" i="4"/>
  <c r="F13" i="4"/>
  <c r="F17" i="4"/>
  <c r="F24" i="4"/>
  <c r="F75" i="4"/>
  <c r="F55" i="4"/>
  <c r="F43" i="4"/>
  <c r="F23" i="4"/>
  <c r="F45" i="4"/>
  <c r="F18" i="4"/>
  <c r="F22" i="4"/>
  <c r="F63" i="4"/>
  <c r="F15" i="4"/>
  <c r="F4" i="4"/>
  <c r="F32" i="4"/>
  <c r="F33" i="4"/>
  <c r="F16" i="4"/>
  <c r="F71" i="4"/>
  <c r="F61" i="4"/>
  <c r="F44" i="4"/>
  <c r="F60" i="4"/>
  <c r="F34" i="4"/>
  <c r="F37" i="4"/>
  <c r="F51" i="4"/>
  <c r="F25" i="4"/>
  <c r="F12" i="4"/>
  <c r="F57" i="4"/>
  <c r="F11" i="4"/>
  <c r="F19" i="4"/>
  <c r="F53" i="4"/>
  <c r="F28" i="4"/>
  <c r="F49" i="4"/>
  <c r="F50" i="4"/>
  <c r="F41" i="4"/>
  <c r="O31" i="4"/>
  <c r="AV102" i="2"/>
  <c r="AV97" i="2"/>
  <c r="N48" i="4"/>
  <c r="N66" i="4"/>
  <c r="N52" i="4"/>
  <c r="F52" i="4" s="1"/>
  <c r="N10" i="4"/>
  <c r="N47" i="4"/>
  <c r="N3" i="4"/>
  <c r="N65" i="4"/>
  <c r="F65" i="4" s="1"/>
  <c r="N70" i="4"/>
  <c r="N58" i="4"/>
  <c r="N30" i="4"/>
  <c r="N54" i="4"/>
  <c r="F54" i="4" s="1"/>
  <c r="N8" i="4"/>
  <c r="F8" i="4" s="1"/>
  <c r="N21" i="4"/>
  <c r="N72" i="4"/>
  <c r="N40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D107" i="2"/>
  <c r="D92" i="2"/>
  <c r="D108" i="2"/>
  <c r="D106" i="2"/>
  <c r="J20" i="4"/>
  <c r="J36" i="4"/>
  <c r="QV12" i="2"/>
  <c r="QO12" i="2"/>
  <c r="QH12" i="2"/>
  <c r="BU20" i="4" s="1"/>
  <c r="BM20" i="4"/>
  <c r="PT12" i="2"/>
  <c r="PM12" i="2"/>
  <c r="PF12" i="2"/>
  <c r="OY12" i="2"/>
  <c r="OR12" i="2"/>
  <c r="OK12" i="2"/>
  <c r="OF106" i="2" s="1"/>
  <c r="AC15" i="11" l="1"/>
  <c r="AD15" i="11" s="1"/>
  <c r="PV106" i="2"/>
  <c r="BT20" i="4"/>
  <c r="AC40" i="11"/>
  <c r="AD40" i="11" s="1"/>
  <c r="PH106" i="2"/>
  <c r="BR20" i="4"/>
  <c r="OT106" i="2"/>
  <c r="BP20" i="4"/>
  <c r="NT94" i="2"/>
  <c r="NT93" i="2"/>
  <c r="NT105" i="2"/>
  <c r="NT106" i="2"/>
  <c r="NT100" i="2"/>
  <c r="OM106" i="2"/>
  <c r="BO20" i="4"/>
  <c r="BL20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9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4" i="4"/>
  <c r="E11" i="4"/>
  <c r="E4" i="4"/>
  <c r="E34" i="4"/>
  <c r="E73" i="4"/>
  <c r="F72" i="4"/>
  <c r="E72" i="4" s="1"/>
  <c r="F10" i="4"/>
  <c r="E10" i="4" s="1"/>
  <c r="F21" i="4"/>
  <c r="E21" i="4" s="1"/>
  <c r="F66" i="4"/>
  <c r="E66" i="4" s="1"/>
  <c r="F30" i="4"/>
  <c r="E30" i="4" s="1"/>
  <c r="F58" i="4"/>
  <c r="E58" i="4" s="1"/>
  <c r="F48" i="4"/>
  <c r="E48" i="4" s="1"/>
  <c r="F70" i="4"/>
  <c r="E70" i="4" s="1"/>
  <c r="F69" i="4"/>
  <c r="E69" i="4" s="1"/>
  <c r="F74" i="4"/>
  <c r="E74" i="4" s="1"/>
  <c r="F31" i="4"/>
  <c r="E31" i="4" s="1"/>
  <c r="F3" i="4"/>
  <c r="E3" i="4" s="1"/>
  <c r="F40" i="4"/>
  <c r="E40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0" i="4" l="1"/>
  <c r="MT12" i="2" l="1"/>
  <c r="MQ12" i="2"/>
  <c r="MM12" i="2"/>
  <c r="MJ12" i="2"/>
  <c r="LD12" i="2"/>
  <c r="LA12" i="2"/>
  <c r="LE12" i="2" l="1"/>
  <c r="MU12" i="2"/>
  <c r="MN12" i="2"/>
  <c r="BG20" i="4" s="1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B102" i="2"/>
  <c r="PB103" i="2"/>
  <c r="PB104" i="2"/>
  <c r="PB97" i="2"/>
  <c r="PB98" i="2"/>
  <c r="PB99" i="2"/>
  <c r="OU103" i="2"/>
  <c r="OU104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D101" i="2" s="1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I104" i="2" s="1"/>
  <c r="PK103" i="2"/>
  <c r="PI103" i="2" s="1"/>
  <c r="PK102" i="2"/>
  <c r="PI102" i="2" s="1"/>
  <c r="PK101" i="2"/>
  <c r="PI101" i="2" s="1"/>
  <c r="PK99" i="2"/>
  <c r="PI99" i="2" s="1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E99" i="2"/>
  <c r="MD99" i="2"/>
  <c r="ME98" i="2"/>
  <c r="MD98" i="2"/>
  <c r="ME97" i="2"/>
  <c r="MC97" i="2" s="1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PJ104" i="2" l="1"/>
  <c r="PJ99" i="2"/>
  <c r="OV97" i="2"/>
  <c r="OO103" i="2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6" i="4"/>
  <c r="E15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NM92" i="2" l="1"/>
  <c r="OA92" i="2"/>
  <c r="LW92" i="2"/>
  <c r="MY92" i="2"/>
  <c r="NF92" i="2"/>
  <c r="NT92" i="2"/>
  <c r="KU92" i="2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2" i="4"/>
  <c r="E25" i="4"/>
  <c r="E29" i="4"/>
  <c r="E17" i="4"/>
  <c r="E59" i="4"/>
  <c r="E53" i="4"/>
  <c r="E45" i="4"/>
  <c r="E38" i="4"/>
  <c r="E5" i="4"/>
  <c r="E32" i="4"/>
  <c r="E43" i="4"/>
  <c r="E39" i="4"/>
  <c r="E13" i="4"/>
  <c r="E61" i="4"/>
  <c r="E16" i="4"/>
  <c r="E36" i="4"/>
  <c r="E50" i="4"/>
  <c r="E44" i="4"/>
  <c r="E28" i="4"/>
  <c r="E8" i="4"/>
  <c r="E57" i="4"/>
  <c r="E37" i="4"/>
  <c r="E55" i="4"/>
  <c r="E27" i="4"/>
  <c r="E42" i="4"/>
  <c r="E33" i="4"/>
  <c r="E6" i="4"/>
  <c r="E52" i="4"/>
  <c r="E19" i="4"/>
  <c r="E24" i="4"/>
  <c r="E7" i="4"/>
  <c r="E46" i="4"/>
  <c r="E23" i="4"/>
  <c r="E18" i="4"/>
  <c r="E71" i="4"/>
  <c r="E68" i="4"/>
  <c r="E49" i="4"/>
  <c r="E60" i="4"/>
  <c r="E54" i="4"/>
  <c r="E41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<sst xmlns="http://schemas.openxmlformats.org/spreadsheetml/2006/main" count="17171" uniqueCount="424">
  <si>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</si>
  <si>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</si>
  <si>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</si>
  <si>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</si>
  <si>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</si>
  <si>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</si>
  <si>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</si>
  <si>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</si>
  <si>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</si>
  <si>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</si>
  <si>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</si>
  <si>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</si>
  <si>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</si>
  <si>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</si>
  <si>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</si>
  <si>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</si>
  <si>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</si>
  <si>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</si>
  <si>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</si>
  <si>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</si>
  <si>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</si>
  <si>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</si>
  <si>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</si>
  <si>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</si>
  <si>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</si>
  <si>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</si>
  <si>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</si>
  <si>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</si>
  <si>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</si>
  <si>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</si>
  <si>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</si>
  <si>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</si>
  <si>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</si>
  <si>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</si>
  <si>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</si>
  <si>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</si>
  <si>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</si>
  <si>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</si>
  <si>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</si>
  <si>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</si>
  <si>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</si>
  <si>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</si>
  <si>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</si>
  <si>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</si>
  <si>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</si>
  <si>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</si>
  <si>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</si>
  <si>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</si>
  <si>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</si>
  <si>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</si>
  <si>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</si>
  <si>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</si>
  <si>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</si>
  <si>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</si>
  <si>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</si>
  <si>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</si>
  <si>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</si>
  <si>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</si>
  <si>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</si>
  <si>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</si>
  <si>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</si>
  <si>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</si>
  <si>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</si>
  <si>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</si>
  <si>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</si>
  <si>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</si>
  <si>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</si>
  <si>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</si>
  <si>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</si>
  <si>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</si>
  <si>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</si>
  <si>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</si>
  <si>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</si>
  <si>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</si>
  <si>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</si>
  <si>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</si>
  <si>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</si>
  <si>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</si>
  <si>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</si>
  <si>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</si>
  <si>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</si>
  <si>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</si>
  <si>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</si>
  <si>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</si>
  <si>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</si>
  <si>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</si>
  <si>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</si>
  <si>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</si>
  <si>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</si>
  <si>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</si>
  <si>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</si>
  <si>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</si>
  <si>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</si>
  <si>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</si>
  <si>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</si>
  <si>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</si>
  <si>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</si>
  <si>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</si>
  <si>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</si>
  <si>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</si>
  <si>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</si>
  <si>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</si>
  <si>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</si>
  <si>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</si>
  <si>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</si>
  <si>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</si>
  <si>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</si>
  <si>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</si>
  <si>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</si>
  <si>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</si>
  <si>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</si>
  <si>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</si>
  <si>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</si>
  <si>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</si>
  <si>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</si>
  <si>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</si>
  <si>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</si>
  <si>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</si>
  <si>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</si>
  <si>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</si>
  <si>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</si>
  <si>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</si>
  <si>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</si>
  <si>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</si>
  <si>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</si>
  <si>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</si>
  <si>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</si>
  <si>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</si>
  <si>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</si>
  <si>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</si>
  <si>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</si>
  <si>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</si>
  <si>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</si>
  <si>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</si>
  <si>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</si>
  <si>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</si>
  <si>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</si>
  <si>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</si>
  <si>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</si>
  <si>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</si>
  <si>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</si>
  <si>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</si>
  <si>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</si>
  <si>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</si>
  <si>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</si>
  <si>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</si>
  <si>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</si>
  <si>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</si>
  <si>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</si>
  <si>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</si>
  <si>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</si>
  <si>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</si>
  <si>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</si>
  <si>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</si>
  <si>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</si>
  <si>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</si>
  <si>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</si>
  <si>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</si>
  <si>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</si>
  <si>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</si>
  <si>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</si>
  <si>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</si>
  <si>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</si>
  <si>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</si>
  <si>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</si>
  <si>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</si>
  <si>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</si>
  <si>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</si>
  <si>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</si>
  <si>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</si>
  <si>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</si>
  <si>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</si>
  <si>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</si>
  <si>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</si>
  <si>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</si>
  <si>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</si>
  <si>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</si>
  <si>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</si>
  <si>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</si>
  <si>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</si>
  <si>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</si>
  <si>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</si>
  <si>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</si>
  <si>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</si>
  <si>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</si>
  <si>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</si>
  <si>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</si>
  <si>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</si>
  <si>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</si>
  <si>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</si>
  <si>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</si>
  <si>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</si>
  <si>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</si>
  <si>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</si>
  <si>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</si>
  <si>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</si>
  <si>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</si>
  <si>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</si>
  <si>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</si>
  <si>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</si>
  <si>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</si>
  <si>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</si>
  <si>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</si>
  <si>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</si>
  <si>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</si>
  <si>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</si>
  <si>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</si>
  <si>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</si>
  <si>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</si>
  <si>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</si>
  <si>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</si>
  <si>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</si>
  <si>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</si>
  <si>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</si>
  <si>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</si>
  <si>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</si>
  <si>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</si>
  <si>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</si>
  <si>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</si>
  <si>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</si>
  <si>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</si>
  <si>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</si>
  <si>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</si>
  <si>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</si>
  <si>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</si>
  <si>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</si>
  <si>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</si>
  <si>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</si>
  <si>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</si>
  <si>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</si>
  <si>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</si>
  <si>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</si>
  <si>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</si>
  <si>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</si>
  <si>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</si>
  <si>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</si>
  <si>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</si>
  <si>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</si>
  <si>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</si>
  <si>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</si>
  <si>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</si>
  <si>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</si>
  <si>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</si>
  <si>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</si>
  <si>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</si>
  <si>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</si>
  <si>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</si>
  <si>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</si>
  <si>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</si>
  <si>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</si>
  <si>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</si>
  <si>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</si>
  <si>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</si>
  <si>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</si>
  <si>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</si>
  <si>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</si>
  <si>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</si>
  <si>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</si>
  <si>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</si>
  <si>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</si>
  <si>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</si>
  <si>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</si>
  <si>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</si>
  <si>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</si>
  <si>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</si>
  <si>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</si>
  <si>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</si>
  <si>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</si>
  <si>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</si>
  <si>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</si>
  <si>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</si>
  <si>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</si>
  <si>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</si>
  <si>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</si>
  <si>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</si>
  <si>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</si>
  <si>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</si>
  <si>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</si>
  <si>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</si>
  <si>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</si>
  <si>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</si>
  <si>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</si>
  <si>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</si>
  <si>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</si>
  <si>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</si>
  <si>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</si>
  <si>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</si>
  <si>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</si>
  <si>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</si>
  <si>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</si>
  <si>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</si>
  <si>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</si>
  <si>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</si>
  <si>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</si>
  <si>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</si>
  <si>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</si>
  <si>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</si>
  <si>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</si>
  <si>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</si>
  <si>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</si>
  <si>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</si>
  <si>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</si>
  <si>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</si>
  <si>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</si>
  <si>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</si>
  <si>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</si>
  <si>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</si>
  <si>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</si>
  <si>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</si>
  <si>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</si>
  <si>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</si>
  <si>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</si>
  <si>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</si>
  <si>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</si>
  <si>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</si>
  <si>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</si>
  <si>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</si>
  <si>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</si>
  <si>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</si>
  <si>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</si>
  <si>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</si>
  <si>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</si>
  <si>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</si>
  <si>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</si>
  <si>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</si>
  <si>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</si>
  <si>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</si>
  <si>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</si>
  <si>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</si>
  <si>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</si>
  <si>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</si>
  <si>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</si>
  <si>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</si>
  <si>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</si>
  <si>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</si>
  <si>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</si>
  <si>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</si>
  <si>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</si>
  <si>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</si>
  <si>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</si>
  <si>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</si>
  <si>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</si>
  <si>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</si>
  <si>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</si>
  <si>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</si>
  <si>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</si>
  <si>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</si>
  <si>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</si>
  <si>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</si>
  <si>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</si>
  <si>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</si>
  <si>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</si>
  <si>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</si>
  <si>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</si>
  <si>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</si>
  <si>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</si>
  <si>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</si>
  <si>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</si>
  <si>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</si>
  <si>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</si>
  <si>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</si>
  <si>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</si>
  <si>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</si>
  <si>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</si>
  <si>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</si>
  <si>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</si>
  <si>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</si>
  <si>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</si>
  <si>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</si>
  <si>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</si>
  <si>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</si>
  <si>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</si>
  <si>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</si>
  <si>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</si>
  <si>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</si>
  <si>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</si>
  <si>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</si>
  <si>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</si>
  <si>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</si>
  <si>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</si>
  <si>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</si>
  <si>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</si>
  <si>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</si>
  <si>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</si>
  <si>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</si>
  <si>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</si>
  <si>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</si>
  <si>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</si>
  <si>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</si>
  <si>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</si>
  <si>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</si>
  <si>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</si>
  <si>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</si>
  <si>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</si>
  <si>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</si>
  <si>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</si>
  <si>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</si>
  <si>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</si>
  <si>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</si>
  <si>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</si>
  <si>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</si>
  <si>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</si>
  <si>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</si>
  <si>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</si>
  <si>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</si>
  <si>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</si>
  <si>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</si>
  <si>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</si>
  <si>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</si>
  <si>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</si>
  <si>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</si>
  <si>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</si>
  <si>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</si>
  <si>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</si>
  <si>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</si>
  <si>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</si>
  <si>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</si>
  <si>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</si>
  <si>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</si>
  <si>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</si>
  <si>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</si>
  <si>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</si>
  <si>
    <t>Son</t>
  </si>
  <si>
    <t>Bailey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</si>
</sst>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352426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OH90"/>
  <sheetViews>
    <sheetView zoomScale="90" zoomScaleNormal="90" workbookViewId="0">
      <pane xSplit="3" ySplit="5" topLeftCell="NQ30" activePane="bottomRight" state="frozen"/>
      <selection pane="topRight" activeCell="D1" sqref="D1"/>
      <selection pane="bottomLeft" activeCell="A6" sqref="A6"/>
      <selection pane="bottomRight" activeCell="OC77" sqref="OC77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3.88671875" style="24" hidden="1" customWidth="1"/>
    <col min="4" max="4" width="2.6640625" style="24" hidden="1" customWidth="1"/>
    <col min="5" max="5" width="1.6640625" style="24" hidden="1" customWidth="1"/>
    <col min="6" max="6" width="2.6640625" style="24" hidden="1" customWidth="1"/>
    <col min="7" max="8" width="11.33203125" style="24" hidden="1" customWidth="1"/>
    <col min="9" max="9" width="0.88671875" style="24" hidden="1" customWidth="1"/>
    <col min="10" max="10" width="2.6640625" style="11" customWidth="1"/>
    <col min="11" max="11" width="1.6640625" style="11" customWidth="1"/>
    <col min="12" max="12" width="2.6640625" style="11" customWidth="1"/>
    <col min="13" max="13" width="11.109375" style="11" bestFit="1" customWidth="1"/>
    <col min="14" max="14" width="11.44140625" style="11" bestFit="1" customWidth="1"/>
    <col min="15" max="15" width="0.88671875" style="11" customWidth="1"/>
    <col min="16" max="16" width="2.6640625" style="11" customWidth="1"/>
    <col min="17" max="17" width="1.6640625" style="11" customWidth="1"/>
    <col min="18" max="18" width="2.6640625" style="11" customWidth="1"/>
    <col min="19" max="19" width="11.109375" style="11" bestFit="1" customWidth="1"/>
    <col min="20" max="20" width="11.44140625" style="11" bestFit="1" customWidth="1"/>
    <col min="21" max="21" width="0.88671875" style="11" customWidth="1"/>
    <col min="22" max="22" width="2.6640625" style="11" customWidth="1"/>
    <col min="23" max="23" width="1.6640625" style="11" customWidth="1"/>
    <col min="24" max="24" width="2.6640625" style="11" customWidth="1"/>
    <col min="25" max="26" width="10.6640625" style="11" bestFit="1" customWidth="1"/>
    <col min="27" max="27" width="0.88671875" style="11" customWidth="1"/>
    <col min="28" max="28" width="2.6640625" style="11" customWidth="1"/>
    <col min="29" max="29" width="1.6640625" style="11" customWidth="1"/>
    <col min="30" max="30" width="2.6640625" style="11" customWidth="1"/>
    <col min="31" max="31" width="11.109375" style="11" bestFit="1" customWidth="1"/>
    <col min="32" max="32" width="11.44140625" style="11" bestFit="1" customWidth="1"/>
    <col min="33" max="33" width="0.88671875" style="11" customWidth="1"/>
    <col min="34" max="34" width="2.6640625" style="11" customWidth="1"/>
    <col min="35" max="35" width="1.6640625" style="11" customWidth="1"/>
    <col min="36" max="36" width="2.6640625" style="11" customWidth="1"/>
    <col min="37" max="37" width="11.109375" style="11" customWidth="1"/>
    <col min="38" max="38" width="10.44140625" style="11" bestFit="1" customWidth="1"/>
    <col min="39" max="39" width="0.88671875" style="11" customWidth="1"/>
    <col min="40" max="40" width="2.6640625" style="11" customWidth="1"/>
    <col min="41" max="41" width="1.6640625" style="11" customWidth="1"/>
    <col min="42" max="42" width="2.6640625" style="11" customWidth="1"/>
    <col min="43" max="44" width="12.88671875" style="11" bestFit="1" customWidth="1"/>
    <col min="45" max="45" width="0.88671875" style="11" customWidth="1"/>
    <col min="46" max="46" width="2.6640625" style="11" customWidth="1"/>
    <col min="47" max="47" width="1.6640625" style="11" customWidth="1"/>
    <col min="48" max="48" width="2.6640625" style="11" customWidth="1"/>
    <col min="49" max="49" width="11" style="11" customWidth="1"/>
    <col min="50" max="50" width="10.88671875" style="11" bestFit="1" customWidth="1"/>
    <col min="51" max="51" width="0.88671875" style="11" customWidth="1"/>
    <col min="52" max="52" width="2.6640625" style="11" customWidth="1"/>
    <col min="53" max="53" width="1.6640625" style="11" customWidth="1"/>
    <col min="54" max="54" width="2.6640625" style="11" customWidth="1"/>
    <col min="55" max="56" width="12.88671875" style="11" bestFit="1" customWidth="1"/>
    <col min="57" max="57" width="0.88671875" style="11" customWidth="1"/>
    <col min="58" max="58" width="2.6640625" style="11" customWidth="1"/>
    <col min="59" max="59" width="1.6640625" style="11" customWidth="1"/>
    <col min="60" max="60" width="2.6640625" style="11" customWidth="1"/>
    <col min="61" max="61" width="9.44140625" style="11" bestFit="1" customWidth="1"/>
    <col min="62" max="62" width="10.88671875" style="11" bestFit="1" customWidth="1"/>
    <col min="63" max="63" width="0.88671875" style="11" customWidth="1"/>
    <col min="64" max="64" width="2.6640625" style="11" customWidth="1"/>
    <col min="65" max="65" width="1.6640625" style="11" customWidth="1"/>
    <col min="66" max="66" width="2.6640625" style="11" customWidth="1"/>
    <col min="67" max="67" width="12.44140625" style="11" customWidth="1"/>
    <col min="68" max="68" width="12.109375" style="11" customWidth="1"/>
    <col min="69" max="69" width="0.88671875" style="11" customWidth="1"/>
    <col min="70" max="70" width="2.6640625" style="11" customWidth="1"/>
    <col min="71" max="71" width="1.6640625" style="11" customWidth="1"/>
    <col min="72" max="72" width="2.6640625" style="11" customWidth="1"/>
    <col min="73" max="74" width="11.109375" style="11" bestFit="1" customWidth="1"/>
    <col min="75" max="75" width="0.88671875" style="11" customWidth="1"/>
    <col min="76" max="76" width="2.6640625" style="11" customWidth="1"/>
    <col min="77" max="77" width="1.6640625" style="11" customWidth="1"/>
    <col min="78" max="78" width="2.6640625" style="11" customWidth="1"/>
    <col min="79" max="79" width="12.109375" style="11" customWidth="1"/>
    <col min="80" max="80" width="12" style="11" customWidth="1"/>
    <col min="81" max="81" width="0.88671875" style="11" customWidth="1"/>
    <col min="82" max="82" width="2.6640625" style="11" customWidth="1"/>
    <col min="83" max="83" width="1.6640625" style="11" customWidth="1"/>
    <col min="84" max="84" width="2.6640625" style="11" customWidth="1"/>
    <col min="85" max="85" width="12.33203125" style="11" customWidth="1"/>
    <col min="86" max="86" width="11.88671875" style="11" customWidth="1"/>
    <col min="87" max="87" width="0.88671875" style="11" customWidth="1"/>
    <col min="88" max="88" width="2.6640625" style="11" customWidth="1"/>
    <col min="89" max="89" width="1.6640625" style="11" customWidth="1"/>
    <col min="90" max="90" width="2.6640625" style="11" customWidth="1"/>
    <col min="91" max="91" width="12" style="11" customWidth="1"/>
    <col min="92" max="92" width="11.6640625" style="11" customWidth="1"/>
    <col min="93" max="93" width="0.88671875" style="11" customWidth="1"/>
    <col min="94" max="94" width="2.6640625" style="11" customWidth="1"/>
    <col min="95" max="95" width="1.6640625" style="11" customWidth="1"/>
    <col min="96" max="96" width="2.6640625" style="11" customWidth="1"/>
    <col min="97" max="97" width="10.88671875" style="11" bestFit="1" customWidth="1"/>
    <col min="98" max="98" width="12.88671875" style="11" bestFit="1" customWidth="1"/>
    <col min="99" max="99" width="0.88671875" style="11" customWidth="1"/>
    <col min="100" max="100" width="2.6640625" style="11" customWidth="1"/>
    <col min="101" max="101" width="1.6640625" style="11" customWidth="1"/>
    <col min="102" max="102" width="2.6640625" style="11" customWidth="1"/>
    <col min="103" max="103" width="8.6640625" style="11" bestFit="1" customWidth="1"/>
    <col min="104" max="104" width="12" style="11" customWidth="1"/>
    <col min="105" max="105" width="0.88671875" style="11" customWidth="1"/>
    <col min="106" max="106" width="2.6640625" style="11" customWidth="1"/>
    <col min="107" max="107" width="1.6640625" style="11" customWidth="1"/>
    <col min="108" max="108" width="2.6640625" style="11" customWidth="1"/>
    <col min="109" max="109" width="9.109375" style="11"/>
    <col min="110" max="110" width="12" style="11" customWidth="1"/>
    <col min="111" max="111" width="0.88671875" style="11" customWidth="1"/>
    <col min="112" max="112" width="2.6640625" style="11" customWidth="1"/>
    <col min="113" max="113" width="1.6640625" style="11" customWidth="1"/>
    <col min="114" max="114" width="2.6640625" style="11" customWidth="1"/>
    <col min="115" max="115" width="9" style="11" bestFit="1" customWidth="1"/>
    <col min="116" max="116" width="10.88671875" style="11" bestFit="1" customWidth="1"/>
    <col min="117" max="117" width="0.88671875" style="11" customWidth="1"/>
    <col min="118" max="118" width="2.6640625" style="11" customWidth="1"/>
    <col min="119" max="119" width="1.6640625" style="11" customWidth="1"/>
    <col min="120" max="120" width="2.6640625" style="11" customWidth="1"/>
    <col min="121" max="121" width="9" style="11" bestFit="1" customWidth="1"/>
    <col min="122" max="122" width="10.44140625" style="11" bestFit="1" customWidth="1"/>
    <col min="123" max="123" width="0.88671875" style="11" customWidth="1"/>
    <col min="124" max="124" width="2.6640625" style="11" customWidth="1"/>
    <col min="125" max="125" width="1.6640625" style="11" customWidth="1"/>
    <col min="126" max="126" width="2.6640625" style="11" customWidth="1"/>
    <col min="127" max="127" width="12" style="11" customWidth="1"/>
    <col min="128" max="128" width="12.44140625" style="11" customWidth="1"/>
    <col min="129" max="129" width="0.88671875" style="11" customWidth="1"/>
    <col min="130" max="130" width="2.6640625" style="11" customWidth="1"/>
    <col min="131" max="131" width="1.6640625" style="11" customWidth="1"/>
    <col min="132" max="132" width="2.6640625" style="11" customWidth="1"/>
    <col min="133" max="133" width="10" style="11" customWidth="1"/>
    <col min="134" max="134" width="12.5546875" style="11" customWidth="1"/>
    <col min="135" max="135" width="0.88671875" style="11" customWidth="1"/>
    <col min="136" max="136" width="2.6640625" style="11" customWidth="1"/>
    <col min="137" max="137" width="1.6640625" style="11" customWidth="1"/>
    <col min="138" max="138" width="2.6640625" style="11" customWidth="1"/>
    <col min="139" max="139" width="11.5546875" style="11" bestFit="1" customWidth="1"/>
    <col min="140" max="140" width="10.33203125" style="11" customWidth="1"/>
    <col min="141" max="141" width="0.88671875" style="11" customWidth="1"/>
    <col min="142" max="142" width="2.6640625" style="11" customWidth="1"/>
    <col min="143" max="143" width="1.6640625" style="11" customWidth="1"/>
    <col min="144" max="144" width="2.6640625" style="11" customWidth="1"/>
    <col min="145" max="145" width="9.5546875" style="11" customWidth="1"/>
    <col min="146" max="146" width="11.5546875" style="11" customWidth="1"/>
    <col min="147" max="147" width="0.88671875" style="11" customWidth="1"/>
    <col min="148" max="148" width="2.6640625" style="11" customWidth="1"/>
    <col min="149" max="149" width="1.6640625" style="11" customWidth="1"/>
    <col min="150" max="150" width="2.6640625" style="11" customWidth="1"/>
    <col min="151" max="151" width="11.88671875" style="11" customWidth="1"/>
    <col min="152" max="152" width="12.5546875" style="11" customWidth="1"/>
    <col min="153" max="153" width="0.88671875" style="11" customWidth="1"/>
    <col min="154" max="154" width="3.33203125" style="11" customWidth="1"/>
    <col min="155" max="155" width="1.88671875" style="11" customWidth="1"/>
    <col min="156" max="156" width="2.5546875" style="11" customWidth="1"/>
    <col min="157" max="157" width="8.88671875" style="11" customWidth="1"/>
    <col min="158" max="158" width="10.88671875" style="11" bestFit="1" customWidth="1"/>
    <col min="159" max="159" width="0.88671875" style="11" customWidth="1"/>
    <col min="160" max="160" width="2.6640625" style="11" customWidth="1"/>
    <col min="161" max="161" width="1.6640625" style="11" customWidth="1"/>
    <col min="162" max="162" width="2.6640625" style="11" customWidth="1"/>
    <col min="163" max="163" width="9.5546875" style="11" customWidth="1"/>
    <col min="164" max="164" width="11.6640625" style="11" customWidth="1"/>
    <col min="165" max="165" width="0.88671875" style="11" customWidth="1"/>
    <col min="166" max="166" width="2.6640625" style="11" customWidth="1"/>
    <col min="167" max="167" width="1.6640625" style="11" customWidth="1"/>
    <col min="168" max="168" width="2.6640625" style="11" customWidth="1"/>
    <col min="169" max="169" width="10.109375" style="11" customWidth="1"/>
    <col min="170" max="170" width="10.33203125" style="11" customWidth="1"/>
    <col min="171" max="171" width="0.88671875" style="11" customWidth="1"/>
    <col min="172" max="172" width="2.6640625" style="11" customWidth="1"/>
    <col min="173" max="173" width="1.6640625" style="11" customWidth="1"/>
    <col min="174" max="174" width="2.6640625" style="11" customWidth="1"/>
    <col min="175" max="175" width="9.6640625" style="11" customWidth="1"/>
    <col min="176" max="176" width="10.5546875" style="11" bestFit="1" customWidth="1"/>
    <col min="177" max="177" width="0.88671875" style="11" customWidth="1"/>
    <col min="178" max="178" width="2.6640625" style="11" customWidth="1"/>
    <col min="179" max="179" width="1.6640625" style="11" customWidth="1"/>
    <col min="180" max="180" width="2.6640625" style="11" customWidth="1"/>
    <col min="181" max="181" width="9.88671875" style="11" customWidth="1"/>
    <col min="182" max="182" width="10.88671875" style="11" bestFit="1" customWidth="1"/>
    <col min="183" max="183" width="0.88671875" style="11" customWidth="1"/>
    <col min="184" max="184" width="2.6640625" style="11" customWidth="1"/>
    <col min="185" max="185" width="1.6640625" style="11" customWidth="1"/>
    <col min="186" max="186" width="2.6640625" style="11" customWidth="1"/>
    <col min="187" max="187" width="9.109375" style="11"/>
    <col min="188" max="188" width="12" style="11" customWidth="1"/>
    <col min="189" max="189" width="0.88671875" style="11" customWidth="1"/>
    <col min="190" max="190" width="2.6640625" style="11" customWidth="1"/>
    <col min="191" max="191" width="1.6640625" style="11" customWidth="1"/>
    <col min="192" max="192" width="2.6640625" style="11" customWidth="1"/>
    <col min="193" max="193" width="9.5546875" style="11" customWidth="1"/>
    <col min="194" max="194" width="11" style="11" customWidth="1"/>
    <col min="195" max="195" width="0.88671875" style="11" customWidth="1"/>
    <col min="196" max="196" width="2.6640625" style="11" customWidth="1"/>
    <col min="197" max="197" width="1.6640625" style="11" customWidth="1"/>
    <col min="198" max="198" width="2.6640625" style="11" customWidth="1"/>
    <col min="199" max="199" width="9.109375" style="11" customWidth="1"/>
    <col min="200" max="200" width="9.6640625" style="11" customWidth="1"/>
    <col min="201" max="201" width="0.88671875" style="11" customWidth="1"/>
    <col min="202" max="202" width="2.6640625" style="11" customWidth="1"/>
    <col min="203" max="203" width="1.6640625" style="11" customWidth="1"/>
    <col min="204" max="204" width="2.6640625" style="11" customWidth="1"/>
    <col min="205" max="205" width="11.5546875" style="11" bestFit="1" customWidth="1"/>
    <col min="206" max="206" width="12.109375" style="11" customWidth="1"/>
    <col min="207" max="207" width="0.88671875" style="11" customWidth="1"/>
    <col min="208" max="208" width="2.6640625" style="11" customWidth="1"/>
    <col min="209" max="209" width="1.6640625" style="11" customWidth="1"/>
    <col min="210" max="210" width="2.6640625" style="11" customWidth="1"/>
    <col min="211" max="211" width="9.109375" style="11" customWidth="1"/>
    <col min="212" max="212" width="11.109375" style="11" customWidth="1"/>
    <col min="213" max="213" width="0.88671875" style="11" customWidth="1"/>
    <col min="214" max="214" width="2.6640625" style="11" customWidth="1"/>
    <col min="215" max="215" width="1.6640625" style="11" customWidth="1"/>
    <col min="216" max="216" width="2.6640625" style="11" customWidth="1"/>
    <col min="217" max="217" width="9.6640625" style="11" customWidth="1"/>
    <col min="218" max="218" width="12" style="11" customWidth="1"/>
    <col min="219" max="219" width="0.88671875" style="11" customWidth="1"/>
    <col min="220" max="220" width="2.6640625" style="11" customWidth="1"/>
    <col min="221" max="221" width="1.6640625" style="11" customWidth="1"/>
    <col min="222" max="222" width="2.6640625" style="11" customWidth="1"/>
    <col min="223" max="223" width="11.5546875" style="11" bestFit="1" customWidth="1"/>
    <col min="224" max="224" width="10.88671875" style="11" bestFit="1" customWidth="1"/>
    <col min="225" max="225" width="0.88671875" style="11" customWidth="1"/>
    <col min="226" max="226" width="2.6640625" style="11" customWidth="1"/>
    <col min="227" max="227" width="1.6640625" style="11" customWidth="1"/>
    <col min="228" max="228" width="2.6640625" style="11" customWidth="1"/>
    <col min="229" max="229" width="9.6640625" style="11" bestFit="1" customWidth="1"/>
    <col min="230" max="230" width="12.33203125" style="11" customWidth="1"/>
    <col min="231" max="231" width="0.88671875" style="11" hidden="1" customWidth="1"/>
    <col min="232" max="232" width="2.6640625" style="11" hidden="1" customWidth="1"/>
    <col min="233" max="233" width="1.6640625" style="11" hidden="1" customWidth="1"/>
    <col min="234" max="234" width="2.6640625" style="11" hidden="1" customWidth="1"/>
    <col min="235" max="235" width="0" style="11" hidden="1" customWidth="1"/>
    <col min="236" max="236" width="12.6640625" style="11" hidden="1" customWidth="1"/>
    <col min="237" max="237" width="0.88671875" style="11" customWidth="1"/>
    <col min="238" max="238" width="2.6640625" style="11" customWidth="1"/>
    <col min="239" max="239" width="1.6640625" style="11" customWidth="1"/>
    <col min="240" max="240" width="2.6640625" style="11" customWidth="1"/>
    <col min="241" max="241" width="9.109375" style="11"/>
    <col min="242" max="242" width="10.88671875" style="11" bestFit="1" customWidth="1"/>
    <col min="243" max="243" width="0.88671875" style="11" hidden="1" customWidth="1"/>
    <col min="244" max="244" width="2.6640625" style="11" hidden="1" customWidth="1"/>
    <col min="245" max="245" width="1.6640625" style="11" hidden="1" customWidth="1"/>
    <col min="246" max="246" width="2.6640625" style="11" hidden="1" customWidth="1"/>
    <col min="247" max="247" width="9.109375" style="11" hidden="1" customWidth="1"/>
    <col min="248" max="248" width="10.44140625" style="11" hidden="1" customWidth="1"/>
    <col min="249" max="249" width="0.88671875" style="11" customWidth="1"/>
    <col min="250" max="250" width="2.6640625" style="11" customWidth="1"/>
    <col min="251" max="251" width="1.6640625" style="11" customWidth="1"/>
    <col min="252" max="252" width="2.6640625" style="11" customWidth="1"/>
    <col min="253" max="253" width="10" style="11" customWidth="1"/>
    <col min="254" max="254" width="10.33203125" style="11" customWidth="1"/>
    <col min="255" max="255" width="0.88671875" style="11" customWidth="1"/>
    <col min="256" max="256" width="2.6640625" style="11" customWidth="1"/>
    <col min="257" max="257" width="1.6640625" style="11" customWidth="1"/>
    <col min="258" max="258" width="2.6640625" style="11" customWidth="1"/>
    <col min="259" max="259" width="9.109375" style="11"/>
    <col min="260" max="260" width="10.88671875" style="11" bestFit="1" customWidth="1"/>
    <col min="261" max="261" width="0.88671875" style="11" customWidth="1"/>
    <col min="262" max="262" width="2.6640625" style="11" customWidth="1"/>
    <col min="263" max="263" width="1.6640625" style="11" customWidth="1"/>
    <col min="264" max="264" width="2.6640625" style="11" customWidth="1"/>
    <col min="265" max="265" width="10.88671875" style="11" customWidth="1"/>
    <col min="266" max="266" width="10.88671875" style="11" bestFit="1" customWidth="1"/>
    <col min="267" max="267" width="0.88671875" style="11" customWidth="1"/>
    <col min="268" max="268" width="2.6640625" style="11" customWidth="1"/>
    <col min="269" max="269" width="1.6640625" style="11" customWidth="1"/>
    <col min="270" max="270" width="2.6640625" style="11" customWidth="1"/>
    <col min="271" max="271" width="10.109375" style="11" customWidth="1"/>
    <col min="272" max="272" width="10.5546875" style="11" customWidth="1"/>
    <col min="273" max="273" width="0.88671875" style="11" customWidth="1"/>
    <col min="274" max="274" width="2.6640625" style="11" customWidth="1"/>
    <col min="275" max="275" width="1.6640625" style="11" customWidth="1"/>
    <col min="276" max="276" width="2.6640625" style="11" customWidth="1"/>
    <col min="277" max="277" width="9.6640625" style="11" customWidth="1"/>
    <col min="278" max="278" width="10.88671875" style="11" bestFit="1" customWidth="1"/>
    <col min="279" max="279" width="0.88671875" style="11" customWidth="1"/>
    <col min="280" max="280" width="2.6640625" style="11" customWidth="1"/>
    <col min="281" max="281" width="1.6640625" style="11" customWidth="1"/>
    <col min="282" max="282" width="2.6640625" style="11" customWidth="1"/>
    <col min="283" max="284" width="10.33203125" style="11" customWidth="1"/>
    <col min="285" max="285" width="0.88671875" style="11" customWidth="1"/>
    <col min="286" max="286" width="2.6640625" style="11" customWidth="1"/>
    <col min="287" max="287" width="1.6640625" style="11" customWidth="1"/>
    <col min="288" max="288" width="2.6640625" style="11" customWidth="1"/>
    <col min="289" max="289" width="10.5546875" style="11" bestFit="1" customWidth="1"/>
    <col min="290" max="290" width="10.44140625" style="11" bestFit="1" customWidth="1"/>
    <col min="291" max="291" width="0.88671875" style="11" customWidth="1"/>
    <col min="292" max="292" width="2.6640625" style="11" customWidth="1"/>
    <col min="293" max="293" width="1.6640625" style="11" customWidth="1"/>
    <col min="294" max="294" width="2.6640625" style="11" customWidth="1"/>
    <col min="295" max="295" width="10" style="11" bestFit="1" customWidth="1"/>
    <col min="296" max="296" width="10.5546875" style="11" bestFit="1" customWidth="1"/>
    <col min="297" max="297" width="0.88671875" style="11" customWidth="1"/>
    <col min="298" max="298" width="2.6640625" style="11" customWidth="1"/>
    <col min="299" max="299" width="1.6640625" style="11" customWidth="1"/>
    <col min="300" max="300" width="2.6640625" style="11" customWidth="1"/>
    <col min="301" max="301" width="10.109375" style="11" customWidth="1"/>
    <col min="302" max="302" width="10.33203125" style="11" customWidth="1"/>
    <col min="303" max="303" width="0.88671875" style="11" customWidth="1"/>
    <col min="304" max="304" width="2.6640625" style="11" customWidth="1"/>
    <col min="305" max="305" width="1.6640625" style="11" customWidth="1"/>
    <col min="306" max="306" width="2.6640625" style="11" customWidth="1"/>
    <col min="307" max="307" width="10.109375" style="11" customWidth="1"/>
    <col min="308" max="308" width="11.5546875" style="11" bestFit="1" customWidth="1"/>
    <col min="309" max="309" width="0.88671875" style="11" customWidth="1"/>
    <col min="310" max="310" width="2.6640625" style="11" customWidth="1"/>
    <col min="311" max="311" width="1.6640625" style="11" customWidth="1"/>
    <col min="312" max="312" width="2.6640625" style="11" customWidth="1"/>
    <col min="313" max="313" width="10.5546875" style="11" customWidth="1"/>
    <col min="314" max="314" width="10.33203125" style="11" customWidth="1"/>
    <col min="315" max="315" width="0.88671875" style="11" customWidth="1"/>
    <col min="316" max="316" width="2.6640625" style="11" customWidth="1"/>
    <col min="317" max="317" width="1.6640625" style="11" customWidth="1"/>
    <col min="318" max="318" width="2.6640625" style="11" customWidth="1"/>
    <col min="319" max="319" width="11.5546875" style="11" bestFit="1" customWidth="1"/>
    <col min="320" max="320" width="10.44140625" style="11" customWidth="1"/>
    <col min="321" max="321" width="0.88671875" style="11" customWidth="1"/>
    <col min="322" max="322" width="2.6640625" style="11" customWidth="1"/>
    <col min="323" max="323" width="1.6640625" style="11" customWidth="1"/>
    <col min="324" max="324" width="2.6640625" style="11" customWidth="1"/>
    <col min="325" max="325" width="10.109375" style="11" customWidth="1"/>
    <col min="326" max="326" width="10.5546875" style="11" customWidth="1"/>
    <col min="327" max="327" width="0.88671875" style="11" customWidth="1"/>
    <col min="328" max="328" width="2.6640625" style="11" customWidth="1"/>
    <col min="329" max="329" width="1.6640625" style="11" customWidth="1"/>
    <col min="330" max="330" width="2.6640625" style="11" customWidth="1"/>
    <col min="331" max="331" width="10.33203125" style="11" customWidth="1"/>
    <col min="332" max="332" width="10.88671875" style="11" bestFit="1" customWidth="1"/>
    <col min="333" max="333" width="0.88671875" style="11" customWidth="1"/>
    <col min="334" max="334" width="2.6640625" style="11" customWidth="1"/>
    <col min="335" max="335" width="1.6640625" style="11" customWidth="1"/>
    <col min="336" max="336" width="2.6640625" style="11" customWidth="1"/>
    <col min="337" max="337" width="10" style="11" customWidth="1"/>
    <col min="338" max="338" width="10.44140625" style="11" bestFit="1" customWidth="1"/>
    <col min="339" max="339" width="0.88671875" style="11" hidden="1" customWidth="1"/>
    <col min="340" max="340" width="2.6640625" style="11" hidden="1" customWidth="1"/>
    <col min="341" max="341" width="1.6640625" style="11" hidden="1" customWidth="1"/>
    <col min="342" max="342" width="2.6640625" style="11" hidden="1" customWidth="1"/>
    <col min="343" max="343" width="0" style="11" hidden="1" customWidth="1"/>
    <col min="344" max="344" width="10.88671875" style="11" hidden="1" customWidth="1"/>
    <col min="345" max="345" width="0.88671875" style="11" customWidth="1"/>
    <col min="346" max="346" width="2.6640625" style="11" customWidth="1"/>
    <col min="347" max="347" width="1.6640625" style="11" customWidth="1"/>
    <col min="348" max="348" width="2.6640625" style="11" customWidth="1"/>
    <col min="349" max="349" width="9.109375" style="11" customWidth="1"/>
    <col min="350" max="350" width="10.6640625" style="11" customWidth="1"/>
    <col min="351" max="351" width="0.88671875" style="11" hidden="1" customWidth="1"/>
    <col min="352" max="352" width="2.6640625" style="11" customWidth="1"/>
    <col min="353" max="353" width="1.6640625" style="11" customWidth="1"/>
    <col min="354" max="354" width="2.6640625" style="11" customWidth="1"/>
    <col min="355" max="355" width="9.109375" style="11"/>
    <col min="356" max="356" width="10.88671875" style="11" bestFit="1" customWidth="1"/>
    <col min="357" max="357" width="0.88671875" style="11" customWidth="1"/>
    <col min="358" max="358" width="2.6640625" style="11" hidden="1" customWidth="1"/>
    <col min="359" max="359" width="1.6640625" style="11" hidden="1" customWidth="1"/>
    <col min="360" max="360" width="2.6640625" style="11" hidden="1" customWidth="1"/>
    <col min="361" max="361" width="9.109375" style="11" hidden="1" customWidth="1"/>
    <col min="362" max="362" width="10.6640625" style="11" hidden="1" customWidth="1"/>
    <col min="363" max="363" width="0.88671875" style="11" hidden="1" customWidth="1"/>
    <col min="364" max="364" width="2.6640625" style="11" customWidth="1"/>
    <col min="365" max="365" width="1.6640625" style="11" customWidth="1"/>
    <col min="366" max="366" width="2.6640625" style="11" customWidth="1"/>
    <col min="367" max="367" width="10.109375" style="11" customWidth="1"/>
    <col min="368" max="368" width="13.33203125" style="11" bestFit="1" customWidth="1"/>
    <col min="369" max="369" width="0.88671875" style="11" customWidth="1"/>
    <col min="370" max="370" width="2.6640625" style="11" hidden="1" customWidth="1"/>
    <col min="371" max="371" width="1.6640625" style="11" hidden="1" customWidth="1"/>
    <col min="372" max="372" width="2.6640625" style="11" hidden="1" customWidth="1"/>
    <col min="373" max="373" width="0" style="11" hidden="1" customWidth="1"/>
    <col min="374" max="374" width="10.88671875" style="11" hidden="1" customWidth="1"/>
    <col min="375" max="375" width="0.88671875" style="11" hidden="1" customWidth="1"/>
    <col min="376" max="376" width="2.6640625" style="11" customWidth="1"/>
    <col min="377" max="377" width="1.6640625" style="11" customWidth="1"/>
    <col min="378" max="378" width="2.6640625" style="11" customWidth="1"/>
    <col min="379" max="379" width="10.44140625" style="11" customWidth="1"/>
    <col min="380" max="380" width="10.33203125" style="11" customWidth="1"/>
    <col min="381" max="381" width="0.88671875" style="11" customWidth="1"/>
    <col min="382" max="382" width="3.33203125" style="11" bestFit="1" customWidth="1"/>
    <col min="383" max="383" width="1.6640625" style="11" customWidth="1"/>
    <col min="384" max="384" width="2.6640625" style="11" customWidth="1"/>
    <col min="385" max="385" width="9.109375" style="11" customWidth="1"/>
    <col min="386" max="386" width="10.6640625" style="11" customWidth="1"/>
    <col min="387" max="387" width="0.88671875" style="11" hidden="1" customWidth="1"/>
    <col min="388" max="388" width="2.6640625" style="11" hidden="1" customWidth="1"/>
    <col min="389" max="389" width="1.6640625" style="11" hidden="1" customWidth="1"/>
    <col min="390" max="390" width="2.6640625" style="11" hidden="1" customWidth="1"/>
    <col min="391" max="391" width="9.109375" style="11" hidden="1" customWidth="1"/>
    <col min="392" max="392" width="9.88671875" style="11" hidden="1" customWidth="1"/>
    <col min="393" max="393" width="0.6640625" style="11" customWidth="1"/>
    <col min="394" max="394" width="2.6640625" style="11" hidden="1" customWidth="1"/>
    <col min="395" max="395" width="1.5546875" style="11" hidden="1" customWidth="1"/>
    <col min="396" max="396" width="2.6640625" style="11" hidden="1" customWidth="1"/>
    <col min="397" max="398" width="0" style="11" hidden="1" customWidth="1"/>
    <col min="399" max="16384" width="9.109375" style="11"/>
  </cols>
  <sheetData>
    <row r="1" spans="1:398" ht="18" customHeight="1" x14ac:dyDescent="0.25">
      <c r="A1" s="398"/>
      <c r="B1" s="398"/>
      <c r="C1" s="398"/>
      <c r="D1" s="390"/>
      <c r="E1" s="391"/>
      <c r="F1" s="391"/>
      <c r="G1" s="391"/>
      <c r="H1" s="392"/>
      <c r="I1" s="20"/>
      <c r="J1" s="383" t="s">
        <v>45</v>
      </c>
      <c r="K1" s="384"/>
      <c r="L1" s="384"/>
      <c r="M1" s="384"/>
      <c r="N1" s="381"/>
      <c r="O1" s="22"/>
      <c r="P1" s="383" t="s">
        <v>51</v>
      </c>
      <c r="Q1" s="384"/>
      <c r="R1" s="384"/>
      <c r="S1" s="384"/>
      <c r="T1" s="381"/>
      <c r="U1" s="22"/>
      <c r="V1" s="383" t="s">
        <v>53</v>
      </c>
      <c r="W1" s="384"/>
      <c r="X1" s="384"/>
      <c r="Y1" s="384"/>
      <c r="Z1" s="381"/>
      <c r="AA1" s="22"/>
      <c r="AB1" s="383" t="s">
        <v>54</v>
      </c>
      <c r="AC1" s="384"/>
      <c r="AD1" s="384"/>
      <c r="AE1" s="384"/>
      <c r="AF1" s="381"/>
      <c r="AG1" s="27"/>
      <c r="AH1" s="383" t="s">
        <v>55</v>
      </c>
      <c r="AI1" s="384"/>
      <c r="AJ1" s="384"/>
      <c r="AK1" s="384"/>
      <c r="AL1" s="381"/>
      <c r="AM1" s="22"/>
      <c r="AN1" s="373" t="s">
        <v>167</v>
      </c>
      <c r="AO1" s="374"/>
      <c r="AP1" s="374"/>
      <c r="AQ1" s="374"/>
      <c r="AR1" s="375"/>
      <c r="AS1" s="27"/>
      <c r="AT1" s="383" t="s">
        <v>56</v>
      </c>
      <c r="AU1" s="384"/>
      <c r="AV1" s="384"/>
      <c r="AW1" s="384"/>
      <c r="AX1" s="381"/>
      <c r="AY1" s="22"/>
      <c r="AZ1" s="399" t="s">
        <v>53</v>
      </c>
      <c r="BA1" s="400"/>
      <c r="BB1" s="400"/>
      <c r="BC1" s="400"/>
      <c r="BD1" s="401"/>
      <c r="BE1" s="27"/>
      <c r="BF1" s="383" t="s">
        <v>59</v>
      </c>
      <c r="BG1" s="384"/>
      <c r="BH1" s="384"/>
      <c r="BI1" s="384"/>
      <c r="BJ1" s="381"/>
      <c r="BK1" s="22"/>
      <c r="BL1" s="373" t="s">
        <v>167</v>
      </c>
      <c r="BM1" s="374"/>
      <c r="BN1" s="374"/>
      <c r="BO1" s="374"/>
      <c r="BP1" s="375"/>
      <c r="BQ1" s="22"/>
      <c r="BR1" s="383" t="s">
        <v>60</v>
      </c>
      <c r="BS1" s="384"/>
      <c r="BT1" s="384"/>
      <c r="BU1" s="384"/>
      <c r="BV1" s="381"/>
      <c r="BW1" s="27"/>
      <c r="BX1" s="383" t="s">
        <v>61</v>
      </c>
      <c r="BY1" s="384"/>
      <c r="BZ1" s="384"/>
      <c r="CA1" s="384"/>
      <c r="CB1" s="381"/>
      <c r="CC1" s="22"/>
      <c r="CD1" s="373" t="s">
        <v>167</v>
      </c>
      <c r="CE1" s="374"/>
      <c r="CF1" s="374"/>
      <c r="CG1" s="374"/>
      <c r="CH1" s="375"/>
      <c r="CI1" s="27"/>
      <c r="CJ1" s="383" t="s">
        <v>62</v>
      </c>
      <c r="CK1" s="384"/>
      <c r="CL1" s="384"/>
      <c r="CM1" s="384"/>
      <c r="CN1" s="381"/>
      <c r="CO1" s="22"/>
      <c r="CP1" s="399" t="s">
        <v>54</v>
      </c>
      <c r="CQ1" s="400"/>
      <c r="CR1" s="400"/>
      <c r="CS1" s="400"/>
      <c r="CT1" s="401"/>
      <c r="CU1" s="27"/>
      <c r="CV1" s="383" t="s">
        <v>63</v>
      </c>
      <c r="CW1" s="384"/>
      <c r="CX1" s="384"/>
      <c r="CY1" s="384"/>
      <c r="CZ1" s="381"/>
      <c r="DA1" s="22"/>
      <c r="DB1" s="373" t="s">
        <v>167</v>
      </c>
      <c r="DC1" s="374"/>
      <c r="DD1" s="374"/>
      <c r="DE1" s="374"/>
      <c r="DF1" s="375"/>
      <c r="DG1" s="22"/>
      <c r="DH1" s="383" t="s">
        <v>64</v>
      </c>
      <c r="DI1" s="384"/>
      <c r="DJ1" s="384"/>
      <c r="DK1" s="384"/>
      <c r="DL1" s="381"/>
      <c r="DM1" s="27"/>
      <c r="DN1" s="383" t="s">
        <v>65</v>
      </c>
      <c r="DO1" s="384"/>
      <c r="DP1" s="384"/>
      <c r="DQ1" s="384"/>
      <c r="DR1" s="381"/>
      <c r="DS1" s="22"/>
      <c r="DT1" s="373" t="s">
        <v>167</v>
      </c>
      <c r="DU1" s="374"/>
      <c r="DV1" s="374"/>
      <c r="DW1" s="374"/>
      <c r="DX1" s="375"/>
      <c r="DY1" s="22"/>
      <c r="DZ1" s="383" t="s">
        <v>66</v>
      </c>
      <c r="EA1" s="384"/>
      <c r="EB1" s="384"/>
      <c r="EC1" s="384"/>
      <c r="ED1" s="381"/>
      <c r="EE1" s="22"/>
      <c r="EF1" s="383" t="s">
        <v>67</v>
      </c>
      <c r="EG1" s="384"/>
      <c r="EH1" s="384"/>
      <c r="EI1" s="384"/>
      <c r="EJ1" s="381"/>
      <c r="EK1" s="27"/>
      <c r="EL1" s="383" t="s">
        <v>68</v>
      </c>
      <c r="EM1" s="384"/>
      <c r="EN1" s="384"/>
      <c r="EO1" s="384"/>
      <c r="EP1" s="381"/>
      <c r="EQ1" s="22"/>
      <c r="ER1" s="373" t="s">
        <v>167</v>
      </c>
      <c r="ES1" s="374"/>
      <c r="ET1" s="374"/>
      <c r="EU1" s="374"/>
      <c r="EV1" s="375"/>
      <c r="EW1" s="22"/>
      <c r="EX1" s="383" t="s">
        <v>69</v>
      </c>
      <c r="EY1" s="384"/>
      <c r="EZ1" s="384"/>
      <c r="FA1" s="384"/>
      <c r="FB1" s="381"/>
      <c r="FC1" s="22"/>
      <c r="FD1" s="399" t="s">
        <v>388</v>
      </c>
      <c r="FE1" s="400"/>
      <c r="FF1" s="400"/>
      <c r="FG1" s="400"/>
      <c r="FH1" s="401"/>
      <c r="FI1" s="27"/>
      <c r="FJ1" s="383" t="s">
        <v>70</v>
      </c>
      <c r="FK1" s="384"/>
      <c r="FL1" s="384"/>
      <c r="FM1" s="384"/>
      <c r="FN1" s="381"/>
      <c r="FO1" s="22"/>
      <c r="FP1" s="383" t="s">
        <v>71</v>
      </c>
      <c r="FQ1" s="384"/>
      <c r="FR1" s="384"/>
      <c r="FS1" s="384"/>
      <c r="FT1" s="381"/>
      <c r="FU1" s="22"/>
      <c r="FV1" s="383" t="s">
        <v>72</v>
      </c>
      <c r="FW1" s="384"/>
      <c r="FX1" s="384"/>
      <c r="FY1" s="384"/>
      <c r="FZ1" s="381"/>
      <c r="GA1" s="22"/>
      <c r="GB1" s="363" t="s">
        <v>53</v>
      </c>
      <c r="GC1" s="364"/>
      <c r="GD1" s="364"/>
      <c r="GE1" s="364"/>
      <c r="GF1" s="365"/>
      <c r="GG1" s="27"/>
      <c r="GH1" s="399" t="s">
        <v>169</v>
      </c>
      <c r="GI1" s="400"/>
      <c r="GJ1" s="400"/>
      <c r="GK1" s="400"/>
      <c r="GL1" s="401"/>
      <c r="GM1" s="27"/>
      <c r="GN1" s="383" t="s">
        <v>73</v>
      </c>
      <c r="GO1" s="384"/>
      <c r="GP1" s="384"/>
      <c r="GQ1" s="384"/>
      <c r="GR1" s="381"/>
      <c r="GS1" s="27"/>
      <c r="GT1" s="399" t="s">
        <v>170</v>
      </c>
      <c r="GU1" s="400"/>
      <c r="GV1" s="400"/>
      <c r="GW1" s="400"/>
      <c r="GX1" s="401"/>
      <c r="GY1" s="22"/>
      <c r="GZ1" s="363" t="s">
        <v>54</v>
      </c>
      <c r="HA1" s="364"/>
      <c r="HB1" s="364"/>
      <c r="HC1" s="364"/>
      <c r="HD1" s="365"/>
      <c r="HE1" s="22"/>
      <c r="HF1" s="383" t="s">
        <v>74</v>
      </c>
      <c r="HG1" s="384"/>
      <c r="HH1" s="384"/>
      <c r="HI1" s="384"/>
      <c r="HJ1" s="381"/>
      <c r="HK1" s="27"/>
      <c r="HL1" s="383" t="s">
        <v>75</v>
      </c>
      <c r="HM1" s="384"/>
      <c r="HN1" s="384"/>
      <c r="HO1" s="384"/>
      <c r="HP1" s="381"/>
      <c r="HQ1" s="22"/>
      <c r="HR1" s="383" t="s">
        <v>76</v>
      </c>
      <c r="HS1" s="384"/>
      <c r="HT1" s="384"/>
      <c r="HU1" s="384"/>
      <c r="HV1" s="381"/>
      <c r="HW1" s="22"/>
      <c r="HX1" s="373" t="s">
        <v>311</v>
      </c>
      <c r="HY1" s="374"/>
      <c r="HZ1" s="374"/>
      <c r="IA1" s="374"/>
      <c r="IB1" s="375"/>
      <c r="IC1" s="27"/>
      <c r="ID1" s="383" t="s">
        <v>77</v>
      </c>
      <c r="IE1" s="384"/>
      <c r="IF1" s="384"/>
      <c r="IG1" s="384"/>
      <c r="IH1" s="381"/>
      <c r="II1" s="22"/>
      <c r="IJ1" s="373" t="s">
        <v>312</v>
      </c>
      <c r="IK1" s="374"/>
      <c r="IL1" s="374"/>
      <c r="IM1" s="374"/>
      <c r="IN1" s="375"/>
      <c r="IO1" s="22"/>
      <c r="IP1" s="383" t="s">
        <v>78</v>
      </c>
      <c r="IQ1" s="384"/>
      <c r="IR1" s="384"/>
      <c r="IS1" s="384"/>
      <c r="IT1" s="381"/>
      <c r="IU1" s="27"/>
      <c r="IV1" s="399" t="s">
        <v>172</v>
      </c>
      <c r="IW1" s="400"/>
      <c r="IX1" s="400"/>
      <c r="IY1" s="400"/>
      <c r="IZ1" s="401"/>
      <c r="JA1" s="27"/>
      <c r="JB1" s="363" t="s">
        <v>55</v>
      </c>
      <c r="JC1" s="364"/>
      <c r="JD1" s="364"/>
      <c r="JE1" s="364"/>
      <c r="JF1" s="365"/>
      <c r="JG1" s="22"/>
      <c r="JH1" s="383" t="s">
        <v>79</v>
      </c>
      <c r="JI1" s="384"/>
      <c r="JJ1" s="384"/>
      <c r="JK1" s="384"/>
      <c r="JL1" s="381"/>
      <c r="JM1" s="27"/>
      <c r="JN1" s="373" t="s">
        <v>171</v>
      </c>
      <c r="JO1" s="374"/>
      <c r="JP1" s="374"/>
      <c r="JQ1" s="374"/>
      <c r="JR1" s="375"/>
      <c r="JS1" s="22"/>
      <c r="JT1" s="383" t="s">
        <v>80</v>
      </c>
      <c r="JU1" s="384"/>
      <c r="JV1" s="384"/>
      <c r="JW1" s="384"/>
      <c r="JX1" s="381"/>
      <c r="JY1" s="22"/>
      <c r="JZ1" s="373" t="s">
        <v>173</v>
      </c>
      <c r="KA1" s="374"/>
      <c r="KB1" s="374"/>
      <c r="KC1" s="374"/>
      <c r="KD1" s="375"/>
      <c r="KE1" s="27"/>
      <c r="KF1" s="363" t="s">
        <v>168</v>
      </c>
      <c r="KG1" s="364"/>
      <c r="KH1" s="364"/>
      <c r="KI1" s="364"/>
      <c r="KJ1" s="365"/>
      <c r="KK1" s="22"/>
      <c r="KL1" s="383" t="s">
        <v>81</v>
      </c>
      <c r="KM1" s="384"/>
      <c r="KN1" s="384"/>
      <c r="KO1" s="384"/>
      <c r="KP1" s="381"/>
      <c r="KQ1" s="27"/>
      <c r="KR1" s="383" t="s">
        <v>82</v>
      </c>
      <c r="KS1" s="384"/>
      <c r="KT1" s="384"/>
      <c r="KU1" s="384"/>
      <c r="KV1" s="381"/>
      <c r="KW1" s="22"/>
      <c r="KX1" s="383" t="s">
        <v>83</v>
      </c>
      <c r="KY1" s="384"/>
      <c r="KZ1" s="384"/>
      <c r="LA1" s="384"/>
      <c r="LB1" s="381"/>
      <c r="LC1" s="27"/>
      <c r="LD1" s="383" t="s">
        <v>84</v>
      </c>
      <c r="LE1" s="384"/>
      <c r="LF1" s="384"/>
      <c r="LG1" s="384"/>
      <c r="LH1" s="381"/>
      <c r="LI1" s="22"/>
      <c r="LJ1" s="373" t="s">
        <v>174</v>
      </c>
      <c r="LK1" s="374"/>
      <c r="LL1" s="374"/>
      <c r="LM1" s="374"/>
      <c r="LN1" s="375"/>
      <c r="LO1" s="27"/>
      <c r="LP1" s="383" t="s">
        <v>85</v>
      </c>
      <c r="LQ1" s="384"/>
      <c r="LR1" s="384"/>
      <c r="LS1" s="384"/>
      <c r="LT1" s="381"/>
      <c r="LU1" s="22"/>
      <c r="LV1" s="373" t="s">
        <v>175</v>
      </c>
      <c r="LW1" s="374"/>
      <c r="LX1" s="374"/>
      <c r="LY1" s="374"/>
      <c r="LZ1" s="375"/>
      <c r="MA1" s="27"/>
      <c r="MB1" s="363" t="s">
        <v>176</v>
      </c>
      <c r="MC1" s="364"/>
      <c r="MD1" s="364"/>
      <c r="ME1" s="364"/>
      <c r="MF1" s="365"/>
      <c r="MG1" s="22"/>
      <c r="MH1" s="383" t="s">
        <v>86</v>
      </c>
      <c r="MI1" s="384"/>
      <c r="MJ1" s="384"/>
      <c r="MK1" s="384"/>
      <c r="ML1" s="381"/>
      <c r="MM1" s="27"/>
      <c r="MN1" s="383" t="s">
        <v>87</v>
      </c>
      <c r="MO1" s="384"/>
      <c r="MP1" s="384"/>
      <c r="MQ1" s="384"/>
      <c r="MR1" s="381"/>
      <c r="MS1" s="22"/>
      <c r="MT1" s="373" t="s">
        <v>169</v>
      </c>
      <c r="MU1" s="374"/>
      <c r="MV1" s="374"/>
      <c r="MW1" s="374"/>
      <c r="MX1" s="375"/>
      <c r="MY1" s="27"/>
      <c r="MZ1" s="383" t="s">
        <v>88</v>
      </c>
      <c r="NA1" s="384"/>
      <c r="NB1" s="384"/>
      <c r="NC1" s="384"/>
      <c r="ND1" s="381"/>
      <c r="NE1" s="22"/>
      <c r="NF1" s="373" t="s">
        <v>170</v>
      </c>
      <c r="NG1" s="374"/>
      <c r="NH1" s="374"/>
      <c r="NI1" s="374"/>
      <c r="NJ1" s="375"/>
      <c r="NK1" s="22"/>
      <c r="NL1" s="383" t="s">
        <v>89</v>
      </c>
      <c r="NM1" s="384"/>
      <c r="NN1" s="384"/>
      <c r="NO1" s="384"/>
      <c r="NP1" s="381"/>
      <c r="NQ1" s="27"/>
      <c r="NR1" s="383" t="s">
        <v>90</v>
      </c>
      <c r="NS1" s="384"/>
      <c r="NT1" s="384"/>
      <c r="NU1" s="384"/>
      <c r="NV1" s="381"/>
      <c r="NW1" s="29"/>
      <c r="NX1" s="373" t="s">
        <v>172</v>
      </c>
      <c r="NY1" s="374"/>
      <c r="NZ1" s="374"/>
      <c r="OA1" s="374"/>
      <c r="OB1" s="375"/>
      <c r="OD1" s="363" t="s">
        <v>172</v>
      </c>
      <c r="OE1" s="364"/>
      <c r="OF1" s="364"/>
      <c r="OG1" s="364"/>
      <c r="OH1" s="365"/>
    </row>
    <row r="2" spans="1:398" ht="18" customHeight="1" x14ac:dyDescent="0.25">
      <c r="A2" s="398"/>
      <c r="B2" s="398"/>
      <c r="C2" s="398"/>
      <c r="D2" s="394"/>
      <c r="E2" s="395"/>
      <c r="F2" s="395"/>
      <c r="G2" s="395"/>
      <c r="H2" s="392"/>
      <c r="I2" s="20"/>
      <c r="J2" s="385">
        <v>45151.729166666664</v>
      </c>
      <c r="K2" s="386"/>
      <c r="L2" s="386"/>
      <c r="M2" s="386"/>
      <c r="N2" s="381"/>
      <c r="O2" s="22"/>
      <c r="P2" s="385">
        <v>45157.666666666664</v>
      </c>
      <c r="Q2" s="386"/>
      <c r="R2" s="386"/>
      <c r="S2" s="386"/>
      <c r="T2" s="381"/>
      <c r="U2" s="22"/>
      <c r="V2" s="385">
        <v>45165.729166666664</v>
      </c>
      <c r="W2" s="386"/>
      <c r="X2" s="386"/>
      <c r="Y2" s="386"/>
      <c r="Z2" s="381"/>
      <c r="AA2" s="22"/>
      <c r="AB2" s="385">
        <v>45172.625</v>
      </c>
      <c r="AC2" s="386"/>
      <c r="AD2" s="386"/>
      <c r="AE2" s="386"/>
      <c r="AF2" s="381"/>
      <c r="AG2" s="28"/>
      <c r="AH2" s="385">
        <v>45185.5625</v>
      </c>
      <c r="AI2" s="386"/>
      <c r="AJ2" s="386"/>
      <c r="AK2" s="386"/>
      <c r="AL2" s="381"/>
      <c r="AM2" s="22"/>
      <c r="AN2" s="377">
        <v>44825.78125</v>
      </c>
      <c r="AO2" s="378"/>
      <c r="AP2" s="378"/>
      <c r="AQ2" s="378"/>
      <c r="AR2" s="375"/>
      <c r="AS2" s="28"/>
      <c r="AT2" s="385">
        <v>45193.625</v>
      </c>
      <c r="AU2" s="386"/>
      <c r="AV2" s="386"/>
      <c r="AW2" s="386"/>
      <c r="AX2" s="381"/>
      <c r="AY2" s="22"/>
      <c r="AZ2" s="403">
        <v>45196.864583333336</v>
      </c>
      <c r="BA2" s="404"/>
      <c r="BB2" s="404"/>
      <c r="BC2" s="404"/>
      <c r="BD2" s="401"/>
      <c r="BE2" s="28"/>
      <c r="BF2" s="385">
        <v>45199.770833333336</v>
      </c>
      <c r="BG2" s="386"/>
      <c r="BH2" s="386"/>
      <c r="BI2" s="386"/>
      <c r="BJ2" s="381"/>
      <c r="BK2" s="22"/>
      <c r="BL2" s="377">
        <v>45204.875</v>
      </c>
      <c r="BM2" s="378"/>
      <c r="BN2" s="378"/>
      <c r="BO2" s="378"/>
      <c r="BP2" s="375"/>
      <c r="BQ2" s="22"/>
      <c r="BR2" s="385">
        <v>45207.625</v>
      </c>
      <c r="BS2" s="386"/>
      <c r="BT2" s="386"/>
      <c r="BU2" s="386"/>
      <c r="BV2" s="381"/>
      <c r="BW2" s="28"/>
      <c r="BX2" s="385">
        <v>45220.5625</v>
      </c>
      <c r="BY2" s="386"/>
      <c r="BZ2" s="386"/>
      <c r="CA2" s="386"/>
      <c r="CB2" s="381"/>
      <c r="CC2" s="22"/>
      <c r="CD2" s="377">
        <v>45225.875</v>
      </c>
      <c r="CE2" s="378"/>
      <c r="CF2" s="378"/>
      <c r="CG2" s="378"/>
      <c r="CH2" s="375"/>
      <c r="CI2" s="28"/>
      <c r="CJ2" s="385">
        <v>45228.625</v>
      </c>
      <c r="CK2" s="386"/>
      <c r="CL2" s="386"/>
      <c r="CM2" s="386"/>
      <c r="CN2" s="381"/>
      <c r="CO2" s="22"/>
      <c r="CP2" s="403">
        <v>45231.864583333336</v>
      </c>
      <c r="CQ2" s="404"/>
      <c r="CR2" s="404"/>
      <c r="CS2" s="404"/>
      <c r="CT2" s="401"/>
      <c r="CU2" s="28"/>
      <c r="CV2" s="385">
        <v>45235.729166666664</v>
      </c>
      <c r="CW2" s="386"/>
      <c r="CX2" s="386"/>
      <c r="CY2" s="386"/>
      <c r="CZ2" s="381"/>
      <c r="DA2" s="22"/>
      <c r="DB2" s="377">
        <v>45239.78125</v>
      </c>
      <c r="DC2" s="378"/>
      <c r="DD2" s="378"/>
      <c r="DE2" s="378"/>
      <c r="DF2" s="375"/>
      <c r="DG2" s="22"/>
      <c r="DH2" s="385">
        <v>45242.625</v>
      </c>
      <c r="DI2" s="386"/>
      <c r="DJ2" s="386"/>
      <c r="DK2" s="386"/>
      <c r="DL2" s="381"/>
      <c r="DM2" s="28"/>
      <c r="DN2" s="385">
        <v>45255.5625</v>
      </c>
      <c r="DO2" s="386"/>
      <c r="DP2" s="386"/>
      <c r="DQ2" s="386"/>
      <c r="DR2" s="381"/>
      <c r="DS2" s="22"/>
      <c r="DT2" s="377">
        <v>45260.875</v>
      </c>
      <c r="DU2" s="378"/>
      <c r="DV2" s="378"/>
      <c r="DW2" s="378"/>
      <c r="DX2" s="375"/>
      <c r="DY2" s="22"/>
      <c r="DZ2" s="385">
        <v>45262.666666666664</v>
      </c>
      <c r="EA2" s="386"/>
      <c r="EB2" s="386"/>
      <c r="EC2" s="386"/>
      <c r="ED2" s="381"/>
      <c r="EE2" s="22"/>
      <c r="EF2" s="385">
        <v>45265.864583333336</v>
      </c>
      <c r="EG2" s="386"/>
      <c r="EH2" s="386"/>
      <c r="EI2" s="386"/>
      <c r="EJ2" s="381"/>
      <c r="EK2" s="28"/>
      <c r="EL2" s="385">
        <v>45269.666666666664</v>
      </c>
      <c r="EM2" s="386"/>
      <c r="EN2" s="386"/>
      <c r="EO2" s="386"/>
      <c r="EP2" s="381"/>
      <c r="EQ2" s="22"/>
      <c r="ER2" s="377">
        <v>45274.875</v>
      </c>
      <c r="ES2" s="378"/>
      <c r="ET2" s="378"/>
      <c r="EU2" s="378"/>
      <c r="EV2" s="375"/>
      <c r="EW2" s="22"/>
      <c r="EX2" s="385">
        <v>45276.666666666664</v>
      </c>
      <c r="EY2" s="386"/>
      <c r="EZ2" s="386"/>
      <c r="FA2" s="386"/>
      <c r="FB2" s="381"/>
      <c r="FC2" s="22"/>
      <c r="FD2" s="403">
        <v>45280.875</v>
      </c>
      <c r="FE2" s="404"/>
      <c r="FF2" s="404"/>
      <c r="FG2" s="404"/>
      <c r="FH2" s="401"/>
      <c r="FI2" s="28"/>
      <c r="FJ2" s="385">
        <v>45283.770833333336</v>
      </c>
      <c r="FK2" s="386"/>
      <c r="FL2" s="386"/>
      <c r="FM2" s="386"/>
      <c r="FN2" s="381"/>
      <c r="FO2" s="22"/>
      <c r="FP2" s="385">
        <v>45286.770833333336</v>
      </c>
      <c r="FQ2" s="386"/>
      <c r="FR2" s="386"/>
      <c r="FS2" s="386"/>
      <c r="FT2" s="381"/>
      <c r="FU2" s="22"/>
      <c r="FV2" s="385">
        <v>45292.875</v>
      </c>
      <c r="FW2" s="386"/>
      <c r="FX2" s="386"/>
      <c r="FY2" s="386"/>
      <c r="FZ2" s="381"/>
      <c r="GA2" s="22"/>
      <c r="GB2" s="367">
        <v>45298.729166666664</v>
      </c>
      <c r="GC2" s="368"/>
      <c r="GD2" s="368"/>
      <c r="GE2" s="368"/>
      <c r="GF2" s="365"/>
      <c r="GG2" s="28"/>
      <c r="GH2" s="403">
        <v>45301.875</v>
      </c>
      <c r="GI2" s="404"/>
      <c r="GJ2" s="404"/>
      <c r="GK2" s="404"/>
      <c r="GL2" s="401"/>
      <c r="GM2" s="28"/>
      <c r="GN2" s="385">
        <v>45312.729166666664</v>
      </c>
      <c r="GO2" s="386"/>
      <c r="GP2" s="386"/>
      <c r="GQ2" s="386"/>
      <c r="GR2" s="381"/>
      <c r="GS2" s="28"/>
      <c r="GT2" s="403">
        <v>45315.875</v>
      </c>
      <c r="GU2" s="404"/>
      <c r="GV2" s="404"/>
      <c r="GW2" s="404"/>
      <c r="GX2" s="401"/>
      <c r="GY2" s="22"/>
      <c r="GZ2" s="367">
        <v>45319.645833333336</v>
      </c>
      <c r="HA2" s="368"/>
      <c r="HB2" s="368"/>
      <c r="HC2" s="368"/>
      <c r="HD2" s="365"/>
      <c r="HE2" s="22"/>
      <c r="HF2" s="385">
        <v>45322.885416666664</v>
      </c>
      <c r="HG2" s="386"/>
      <c r="HH2" s="386"/>
      <c r="HI2" s="386"/>
      <c r="HJ2" s="381"/>
      <c r="HK2" s="28"/>
      <c r="HL2" s="385">
        <v>45326.729166666664</v>
      </c>
      <c r="HM2" s="386"/>
      <c r="HN2" s="386"/>
      <c r="HO2" s="386"/>
      <c r="HP2" s="381"/>
      <c r="HQ2" s="22"/>
      <c r="HR2" s="385">
        <v>45332.666666666664</v>
      </c>
      <c r="HS2" s="386"/>
      <c r="HT2" s="386"/>
      <c r="HU2" s="386"/>
      <c r="HV2" s="381"/>
      <c r="HW2" s="22"/>
      <c r="HX2" s="377">
        <v>45337.875</v>
      </c>
      <c r="HY2" s="378"/>
      <c r="HZ2" s="378"/>
      <c r="IA2" s="378"/>
      <c r="IB2" s="375"/>
      <c r="IC2" s="28"/>
      <c r="ID2" s="385">
        <v>45339.5625</v>
      </c>
      <c r="IE2" s="386"/>
      <c r="IF2" s="386"/>
      <c r="IG2" s="386"/>
      <c r="IH2" s="381"/>
      <c r="II2" s="22"/>
      <c r="IJ2" s="377">
        <v>45344.875</v>
      </c>
      <c r="IK2" s="378"/>
      <c r="IL2" s="378"/>
      <c r="IM2" s="378"/>
      <c r="IN2" s="375"/>
      <c r="IO2" s="22"/>
      <c r="IP2" s="385">
        <v>45343.854166666664</v>
      </c>
      <c r="IQ2" s="386"/>
      <c r="IR2" s="386"/>
      <c r="IS2" s="386"/>
      <c r="IT2" s="381"/>
      <c r="IU2" s="28"/>
      <c r="IV2" s="403">
        <v>45347.666666666664</v>
      </c>
      <c r="IW2" s="404"/>
      <c r="IX2" s="404"/>
      <c r="IY2" s="404"/>
      <c r="IZ2" s="401"/>
      <c r="JA2" s="28"/>
      <c r="JB2" s="367">
        <v>45350.875</v>
      </c>
      <c r="JC2" s="368"/>
      <c r="JD2" s="368"/>
      <c r="JE2" s="368"/>
      <c r="JF2" s="365"/>
      <c r="JG2" s="22"/>
      <c r="JH2" s="385">
        <v>45353.666666666664</v>
      </c>
      <c r="JI2" s="386"/>
      <c r="JJ2" s="386"/>
      <c r="JK2" s="386"/>
      <c r="JL2" s="381"/>
      <c r="JM2" s="28"/>
      <c r="JN2" s="377">
        <v>45358.78125</v>
      </c>
      <c r="JO2" s="378"/>
      <c r="JP2" s="378"/>
      <c r="JQ2" s="378"/>
      <c r="JR2" s="375"/>
      <c r="JS2" s="22"/>
      <c r="JT2" s="385">
        <v>45361.697916666664</v>
      </c>
      <c r="JU2" s="386"/>
      <c r="JV2" s="386"/>
      <c r="JW2" s="386"/>
      <c r="JX2" s="381"/>
      <c r="JY2" s="22"/>
      <c r="JZ2" s="377">
        <v>45365.875</v>
      </c>
      <c r="KA2" s="378"/>
      <c r="KB2" s="378"/>
      <c r="KC2" s="378"/>
      <c r="KD2" s="375"/>
      <c r="KE2" s="28"/>
      <c r="KF2" s="367">
        <v>45368.729166666664</v>
      </c>
      <c r="KG2" s="368"/>
      <c r="KH2" s="368"/>
      <c r="KI2" s="368"/>
      <c r="KJ2" s="365"/>
      <c r="KK2" s="22"/>
      <c r="KL2" s="385">
        <v>45406.875</v>
      </c>
      <c r="KM2" s="386"/>
      <c r="KN2" s="386"/>
      <c r="KO2" s="386"/>
      <c r="KP2" s="381"/>
      <c r="KQ2" s="28"/>
      <c r="KR2" s="385">
        <v>45382.625</v>
      </c>
      <c r="KS2" s="386"/>
      <c r="KT2" s="386"/>
      <c r="KU2" s="386"/>
      <c r="KV2" s="381"/>
      <c r="KW2" s="22"/>
      <c r="KX2" s="385">
        <v>45386.854166666664</v>
      </c>
      <c r="KY2" s="386"/>
      <c r="KZ2" s="386"/>
      <c r="LA2" s="386"/>
      <c r="LB2" s="381"/>
      <c r="LC2" s="28"/>
      <c r="LD2" s="385">
        <v>45389.6875</v>
      </c>
      <c r="LE2" s="386"/>
      <c r="LF2" s="386"/>
      <c r="LG2" s="386"/>
      <c r="LH2" s="381"/>
      <c r="LI2" s="22"/>
      <c r="LJ2" s="377">
        <v>45393.875</v>
      </c>
      <c r="LK2" s="378"/>
      <c r="LL2" s="378"/>
      <c r="LM2" s="378"/>
      <c r="LN2" s="375"/>
      <c r="LO2" s="28"/>
      <c r="LP2" s="385">
        <v>45396.625</v>
      </c>
      <c r="LQ2" s="386"/>
      <c r="LR2" s="386"/>
      <c r="LS2" s="386"/>
      <c r="LT2" s="381"/>
      <c r="LU2" s="22"/>
      <c r="LV2" s="377">
        <v>45400.875</v>
      </c>
      <c r="LW2" s="378"/>
      <c r="LX2" s="378"/>
      <c r="LY2" s="378"/>
      <c r="LZ2" s="375"/>
      <c r="MA2" s="28"/>
      <c r="MB2" s="367">
        <v>45402.666666666664</v>
      </c>
      <c r="MC2" s="368"/>
      <c r="MD2" s="368"/>
      <c r="ME2" s="368"/>
      <c r="MF2" s="365"/>
      <c r="MG2" s="22"/>
      <c r="MH2" s="385">
        <v>45402.666666666664</v>
      </c>
      <c r="MI2" s="386"/>
      <c r="MJ2" s="386"/>
      <c r="MK2" s="386"/>
      <c r="ML2" s="381"/>
      <c r="MM2" s="28"/>
      <c r="MN2" s="385">
        <v>45409.666666666664</v>
      </c>
      <c r="MO2" s="386"/>
      <c r="MP2" s="386"/>
      <c r="MQ2" s="386"/>
      <c r="MR2" s="381"/>
      <c r="MS2" s="22"/>
      <c r="MT2" s="377">
        <v>45414.875</v>
      </c>
      <c r="MU2" s="378"/>
      <c r="MV2" s="378"/>
      <c r="MW2" s="378"/>
      <c r="MX2" s="375"/>
      <c r="MY2" s="28"/>
      <c r="MZ2" s="385">
        <v>45417.729166666664</v>
      </c>
      <c r="NA2" s="386"/>
      <c r="NB2" s="386"/>
      <c r="NC2" s="386"/>
      <c r="ND2" s="381"/>
      <c r="NE2" s="22"/>
      <c r="NF2" s="377">
        <v>45421.875</v>
      </c>
      <c r="NG2" s="378"/>
      <c r="NH2" s="378"/>
      <c r="NI2" s="378"/>
      <c r="NJ2" s="375"/>
      <c r="NK2" s="22"/>
      <c r="NL2" s="385">
        <v>45425.875</v>
      </c>
      <c r="NM2" s="386"/>
      <c r="NN2" s="386"/>
      <c r="NO2" s="386"/>
      <c r="NP2" s="381"/>
      <c r="NQ2" s="28"/>
      <c r="NR2" s="385">
        <v>45431.708333333336</v>
      </c>
      <c r="NS2" s="386"/>
      <c r="NT2" s="386"/>
      <c r="NU2" s="386"/>
      <c r="NV2" s="381"/>
      <c r="NW2" s="29"/>
      <c r="NX2" s="377">
        <v>45434.875</v>
      </c>
      <c r="NY2" s="378"/>
      <c r="NZ2" s="378"/>
      <c r="OA2" s="378"/>
      <c r="OB2" s="375"/>
      <c r="OD2" s="367">
        <v>45437.666666666664</v>
      </c>
      <c r="OE2" s="368"/>
      <c r="OF2" s="368"/>
      <c r="OG2" s="368"/>
      <c r="OH2" s="365"/>
    </row>
    <row r="3" spans="1:398" ht="18" customHeight="1" thickBot="1" x14ac:dyDescent="0.3">
      <c r="A3" s="398"/>
      <c r="B3" s="398"/>
      <c r="C3" s="398"/>
      <c r="D3" s="396"/>
      <c r="E3" s="397"/>
      <c r="F3" s="397"/>
      <c r="G3" s="397"/>
      <c r="H3" s="393"/>
      <c r="I3" s="20"/>
      <c r="J3" s="387" t="s">
        <v>157</v>
      </c>
      <c r="K3" s="388"/>
      <c r="L3" s="388"/>
      <c r="M3" s="388"/>
      <c r="N3" s="382"/>
      <c r="O3" s="22"/>
      <c r="P3" s="387" t="s">
        <v>297</v>
      </c>
      <c r="Q3" s="388"/>
      <c r="R3" s="388"/>
      <c r="S3" s="388"/>
      <c r="T3" s="382"/>
      <c r="U3" s="22"/>
      <c r="V3" s="387" t="s">
        <v>162</v>
      </c>
      <c r="W3" s="388"/>
      <c r="X3" s="388"/>
      <c r="Y3" s="388"/>
      <c r="Z3" s="382"/>
      <c r="AA3" s="22"/>
      <c r="AB3" s="387" t="s">
        <v>298</v>
      </c>
      <c r="AC3" s="388"/>
      <c r="AD3" s="388"/>
      <c r="AE3" s="388"/>
      <c r="AF3" s="382"/>
      <c r="AG3" s="27"/>
      <c r="AH3" s="387" t="s">
        <v>156</v>
      </c>
      <c r="AI3" s="388"/>
      <c r="AJ3" s="388"/>
      <c r="AK3" s="388"/>
      <c r="AL3" s="382"/>
      <c r="AM3" s="22"/>
      <c r="AN3" s="379" t="s">
        <v>366</v>
      </c>
      <c r="AO3" s="380"/>
      <c r="AP3" s="380"/>
      <c r="AQ3" s="380"/>
      <c r="AR3" s="376"/>
      <c r="AS3" s="27"/>
      <c r="AT3" s="387" t="s">
        <v>165</v>
      </c>
      <c r="AU3" s="388"/>
      <c r="AV3" s="388"/>
      <c r="AW3" s="388"/>
      <c r="AX3" s="382"/>
      <c r="AY3" s="22"/>
      <c r="AZ3" s="405" t="s">
        <v>363</v>
      </c>
      <c r="BA3" s="406"/>
      <c r="BB3" s="406"/>
      <c r="BC3" s="406"/>
      <c r="BD3" s="402"/>
      <c r="BE3" s="27"/>
      <c r="BF3" s="387" t="s">
        <v>259</v>
      </c>
      <c r="BG3" s="388"/>
      <c r="BH3" s="388"/>
      <c r="BI3" s="388"/>
      <c r="BJ3" s="382"/>
      <c r="BK3" s="22"/>
      <c r="BL3" s="379" t="s">
        <v>367</v>
      </c>
      <c r="BM3" s="380"/>
      <c r="BN3" s="380"/>
      <c r="BO3" s="380"/>
      <c r="BP3" s="376"/>
      <c r="BQ3" s="22"/>
      <c r="BR3" s="387" t="s">
        <v>160</v>
      </c>
      <c r="BS3" s="388"/>
      <c r="BT3" s="388"/>
      <c r="BU3" s="388"/>
      <c r="BV3" s="382"/>
      <c r="BW3" s="27"/>
      <c r="BX3" s="387" t="s">
        <v>161</v>
      </c>
      <c r="BY3" s="388"/>
      <c r="BZ3" s="388"/>
      <c r="CA3" s="388"/>
      <c r="CB3" s="382"/>
      <c r="CC3" s="22"/>
      <c r="CD3" s="379" t="s">
        <v>365</v>
      </c>
      <c r="CE3" s="380"/>
      <c r="CF3" s="380"/>
      <c r="CG3" s="380"/>
      <c r="CH3" s="376"/>
      <c r="CI3" s="27"/>
      <c r="CJ3" s="387" t="s">
        <v>299</v>
      </c>
      <c r="CK3" s="388"/>
      <c r="CL3" s="388"/>
      <c r="CM3" s="388"/>
      <c r="CN3" s="382"/>
      <c r="CO3" s="22"/>
      <c r="CP3" s="405" t="s">
        <v>304</v>
      </c>
      <c r="CQ3" s="406"/>
      <c r="CR3" s="406"/>
      <c r="CS3" s="406"/>
      <c r="CT3" s="402"/>
      <c r="CU3" s="27"/>
      <c r="CV3" s="387" t="s">
        <v>300</v>
      </c>
      <c r="CW3" s="388"/>
      <c r="CX3" s="388"/>
      <c r="CY3" s="388"/>
      <c r="CZ3" s="382"/>
      <c r="DA3" s="22"/>
      <c r="DB3" s="379" t="s">
        <v>369</v>
      </c>
      <c r="DC3" s="380"/>
      <c r="DD3" s="380"/>
      <c r="DE3" s="380"/>
      <c r="DF3" s="376"/>
      <c r="DG3" s="22"/>
      <c r="DH3" s="387" t="s">
        <v>158</v>
      </c>
      <c r="DI3" s="388"/>
      <c r="DJ3" s="388"/>
      <c r="DK3" s="388"/>
      <c r="DL3" s="382"/>
      <c r="DM3" s="27"/>
      <c r="DN3" s="387" t="s">
        <v>261</v>
      </c>
      <c r="DO3" s="388"/>
      <c r="DP3" s="388"/>
      <c r="DQ3" s="388"/>
      <c r="DR3" s="382"/>
      <c r="DS3" s="22"/>
      <c r="DT3" s="379" t="s">
        <v>370</v>
      </c>
      <c r="DU3" s="380"/>
      <c r="DV3" s="380"/>
      <c r="DW3" s="380"/>
      <c r="DX3" s="376"/>
      <c r="DY3" s="22"/>
      <c r="DZ3" s="387" t="s">
        <v>183</v>
      </c>
      <c r="EA3" s="388"/>
      <c r="EB3" s="388"/>
      <c r="EC3" s="388"/>
      <c r="ED3" s="382"/>
      <c r="EE3" s="22"/>
      <c r="EF3" s="387" t="s">
        <v>301</v>
      </c>
      <c r="EG3" s="388"/>
      <c r="EH3" s="388"/>
      <c r="EI3" s="388"/>
      <c r="EJ3" s="382"/>
      <c r="EK3" s="27"/>
      <c r="EL3" s="387" t="s">
        <v>302</v>
      </c>
      <c r="EM3" s="388"/>
      <c r="EN3" s="388"/>
      <c r="EO3" s="388"/>
      <c r="EP3" s="382"/>
      <c r="EQ3" s="22"/>
      <c r="ER3" s="379" t="s">
        <v>378</v>
      </c>
      <c r="ES3" s="380"/>
      <c r="ET3" s="380"/>
      <c r="EU3" s="380"/>
      <c r="EV3" s="376"/>
      <c r="EW3" s="22"/>
      <c r="EX3" s="387" t="s">
        <v>265</v>
      </c>
      <c r="EY3" s="388"/>
      <c r="EZ3" s="388"/>
      <c r="FA3" s="388"/>
      <c r="FB3" s="382"/>
      <c r="FC3" s="22"/>
      <c r="FD3" s="405" t="s">
        <v>389</v>
      </c>
      <c r="FE3" s="406"/>
      <c r="FF3" s="406"/>
      <c r="FG3" s="406"/>
      <c r="FH3" s="402"/>
      <c r="FI3" s="27"/>
      <c r="FJ3" s="387" t="s">
        <v>154</v>
      </c>
      <c r="FK3" s="388"/>
      <c r="FL3" s="388"/>
      <c r="FM3" s="388"/>
      <c r="FN3" s="382"/>
      <c r="FO3" s="22"/>
      <c r="FP3" s="387" t="s">
        <v>303</v>
      </c>
      <c r="FQ3" s="388"/>
      <c r="FR3" s="388"/>
      <c r="FS3" s="388"/>
      <c r="FT3" s="382"/>
      <c r="FU3" s="22"/>
      <c r="FV3" s="387" t="s">
        <v>164</v>
      </c>
      <c r="FW3" s="388"/>
      <c r="FX3" s="388"/>
      <c r="FY3" s="388"/>
      <c r="FZ3" s="382"/>
      <c r="GA3" s="22"/>
      <c r="GB3" s="369" t="s">
        <v>159</v>
      </c>
      <c r="GC3" s="370"/>
      <c r="GD3" s="370"/>
      <c r="GE3" s="370"/>
      <c r="GF3" s="366"/>
      <c r="GG3" s="27"/>
      <c r="GH3" s="405" t="s">
        <v>183</v>
      </c>
      <c r="GI3" s="406"/>
      <c r="GJ3" s="406"/>
      <c r="GK3" s="406"/>
      <c r="GL3" s="402"/>
      <c r="GM3" s="27"/>
      <c r="GN3" s="387" t="s">
        <v>304</v>
      </c>
      <c r="GO3" s="388"/>
      <c r="GP3" s="388"/>
      <c r="GQ3" s="388"/>
      <c r="GR3" s="382"/>
      <c r="GS3" s="27"/>
      <c r="GT3" s="405" t="s">
        <v>182</v>
      </c>
      <c r="GU3" s="406"/>
      <c r="GV3" s="406"/>
      <c r="GW3" s="406"/>
      <c r="GX3" s="402"/>
      <c r="GY3" s="22"/>
      <c r="GZ3" s="369" t="s">
        <v>400</v>
      </c>
      <c r="HA3" s="370"/>
      <c r="HB3" s="370"/>
      <c r="HC3" s="370"/>
      <c r="HD3" s="366"/>
      <c r="HE3" s="22"/>
      <c r="HF3" s="387" t="s">
        <v>57</v>
      </c>
      <c r="HG3" s="388"/>
      <c r="HH3" s="388"/>
      <c r="HI3" s="388"/>
      <c r="HJ3" s="382"/>
      <c r="HK3" s="27"/>
      <c r="HL3" s="387" t="s">
        <v>159</v>
      </c>
      <c r="HM3" s="388"/>
      <c r="HN3" s="388"/>
      <c r="HO3" s="388"/>
      <c r="HP3" s="382"/>
      <c r="HQ3" s="22"/>
      <c r="HR3" s="387" t="s">
        <v>305</v>
      </c>
      <c r="HS3" s="388"/>
      <c r="HT3" s="388"/>
      <c r="HU3" s="388"/>
      <c r="HV3" s="382"/>
      <c r="HW3" s="22"/>
      <c r="HX3" s="379"/>
      <c r="HY3" s="380"/>
      <c r="HZ3" s="380"/>
      <c r="IA3" s="380"/>
      <c r="IB3" s="376"/>
      <c r="IC3" s="27"/>
      <c r="ID3" s="387" t="s">
        <v>58</v>
      </c>
      <c r="IE3" s="388"/>
      <c r="IF3" s="388"/>
      <c r="IG3" s="388"/>
      <c r="IH3" s="382"/>
      <c r="II3" s="22"/>
      <c r="IJ3" s="379"/>
      <c r="IK3" s="380"/>
      <c r="IL3" s="380"/>
      <c r="IM3" s="380"/>
      <c r="IN3" s="376"/>
      <c r="IO3" s="22"/>
      <c r="IP3" s="387" t="s">
        <v>306</v>
      </c>
      <c r="IQ3" s="388"/>
      <c r="IR3" s="388"/>
      <c r="IS3" s="388"/>
      <c r="IT3" s="382"/>
      <c r="IU3" s="27"/>
      <c r="IV3" s="405" t="s">
        <v>403</v>
      </c>
      <c r="IW3" s="406"/>
      <c r="IX3" s="406"/>
      <c r="IY3" s="406"/>
      <c r="IZ3" s="402"/>
      <c r="JA3" s="27"/>
      <c r="JB3" s="369" t="s">
        <v>409</v>
      </c>
      <c r="JC3" s="370"/>
      <c r="JD3" s="370"/>
      <c r="JE3" s="370"/>
      <c r="JF3" s="366"/>
      <c r="JG3" s="22"/>
      <c r="JH3" s="387" t="s">
        <v>258</v>
      </c>
      <c r="JI3" s="388"/>
      <c r="JJ3" s="388"/>
      <c r="JK3" s="388"/>
      <c r="JL3" s="382"/>
      <c r="JM3" s="27"/>
      <c r="JN3" s="379" t="s">
        <v>411</v>
      </c>
      <c r="JO3" s="380"/>
      <c r="JP3" s="380"/>
      <c r="JQ3" s="380"/>
      <c r="JR3" s="376"/>
      <c r="JS3" s="22"/>
      <c r="JT3" s="387" t="s">
        <v>307</v>
      </c>
      <c r="JU3" s="388"/>
      <c r="JV3" s="388"/>
      <c r="JW3" s="388"/>
      <c r="JX3" s="382"/>
      <c r="JY3" s="22"/>
      <c r="JZ3" s="379" t="s">
        <v>410</v>
      </c>
      <c r="KA3" s="380"/>
      <c r="KB3" s="380"/>
      <c r="KC3" s="380"/>
      <c r="KD3" s="376"/>
      <c r="KE3" s="27"/>
      <c r="KF3" s="369" t="s">
        <v>309</v>
      </c>
      <c r="KG3" s="370"/>
      <c r="KH3" s="370"/>
      <c r="KI3" s="370"/>
      <c r="KJ3" s="366"/>
      <c r="KK3" s="22"/>
      <c r="KL3" s="387" t="s">
        <v>155</v>
      </c>
      <c r="KM3" s="388"/>
      <c r="KN3" s="388"/>
      <c r="KO3" s="388"/>
      <c r="KP3" s="382"/>
      <c r="KQ3" s="27"/>
      <c r="KR3" s="387" t="s">
        <v>153</v>
      </c>
      <c r="KS3" s="388"/>
      <c r="KT3" s="388"/>
      <c r="KU3" s="388"/>
      <c r="KV3" s="382"/>
      <c r="KW3" s="22"/>
      <c r="KX3" s="387" t="s">
        <v>308</v>
      </c>
      <c r="KY3" s="388"/>
      <c r="KZ3" s="388"/>
      <c r="LA3" s="388"/>
      <c r="LB3" s="382"/>
      <c r="LC3" s="27"/>
      <c r="LD3" s="387" t="s">
        <v>309</v>
      </c>
      <c r="LE3" s="388"/>
      <c r="LF3" s="388"/>
      <c r="LG3" s="388"/>
      <c r="LH3" s="382"/>
      <c r="LI3" s="22"/>
      <c r="LJ3" s="379" t="s">
        <v>419</v>
      </c>
      <c r="LK3" s="380"/>
      <c r="LL3" s="380"/>
      <c r="LM3" s="380"/>
      <c r="LN3" s="376"/>
      <c r="LO3" s="27"/>
      <c r="LP3" s="387" t="s">
        <v>310</v>
      </c>
      <c r="LQ3" s="388"/>
      <c r="LR3" s="388"/>
      <c r="LS3" s="388"/>
      <c r="LT3" s="382"/>
      <c r="LU3" s="22"/>
      <c r="LV3" s="379" t="s">
        <v>420</v>
      </c>
      <c r="LW3" s="380"/>
      <c r="LX3" s="380"/>
      <c r="LY3" s="380"/>
      <c r="LZ3" s="376"/>
      <c r="MA3" s="27"/>
      <c r="MB3" s="369"/>
      <c r="MC3" s="370"/>
      <c r="MD3" s="370"/>
      <c r="ME3" s="370"/>
      <c r="MF3" s="366"/>
      <c r="MG3" s="22"/>
      <c r="MH3" s="387" t="s">
        <v>182</v>
      </c>
      <c r="MI3" s="388"/>
      <c r="MJ3" s="388"/>
      <c r="MK3" s="388"/>
      <c r="ML3" s="382"/>
      <c r="MM3" s="27"/>
      <c r="MN3" s="387" t="s">
        <v>166</v>
      </c>
      <c r="MO3" s="388"/>
      <c r="MP3" s="388"/>
      <c r="MQ3" s="388"/>
      <c r="MR3" s="382"/>
      <c r="MS3" s="22"/>
      <c r="MT3" s="379"/>
      <c r="MU3" s="380"/>
      <c r="MV3" s="380"/>
      <c r="MW3" s="380"/>
      <c r="MX3" s="376"/>
      <c r="MY3" s="27"/>
      <c r="MZ3" s="387" t="s">
        <v>266</v>
      </c>
      <c r="NA3" s="388"/>
      <c r="NB3" s="388"/>
      <c r="NC3" s="388"/>
      <c r="ND3" s="382"/>
      <c r="NE3" s="22"/>
      <c r="NF3" s="379"/>
      <c r="NG3" s="380"/>
      <c r="NH3" s="380"/>
      <c r="NI3" s="380"/>
      <c r="NJ3" s="376"/>
      <c r="NK3" s="22"/>
      <c r="NL3" s="387" t="s">
        <v>262</v>
      </c>
      <c r="NM3" s="388"/>
      <c r="NN3" s="388"/>
      <c r="NO3" s="388"/>
      <c r="NP3" s="382"/>
      <c r="NQ3" s="27"/>
      <c r="NR3" s="387" t="s">
        <v>163</v>
      </c>
      <c r="NS3" s="388"/>
      <c r="NT3" s="388"/>
      <c r="NU3" s="388"/>
      <c r="NV3" s="382"/>
      <c r="NW3" s="29"/>
      <c r="NX3" s="379"/>
      <c r="NY3" s="380"/>
      <c r="NZ3" s="380"/>
      <c r="OA3" s="380"/>
      <c r="OB3" s="376"/>
      <c r="OD3" s="369"/>
      <c r="OE3" s="370"/>
      <c r="OF3" s="370"/>
      <c r="OG3" s="370"/>
      <c r="OH3" s="366"/>
    </row>
    <row r="4" spans="1:398" ht="5.0999999999999996" customHeight="1" thickBot="1" x14ac:dyDescent="0.3">
      <c r="A4" s="398"/>
      <c r="B4" s="398"/>
      <c r="C4" s="398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3">
      <c r="A5" s="372" t="s">
        <v>149</v>
      </c>
      <c r="B5" s="389"/>
      <c r="C5" s="204"/>
      <c r="D5" s="372" t="s">
        <v>42</v>
      </c>
      <c r="E5" s="372"/>
      <c r="F5" s="372"/>
      <c r="G5" s="205" t="s">
        <v>43</v>
      </c>
      <c r="H5" s="206" t="s">
        <v>44</v>
      </c>
      <c r="I5" s="207"/>
      <c r="J5" s="372" t="s">
        <v>42</v>
      </c>
      <c r="K5" s="372"/>
      <c r="L5" s="372"/>
      <c r="M5" s="205" t="s">
        <v>43</v>
      </c>
      <c r="N5" s="206" t="s">
        <v>44</v>
      </c>
      <c r="O5" s="207"/>
      <c r="P5" s="372" t="s">
        <v>42</v>
      </c>
      <c r="Q5" s="372"/>
      <c r="R5" s="372"/>
      <c r="S5" s="205" t="s">
        <v>43</v>
      </c>
      <c r="T5" s="206" t="s">
        <v>44</v>
      </c>
      <c r="U5" s="207"/>
      <c r="V5" s="372" t="s">
        <v>42</v>
      </c>
      <c r="W5" s="372"/>
      <c r="X5" s="372"/>
      <c r="Y5" s="205" t="s">
        <v>43</v>
      </c>
      <c r="Z5" s="206" t="s">
        <v>44</v>
      </c>
      <c r="AA5" s="207"/>
      <c r="AB5" s="372" t="s">
        <v>42</v>
      </c>
      <c r="AC5" s="372"/>
      <c r="AD5" s="372"/>
      <c r="AE5" s="205" t="s">
        <v>43</v>
      </c>
      <c r="AF5" s="206" t="s">
        <v>44</v>
      </c>
      <c r="AG5" s="204"/>
      <c r="AH5" s="372" t="s">
        <v>42</v>
      </c>
      <c r="AI5" s="372"/>
      <c r="AJ5" s="372"/>
      <c r="AK5" s="205" t="s">
        <v>43</v>
      </c>
      <c r="AL5" s="206" t="s">
        <v>44</v>
      </c>
      <c r="AM5" s="207"/>
      <c r="AN5" s="372" t="s">
        <v>42</v>
      </c>
      <c r="AO5" s="372"/>
      <c r="AP5" s="372"/>
      <c r="AQ5" s="205" t="s">
        <v>43</v>
      </c>
      <c r="AR5" s="206" t="s">
        <v>44</v>
      </c>
      <c r="AS5" s="204"/>
      <c r="AT5" s="372" t="s">
        <v>42</v>
      </c>
      <c r="AU5" s="372"/>
      <c r="AV5" s="372"/>
      <c r="AW5" s="205" t="s">
        <v>43</v>
      </c>
      <c r="AX5" s="206" t="s">
        <v>44</v>
      </c>
      <c r="AY5" s="207"/>
      <c r="AZ5" s="371" t="s">
        <v>42</v>
      </c>
      <c r="BA5" s="372"/>
      <c r="BB5" s="372"/>
      <c r="BC5" s="205" t="s">
        <v>43</v>
      </c>
      <c r="BD5" s="206" t="s">
        <v>44</v>
      </c>
      <c r="BE5" s="204"/>
      <c r="BF5" s="372" t="s">
        <v>42</v>
      </c>
      <c r="BG5" s="372"/>
      <c r="BH5" s="372"/>
      <c r="BI5" s="205" t="s">
        <v>43</v>
      </c>
      <c r="BJ5" s="206" t="s">
        <v>44</v>
      </c>
      <c r="BK5" s="207"/>
      <c r="BL5" s="372" t="s">
        <v>42</v>
      </c>
      <c r="BM5" s="372"/>
      <c r="BN5" s="372"/>
      <c r="BO5" s="205" t="s">
        <v>43</v>
      </c>
      <c r="BP5" s="206" t="s">
        <v>44</v>
      </c>
      <c r="BQ5" s="207"/>
      <c r="BR5" s="372" t="s">
        <v>42</v>
      </c>
      <c r="BS5" s="372"/>
      <c r="BT5" s="372"/>
      <c r="BU5" s="205" t="s">
        <v>43</v>
      </c>
      <c r="BV5" s="206" t="s">
        <v>44</v>
      </c>
      <c r="BW5" s="204"/>
      <c r="BX5" s="372" t="s">
        <v>42</v>
      </c>
      <c r="BY5" s="372"/>
      <c r="BZ5" s="372"/>
      <c r="CA5" s="205" t="s">
        <v>43</v>
      </c>
      <c r="CB5" s="206" t="s">
        <v>44</v>
      </c>
      <c r="CC5" s="207"/>
      <c r="CD5" s="372" t="s">
        <v>42</v>
      </c>
      <c r="CE5" s="372"/>
      <c r="CF5" s="372"/>
      <c r="CG5" s="205" t="s">
        <v>43</v>
      </c>
      <c r="CH5" s="206" t="s">
        <v>44</v>
      </c>
      <c r="CI5" s="204"/>
      <c r="CJ5" s="372" t="s">
        <v>42</v>
      </c>
      <c r="CK5" s="372"/>
      <c r="CL5" s="372"/>
      <c r="CM5" s="205" t="s">
        <v>43</v>
      </c>
      <c r="CN5" s="206" t="s">
        <v>44</v>
      </c>
      <c r="CO5" s="207"/>
      <c r="CP5" s="372" t="s">
        <v>42</v>
      </c>
      <c r="CQ5" s="372"/>
      <c r="CR5" s="372"/>
      <c r="CS5" s="205" t="s">
        <v>43</v>
      </c>
      <c r="CT5" s="206" t="s">
        <v>44</v>
      </c>
      <c r="CU5" s="204"/>
      <c r="CV5" s="372" t="s">
        <v>42</v>
      </c>
      <c r="CW5" s="372"/>
      <c r="CX5" s="372"/>
      <c r="CY5" s="205" t="s">
        <v>43</v>
      </c>
      <c r="CZ5" s="206" t="s">
        <v>44</v>
      </c>
      <c r="DA5" s="207"/>
      <c r="DB5" s="372" t="s">
        <v>42</v>
      </c>
      <c r="DC5" s="372"/>
      <c r="DD5" s="372"/>
      <c r="DE5" s="205" t="s">
        <v>43</v>
      </c>
      <c r="DF5" s="206" t="s">
        <v>44</v>
      </c>
      <c r="DG5" s="207"/>
      <c r="DH5" s="372" t="s">
        <v>42</v>
      </c>
      <c r="DI5" s="372"/>
      <c r="DJ5" s="372"/>
      <c r="DK5" s="205" t="s">
        <v>43</v>
      </c>
      <c r="DL5" s="206" t="s">
        <v>44</v>
      </c>
      <c r="DM5" s="204"/>
      <c r="DN5" s="372" t="s">
        <v>42</v>
      </c>
      <c r="DO5" s="372"/>
      <c r="DP5" s="372"/>
      <c r="DQ5" s="205" t="s">
        <v>43</v>
      </c>
      <c r="DR5" s="206" t="s">
        <v>44</v>
      </c>
      <c r="DS5" s="207"/>
      <c r="DT5" s="372" t="s">
        <v>42</v>
      </c>
      <c r="DU5" s="372"/>
      <c r="DV5" s="372"/>
      <c r="DW5" s="205" t="s">
        <v>43</v>
      </c>
      <c r="DX5" s="206" t="s">
        <v>44</v>
      </c>
      <c r="DY5" s="207"/>
      <c r="DZ5" s="372" t="s">
        <v>42</v>
      </c>
      <c r="EA5" s="372"/>
      <c r="EB5" s="372"/>
      <c r="EC5" s="205" t="s">
        <v>43</v>
      </c>
      <c r="ED5" s="206" t="s">
        <v>44</v>
      </c>
      <c r="EE5" s="207"/>
      <c r="EF5" s="372" t="s">
        <v>42</v>
      </c>
      <c r="EG5" s="372"/>
      <c r="EH5" s="372"/>
      <c r="EI5" s="205" t="s">
        <v>43</v>
      </c>
      <c r="EJ5" s="206" t="s">
        <v>44</v>
      </c>
      <c r="EK5" s="204"/>
      <c r="EL5" s="372" t="s">
        <v>42</v>
      </c>
      <c r="EM5" s="372"/>
      <c r="EN5" s="372"/>
      <c r="EO5" s="205" t="s">
        <v>43</v>
      </c>
      <c r="EP5" s="206" t="s">
        <v>44</v>
      </c>
      <c r="EQ5" s="207"/>
      <c r="ER5" s="372" t="s">
        <v>42</v>
      </c>
      <c r="ES5" s="372"/>
      <c r="ET5" s="372"/>
      <c r="EU5" s="205" t="s">
        <v>43</v>
      </c>
      <c r="EV5" s="206" t="s">
        <v>44</v>
      </c>
      <c r="EW5" s="207"/>
      <c r="EX5" s="372" t="s">
        <v>42</v>
      </c>
      <c r="EY5" s="372"/>
      <c r="EZ5" s="372"/>
      <c r="FA5" s="205" t="s">
        <v>43</v>
      </c>
      <c r="FB5" s="206" t="s">
        <v>44</v>
      </c>
      <c r="FC5" s="207"/>
      <c r="FD5" s="372" t="s">
        <v>42</v>
      </c>
      <c r="FE5" s="372"/>
      <c r="FF5" s="372"/>
      <c r="FG5" s="205" t="s">
        <v>43</v>
      </c>
      <c r="FH5" s="206" t="s">
        <v>44</v>
      </c>
      <c r="FI5" s="204"/>
      <c r="FJ5" s="372" t="s">
        <v>42</v>
      </c>
      <c r="FK5" s="372"/>
      <c r="FL5" s="372"/>
      <c r="FM5" s="205" t="s">
        <v>43</v>
      </c>
      <c r="FN5" s="206" t="s">
        <v>44</v>
      </c>
      <c r="FO5" s="207"/>
      <c r="FP5" s="372" t="s">
        <v>42</v>
      </c>
      <c r="FQ5" s="372"/>
      <c r="FR5" s="372"/>
      <c r="FS5" s="205" t="s">
        <v>43</v>
      </c>
      <c r="FT5" s="206" t="s">
        <v>44</v>
      </c>
      <c r="FU5" s="207"/>
      <c r="FV5" s="372" t="s">
        <v>42</v>
      </c>
      <c r="FW5" s="372"/>
      <c r="FX5" s="372"/>
      <c r="FY5" s="205" t="s">
        <v>43</v>
      </c>
      <c r="FZ5" s="206" t="s">
        <v>44</v>
      </c>
      <c r="GA5" s="207"/>
      <c r="GB5" s="372" t="s">
        <v>42</v>
      </c>
      <c r="GC5" s="372"/>
      <c r="GD5" s="372"/>
      <c r="GE5" s="205" t="s">
        <v>43</v>
      </c>
      <c r="GF5" s="206" t="s">
        <v>44</v>
      </c>
      <c r="GG5" s="204"/>
      <c r="GH5" s="372" t="s">
        <v>42</v>
      </c>
      <c r="GI5" s="372"/>
      <c r="GJ5" s="372"/>
      <c r="GK5" s="205" t="s">
        <v>43</v>
      </c>
      <c r="GL5" s="206" t="s">
        <v>44</v>
      </c>
      <c r="GM5" s="204"/>
      <c r="GN5" s="372" t="s">
        <v>42</v>
      </c>
      <c r="GO5" s="372"/>
      <c r="GP5" s="372"/>
      <c r="GQ5" s="205" t="s">
        <v>43</v>
      </c>
      <c r="GR5" s="206" t="s">
        <v>44</v>
      </c>
      <c r="GS5" s="204"/>
      <c r="GT5" s="372" t="s">
        <v>42</v>
      </c>
      <c r="GU5" s="372"/>
      <c r="GV5" s="372"/>
      <c r="GW5" s="205" t="s">
        <v>43</v>
      </c>
      <c r="GX5" s="206" t="s">
        <v>44</v>
      </c>
      <c r="GY5" s="207"/>
      <c r="GZ5" s="372" t="s">
        <v>42</v>
      </c>
      <c r="HA5" s="372"/>
      <c r="HB5" s="372"/>
      <c r="HC5" s="205" t="s">
        <v>43</v>
      </c>
      <c r="HD5" s="206" t="s">
        <v>44</v>
      </c>
      <c r="HE5" s="207"/>
      <c r="HF5" s="372" t="s">
        <v>42</v>
      </c>
      <c r="HG5" s="372"/>
      <c r="HH5" s="372"/>
      <c r="HI5" s="205" t="s">
        <v>43</v>
      </c>
      <c r="HJ5" s="206" t="s">
        <v>44</v>
      </c>
      <c r="HK5" s="204"/>
      <c r="HL5" s="372" t="s">
        <v>42</v>
      </c>
      <c r="HM5" s="372"/>
      <c r="HN5" s="372"/>
      <c r="HO5" s="205" t="s">
        <v>43</v>
      </c>
      <c r="HP5" s="206" t="s">
        <v>44</v>
      </c>
      <c r="HQ5" s="207"/>
      <c r="HR5" s="372" t="s">
        <v>42</v>
      </c>
      <c r="HS5" s="372"/>
      <c r="HT5" s="372"/>
      <c r="HU5" s="205" t="s">
        <v>43</v>
      </c>
      <c r="HV5" s="206" t="s">
        <v>44</v>
      </c>
      <c r="HW5" s="207"/>
      <c r="HX5" s="372" t="s">
        <v>42</v>
      </c>
      <c r="HY5" s="372"/>
      <c r="HZ5" s="372"/>
      <c r="IA5" s="205" t="s">
        <v>43</v>
      </c>
      <c r="IB5" s="206" t="s">
        <v>44</v>
      </c>
      <c r="IC5" s="204"/>
      <c r="ID5" s="372" t="s">
        <v>42</v>
      </c>
      <c r="IE5" s="372"/>
      <c r="IF5" s="372"/>
      <c r="IG5" s="205" t="s">
        <v>43</v>
      </c>
      <c r="IH5" s="206" t="s">
        <v>44</v>
      </c>
      <c r="II5" s="207"/>
      <c r="IJ5" s="372" t="s">
        <v>42</v>
      </c>
      <c r="IK5" s="372"/>
      <c r="IL5" s="372"/>
      <c r="IM5" s="205" t="s">
        <v>43</v>
      </c>
      <c r="IN5" s="206" t="s">
        <v>44</v>
      </c>
      <c r="IO5" s="207"/>
      <c r="IP5" s="372" t="s">
        <v>42</v>
      </c>
      <c r="IQ5" s="372"/>
      <c r="IR5" s="372"/>
      <c r="IS5" s="205" t="s">
        <v>43</v>
      </c>
      <c r="IT5" s="206" t="s">
        <v>44</v>
      </c>
      <c r="IU5" s="204"/>
      <c r="IV5" s="372" t="s">
        <v>42</v>
      </c>
      <c r="IW5" s="372"/>
      <c r="IX5" s="372"/>
      <c r="IY5" s="205" t="s">
        <v>43</v>
      </c>
      <c r="IZ5" s="206" t="s">
        <v>44</v>
      </c>
      <c r="JA5" s="204"/>
      <c r="JB5" s="372" t="s">
        <v>42</v>
      </c>
      <c r="JC5" s="372"/>
      <c r="JD5" s="372"/>
      <c r="JE5" s="205" t="s">
        <v>43</v>
      </c>
      <c r="JF5" s="206" t="s">
        <v>44</v>
      </c>
      <c r="JG5" s="207"/>
      <c r="JH5" s="372" t="s">
        <v>42</v>
      </c>
      <c r="JI5" s="372"/>
      <c r="JJ5" s="372"/>
      <c r="JK5" s="205" t="s">
        <v>43</v>
      </c>
      <c r="JL5" s="206" t="s">
        <v>44</v>
      </c>
      <c r="JM5" s="204"/>
      <c r="JN5" s="372" t="s">
        <v>42</v>
      </c>
      <c r="JO5" s="372"/>
      <c r="JP5" s="372"/>
      <c r="JQ5" s="205" t="s">
        <v>43</v>
      </c>
      <c r="JR5" s="206" t="s">
        <v>44</v>
      </c>
      <c r="JS5" s="207"/>
      <c r="JT5" s="372" t="s">
        <v>42</v>
      </c>
      <c r="JU5" s="372"/>
      <c r="JV5" s="372"/>
      <c r="JW5" s="205" t="s">
        <v>43</v>
      </c>
      <c r="JX5" s="206" t="s">
        <v>44</v>
      </c>
      <c r="JY5" s="207"/>
      <c r="JZ5" s="371" t="s">
        <v>42</v>
      </c>
      <c r="KA5" s="372"/>
      <c r="KB5" s="372"/>
      <c r="KC5" s="205" t="s">
        <v>43</v>
      </c>
      <c r="KD5" s="206" t="s">
        <v>44</v>
      </c>
      <c r="KE5" s="204"/>
      <c r="KF5" s="372" t="s">
        <v>42</v>
      </c>
      <c r="KG5" s="372"/>
      <c r="KH5" s="372"/>
      <c r="KI5" s="205" t="s">
        <v>43</v>
      </c>
      <c r="KJ5" s="206" t="s">
        <v>44</v>
      </c>
      <c r="KK5" s="207"/>
      <c r="KL5" s="371" t="s">
        <v>42</v>
      </c>
      <c r="KM5" s="372"/>
      <c r="KN5" s="372"/>
      <c r="KO5" s="205" t="s">
        <v>43</v>
      </c>
      <c r="KP5" s="206" t="s">
        <v>44</v>
      </c>
      <c r="KQ5" s="204"/>
      <c r="KR5" s="371" t="s">
        <v>42</v>
      </c>
      <c r="KS5" s="372"/>
      <c r="KT5" s="372"/>
      <c r="KU5" s="205" t="s">
        <v>43</v>
      </c>
      <c r="KV5" s="206" t="s">
        <v>44</v>
      </c>
      <c r="KW5" s="207"/>
      <c r="KX5" s="371" t="s">
        <v>42</v>
      </c>
      <c r="KY5" s="372"/>
      <c r="KZ5" s="372"/>
      <c r="LA5" s="205" t="s">
        <v>43</v>
      </c>
      <c r="LB5" s="206" t="s">
        <v>44</v>
      </c>
      <c r="LC5" s="204"/>
      <c r="LD5" s="371" t="s">
        <v>42</v>
      </c>
      <c r="LE5" s="372"/>
      <c r="LF5" s="372"/>
      <c r="LG5" s="205" t="s">
        <v>43</v>
      </c>
      <c r="LH5" s="206" t="s">
        <v>44</v>
      </c>
      <c r="LI5" s="207"/>
      <c r="LJ5" s="371" t="s">
        <v>42</v>
      </c>
      <c r="LK5" s="372"/>
      <c r="LL5" s="372"/>
      <c r="LM5" s="205" t="s">
        <v>43</v>
      </c>
      <c r="LN5" s="206" t="s">
        <v>44</v>
      </c>
      <c r="LO5" s="204"/>
      <c r="LP5" s="371" t="s">
        <v>42</v>
      </c>
      <c r="LQ5" s="372"/>
      <c r="LR5" s="372"/>
      <c r="LS5" s="205" t="s">
        <v>43</v>
      </c>
      <c r="LT5" s="206" t="s">
        <v>44</v>
      </c>
      <c r="LU5" s="207"/>
      <c r="LV5" s="371" t="s">
        <v>42</v>
      </c>
      <c r="LW5" s="372"/>
      <c r="LX5" s="372"/>
      <c r="LY5" s="205" t="s">
        <v>43</v>
      </c>
      <c r="LZ5" s="206" t="s">
        <v>44</v>
      </c>
      <c r="MA5" s="204"/>
      <c r="MB5" s="371" t="s">
        <v>42</v>
      </c>
      <c r="MC5" s="372"/>
      <c r="MD5" s="372"/>
      <c r="ME5" s="205" t="s">
        <v>43</v>
      </c>
      <c r="MF5" s="206" t="s">
        <v>44</v>
      </c>
      <c r="MG5" s="207"/>
      <c r="MH5" s="371" t="s">
        <v>42</v>
      </c>
      <c r="MI5" s="372"/>
      <c r="MJ5" s="372"/>
      <c r="MK5" s="205" t="s">
        <v>43</v>
      </c>
      <c r="ML5" s="206" t="s">
        <v>44</v>
      </c>
      <c r="MM5" s="204"/>
      <c r="MN5" s="371" t="s">
        <v>42</v>
      </c>
      <c r="MO5" s="372"/>
      <c r="MP5" s="372"/>
      <c r="MQ5" s="205" t="s">
        <v>43</v>
      </c>
      <c r="MR5" s="206" t="s">
        <v>44</v>
      </c>
      <c r="MS5" s="207"/>
      <c r="MT5" s="371" t="s">
        <v>42</v>
      </c>
      <c r="MU5" s="372"/>
      <c r="MV5" s="372"/>
      <c r="MW5" s="205" t="s">
        <v>43</v>
      </c>
      <c r="MX5" s="206" t="s">
        <v>44</v>
      </c>
      <c r="MY5" s="204"/>
      <c r="MZ5" s="371" t="s">
        <v>42</v>
      </c>
      <c r="NA5" s="372"/>
      <c r="NB5" s="372"/>
      <c r="NC5" s="205" t="s">
        <v>43</v>
      </c>
      <c r="ND5" s="206" t="s">
        <v>44</v>
      </c>
      <c r="NE5" s="207"/>
      <c r="NF5" s="371" t="s">
        <v>42</v>
      </c>
      <c r="NG5" s="372"/>
      <c r="NH5" s="372"/>
      <c r="NI5" s="205" t="s">
        <v>43</v>
      </c>
      <c r="NJ5" s="206" t="s">
        <v>44</v>
      </c>
      <c r="NK5" s="207"/>
      <c r="NL5" s="371" t="s">
        <v>42</v>
      </c>
      <c r="NM5" s="372"/>
      <c r="NN5" s="372"/>
      <c r="NO5" s="205" t="s">
        <v>43</v>
      </c>
      <c r="NP5" s="206" t="s">
        <v>44</v>
      </c>
      <c r="NQ5" s="204"/>
      <c r="NR5" s="371" t="s">
        <v>42</v>
      </c>
      <c r="NS5" s="372"/>
      <c r="NT5" s="372"/>
      <c r="NU5" s="205" t="s">
        <v>43</v>
      </c>
      <c r="NV5" s="206" t="s">
        <v>44</v>
      </c>
      <c r="NW5" s="30"/>
      <c r="NX5" s="371" t="s">
        <v>42</v>
      </c>
      <c r="NY5" s="372"/>
      <c r="NZ5" s="372"/>
      <c r="OA5" s="205" t="s">
        <v>43</v>
      </c>
      <c r="OB5" s="206" t="s">
        <v>44</v>
      </c>
      <c r="OD5" s="371" t="s">
        <v>42</v>
      </c>
      <c r="OE5" s="372"/>
      <c r="OF5" s="372"/>
      <c r="OG5" s="205" t="s">
        <v>43</v>
      </c>
      <c r="OH5" s="206" t="s">
        <v>44</v>
      </c>
    </row>
    <row r="6" spans="1:398" ht="15" customHeight="1" x14ac:dyDescent="0.25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>
        <v>1</v>
      </c>
      <c r="KM6" s="60" t="s">
        <v>0</v>
      </c>
      <c r="KN6" s="55">
        <v>4</v>
      </c>
      <c r="KO6" s="100" t="s">
        <v>213</v>
      </c>
      <c r="KP6" s="101" t="s">
        <v>263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>
        <v>0</v>
      </c>
      <c r="MO6" s="60" t="s">
        <v>0</v>
      </c>
      <c r="MP6" s="55">
        <v>3</v>
      </c>
      <c r="MQ6" s="100" t="s">
        <v>263</v>
      </c>
      <c r="MR6" s="101" t="s">
        <v>212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>
        <v>2</v>
      </c>
      <c r="NA6" s="60" t="s">
        <v>0</v>
      </c>
      <c r="NB6" s="55">
        <v>1</v>
      </c>
      <c r="NC6" s="100" t="s">
        <v>263</v>
      </c>
      <c r="ND6" s="101" t="s">
        <v>209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>
        <v>1</v>
      </c>
      <c r="NM6" s="60" t="s">
        <v>0</v>
      </c>
      <c r="NN6" s="55">
        <v>4</v>
      </c>
      <c r="NO6" s="100" t="s">
        <v>215</v>
      </c>
      <c r="NP6" s="101" t="s">
        <v>215</v>
      </c>
      <c r="NQ6" s="83"/>
      <c r="NR6" s="55">
        <v>3</v>
      </c>
      <c r="NS6" s="60" t="s">
        <v>0</v>
      </c>
      <c r="NT6" s="55">
        <v>0</v>
      </c>
      <c r="NU6" s="100" t="s">
        <v>212</v>
      </c>
      <c r="NV6" s="101" t="s">
        <v>263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5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3.8" x14ac:dyDescent="0.25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>
        <v>1</v>
      </c>
      <c r="KM8" s="60" t="s">
        <v>0</v>
      </c>
      <c r="KN8" s="55">
        <v>2</v>
      </c>
      <c r="KO8" s="100" t="s">
        <v>213</v>
      </c>
      <c r="KP8" s="101" t="s">
        <v>286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>
        <v>1</v>
      </c>
      <c r="MO8" s="60" t="s">
        <v>0</v>
      </c>
      <c r="MP8" s="55">
        <v>2</v>
      </c>
      <c r="MQ8" s="100" t="s">
        <v>215</v>
      </c>
      <c r="MR8" s="101" t="s">
        <v>209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>
        <v>1</v>
      </c>
      <c r="NM8" s="60" t="s">
        <v>0</v>
      </c>
      <c r="NN8" s="55">
        <v>4</v>
      </c>
      <c r="NO8" s="100" t="s">
        <v>213</v>
      </c>
      <c r="NP8" s="101" t="s">
        <v>263</v>
      </c>
      <c r="NQ8" s="83"/>
      <c r="NR8" s="55">
        <v>3</v>
      </c>
      <c r="NS8" s="60" t="s">
        <v>0</v>
      </c>
      <c r="NT8" s="55">
        <v>0</v>
      </c>
      <c r="NU8" s="100" t="s">
        <v>215</v>
      </c>
      <c r="NV8" s="101" t="s">
        <v>263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3.8" hidden="1" x14ac:dyDescent="0.25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3.8" hidden="1" x14ac:dyDescent="0.25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4.4" x14ac:dyDescent="0.25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4.4" x14ac:dyDescent="0.25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>
        <v>1</v>
      </c>
      <c r="NA12" s="60" t="s">
        <v>0</v>
      </c>
      <c r="NB12" s="55">
        <v>1</v>
      </c>
      <c r="NC12" s="100" t="s">
        <v>213</v>
      </c>
      <c r="ND12" s="101" t="s">
        <v>216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>
        <v>1</v>
      </c>
      <c r="NM12" s="60" t="s">
        <v>0</v>
      </c>
      <c r="NN12" s="55">
        <v>2</v>
      </c>
      <c r="NO12" s="100" t="s">
        <v>263</v>
      </c>
      <c r="NP12" s="101" t="s">
        <v>213</v>
      </c>
      <c r="NQ12" s="83"/>
      <c r="NR12" s="55">
        <v>3</v>
      </c>
      <c r="NS12" s="60" t="s">
        <v>0</v>
      </c>
      <c r="NT12" s="55">
        <v>1</v>
      </c>
      <c r="NU12" s="100" t="s">
        <v>263</v>
      </c>
      <c r="NV12" s="101" t="s">
        <v>213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4.4" x14ac:dyDescent="0.25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>
        <v>0</v>
      </c>
      <c r="KM13" s="60" t="s">
        <v>0</v>
      </c>
      <c r="KN13" s="55">
        <v>2</v>
      </c>
      <c r="KO13" s="100" t="s">
        <v>213</v>
      </c>
      <c r="KP13" s="101" t="s">
        <v>215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>
        <v>1</v>
      </c>
      <c r="MO13" s="60" t="s">
        <v>0</v>
      </c>
      <c r="MP13" s="55">
        <v>3</v>
      </c>
      <c r="MQ13" s="100" t="s">
        <v>263</v>
      </c>
      <c r="MR13" s="101" t="s">
        <v>324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>
        <v>2</v>
      </c>
      <c r="NA13" s="60" t="s">
        <v>0</v>
      </c>
      <c r="NB13" s="55">
        <v>1</v>
      </c>
      <c r="NC13" s="100" t="s">
        <v>213</v>
      </c>
      <c r="ND13" s="101" t="s">
        <v>324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4.4" x14ac:dyDescent="0.25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>
        <v>1</v>
      </c>
      <c r="KM14" s="60" t="s">
        <v>0</v>
      </c>
      <c r="KN14" s="55">
        <v>0</v>
      </c>
      <c r="KO14" s="100" t="s">
        <v>216</v>
      </c>
      <c r="KP14" s="101" t="s">
        <v>286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>
        <v>1</v>
      </c>
      <c r="NM14" s="60" t="s">
        <v>0</v>
      </c>
      <c r="NN14" s="55">
        <v>3</v>
      </c>
      <c r="NO14" s="100" t="s">
        <v>204</v>
      </c>
      <c r="NP14" s="101" t="s">
        <v>209</v>
      </c>
      <c r="NQ14" s="83"/>
      <c r="NR14" s="55">
        <v>1</v>
      </c>
      <c r="NS14" s="60" t="s">
        <v>0</v>
      </c>
      <c r="NT14" s="55">
        <v>2</v>
      </c>
      <c r="NU14" s="100" t="s">
        <v>204</v>
      </c>
      <c r="NV14" s="101" t="s">
        <v>209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3.8" hidden="1" x14ac:dyDescent="0.25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4.4" x14ac:dyDescent="0.25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>
        <v>1</v>
      </c>
      <c r="KM16" s="60" t="s">
        <v>0</v>
      </c>
      <c r="KN16" s="55">
        <v>3</v>
      </c>
      <c r="KO16" s="100" t="s">
        <v>204</v>
      </c>
      <c r="KP16" s="101" t="s">
        <v>207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>
        <v>3</v>
      </c>
      <c r="NA16" s="60" t="s">
        <v>0</v>
      </c>
      <c r="NB16" s="55">
        <v>1</v>
      </c>
      <c r="NC16" s="100" t="s">
        <v>216</v>
      </c>
      <c r="ND16" s="101" t="s">
        <v>207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>
        <v>2</v>
      </c>
      <c r="NM16" s="60" t="s">
        <v>0</v>
      </c>
      <c r="NN16" s="55">
        <v>2</v>
      </c>
      <c r="NO16" s="100" t="s">
        <v>263</v>
      </c>
      <c r="NP16" s="101" t="s">
        <v>213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4.4" x14ac:dyDescent="0.25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>
        <v>1</v>
      </c>
      <c r="KM17" s="60" t="s">
        <v>0</v>
      </c>
      <c r="KN17" s="55">
        <v>3</v>
      </c>
      <c r="KO17" s="100" t="s">
        <v>213</v>
      </c>
      <c r="KP17" s="101" t="s">
        <v>324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>
        <v>1</v>
      </c>
      <c r="MO17" s="60" t="s">
        <v>0</v>
      </c>
      <c r="MP17" s="55">
        <v>2</v>
      </c>
      <c r="MQ17" s="100" t="s">
        <v>213</v>
      </c>
      <c r="MR17" s="101" t="s">
        <v>324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>
        <v>3</v>
      </c>
      <c r="NA17" s="60" t="s">
        <v>0</v>
      </c>
      <c r="NB17" s="55">
        <v>1</v>
      </c>
      <c r="NC17" s="100" t="s">
        <v>215</v>
      </c>
      <c r="ND17" s="101" t="s">
        <v>213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>
        <v>1</v>
      </c>
      <c r="NM17" s="60" t="s">
        <v>0</v>
      </c>
      <c r="NN17" s="55">
        <v>2</v>
      </c>
      <c r="NO17" s="100" t="s">
        <v>213</v>
      </c>
      <c r="NP17" s="101" t="s">
        <v>209</v>
      </c>
      <c r="NQ17" s="83"/>
      <c r="NR17" s="55">
        <v>3</v>
      </c>
      <c r="NS17" s="60" t="s">
        <v>0</v>
      </c>
      <c r="NT17" s="55">
        <v>1</v>
      </c>
      <c r="NU17" s="100" t="s">
        <v>213</v>
      </c>
      <c r="NV17" s="101" t="s">
        <v>213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3.8" x14ac:dyDescent="0.25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>
        <v>0</v>
      </c>
      <c r="KM18" s="60" t="s">
        <v>0</v>
      </c>
      <c r="KN18" s="55">
        <v>5</v>
      </c>
      <c r="KO18" s="100" t="s">
        <v>213</v>
      </c>
      <c r="KP18" s="101" t="s">
        <v>209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>
        <v>0</v>
      </c>
      <c r="MO18" s="60" t="s">
        <v>0</v>
      </c>
      <c r="MP18" s="55">
        <v>5</v>
      </c>
      <c r="MQ18" s="100" t="s">
        <v>213</v>
      </c>
      <c r="MR18" s="101" t="s">
        <v>213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>
        <v>5</v>
      </c>
      <c r="NA18" s="60" t="s">
        <v>0</v>
      </c>
      <c r="NB18" s="55">
        <v>0</v>
      </c>
      <c r="NC18" s="100" t="s">
        <v>216</v>
      </c>
      <c r="ND18" s="101" t="s">
        <v>209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>
        <v>0</v>
      </c>
      <c r="NM18" s="60" t="s">
        <v>0</v>
      </c>
      <c r="NN18" s="55">
        <v>5</v>
      </c>
      <c r="NO18" s="100" t="s">
        <v>213</v>
      </c>
      <c r="NP18" s="101" t="s">
        <v>209</v>
      </c>
      <c r="NQ18" s="83"/>
      <c r="NR18" s="55">
        <v>10</v>
      </c>
      <c r="NS18" s="60" t="s">
        <v>0</v>
      </c>
      <c r="NT18" s="55">
        <v>0</v>
      </c>
      <c r="NU18" s="100" t="s">
        <v>213</v>
      </c>
      <c r="NV18" s="101" t="s">
        <v>209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5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3.8" x14ac:dyDescent="0.25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>
        <v>0</v>
      </c>
      <c r="KM20" s="60" t="s">
        <v>0</v>
      </c>
      <c r="KN20" s="55">
        <v>2</v>
      </c>
      <c r="KO20" s="100" t="s">
        <v>263</v>
      </c>
      <c r="KP20" s="101" t="s">
        <v>263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>
        <v>1</v>
      </c>
      <c r="MO20" s="60" t="s">
        <v>0</v>
      </c>
      <c r="MP20" s="55">
        <v>2</v>
      </c>
      <c r="MQ20" s="100" t="s">
        <v>216</v>
      </c>
      <c r="MR20" s="101" t="s">
        <v>324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>
        <v>2</v>
      </c>
      <c r="NA20" s="60" t="s">
        <v>0</v>
      </c>
      <c r="NB20" s="55">
        <v>2</v>
      </c>
      <c r="NC20" s="100" t="s">
        <v>422</v>
      </c>
      <c r="ND20" s="101" t="s">
        <v>209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>
        <v>1</v>
      </c>
      <c r="NM20" s="60" t="s">
        <v>0</v>
      </c>
      <c r="NN20" s="55">
        <v>3</v>
      </c>
      <c r="NO20" s="100" t="s">
        <v>263</v>
      </c>
      <c r="NP20" s="101" t="s">
        <v>212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3.8" x14ac:dyDescent="0.25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>
        <v>0</v>
      </c>
      <c r="KM21" s="60" t="s">
        <v>0</v>
      </c>
      <c r="KN21" s="55">
        <v>2</v>
      </c>
      <c r="KO21" s="100" t="s">
        <v>204</v>
      </c>
      <c r="KP21" s="101" t="s">
        <v>213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>
        <v>1</v>
      </c>
      <c r="MO21" s="60" t="s">
        <v>0</v>
      </c>
      <c r="MP21" s="55">
        <v>3</v>
      </c>
      <c r="MQ21" s="100" t="s">
        <v>263</v>
      </c>
      <c r="MR21" s="101" t="s">
        <v>209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>
        <v>3</v>
      </c>
      <c r="NA21" s="60" t="s">
        <v>0</v>
      </c>
      <c r="NB21" s="55">
        <v>1</v>
      </c>
      <c r="NC21" s="100" t="s">
        <v>213</v>
      </c>
      <c r="ND21" s="101" t="s">
        <v>207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>
        <v>0</v>
      </c>
      <c r="NM21" s="60" t="s">
        <v>0</v>
      </c>
      <c r="NN21" s="55">
        <v>3</v>
      </c>
      <c r="NO21" s="100" t="s">
        <v>215</v>
      </c>
      <c r="NP21" s="101" t="s">
        <v>209</v>
      </c>
      <c r="NQ21" s="83"/>
      <c r="NR21" s="55">
        <v>3</v>
      </c>
      <c r="NS21" s="60" t="s">
        <v>0</v>
      </c>
      <c r="NT21" s="55">
        <v>1</v>
      </c>
      <c r="NU21" s="100" t="s">
        <v>213</v>
      </c>
      <c r="NV21" s="101" t="s">
        <v>213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3.8" x14ac:dyDescent="0.25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>
        <v>1</v>
      </c>
      <c r="KM22" s="60" t="s">
        <v>0</v>
      </c>
      <c r="KN22" s="55">
        <v>2</v>
      </c>
      <c r="KO22" s="100" t="s">
        <v>263</v>
      </c>
      <c r="KP22" s="101" t="s">
        <v>215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>
        <v>0</v>
      </c>
      <c r="MO22" s="60" t="s">
        <v>0</v>
      </c>
      <c r="MP22" s="55">
        <v>2</v>
      </c>
      <c r="MQ22" s="100" t="s">
        <v>216</v>
      </c>
      <c r="MR22" s="101" t="s">
        <v>324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>
        <v>2</v>
      </c>
      <c r="NA22" s="60" t="s">
        <v>0</v>
      </c>
      <c r="NB22" s="55">
        <v>1</v>
      </c>
      <c r="NC22" s="100" t="s">
        <v>215</v>
      </c>
      <c r="ND22" s="101" t="s">
        <v>213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>
        <v>1</v>
      </c>
      <c r="NM22" s="60" t="s">
        <v>0</v>
      </c>
      <c r="NN22" s="55">
        <v>2</v>
      </c>
      <c r="NO22" s="100" t="s">
        <v>204</v>
      </c>
      <c r="NP22" s="101" t="s">
        <v>209</v>
      </c>
      <c r="NQ22" s="83"/>
      <c r="NR22" s="55">
        <v>2</v>
      </c>
      <c r="NS22" s="60" t="s">
        <v>0</v>
      </c>
      <c r="NT22" s="55">
        <v>0</v>
      </c>
      <c r="NU22" s="100" t="s">
        <v>216</v>
      </c>
      <c r="NV22" s="101" t="s">
        <v>324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4.4" hidden="1" x14ac:dyDescent="0.25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3.8" x14ac:dyDescent="0.25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>
        <v>0</v>
      </c>
      <c r="KM24" s="60" t="s">
        <v>0</v>
      </c>
      <c r="KN24" s="55">
        <v>3</v>
      </c>
      <c r="KO24" s="100" t="s">
        <v>213</v>
      </c>
      <c r="KP24" s="101" t="s">
        <v>324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>
        <v>1</v>
      </c>
      <c r="MO24" s="60" t="s">
        <v>0</v>
      </c>
      <c r="MP24" s="55">
        <v>3</v>
      </c>
      <c r="MQ24" s="100" t="s">
        <v>216</v>
      </c>
      <c r="MR24" s="101" t="s">
        <v>207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>
        <v>3</v>
      </c>
      <c r="NA24" s="60" t="s">
        <v>0</v>
      </c>
      <c r="NB24" s="55">
        <v>0</v>
      </c>
      <c r="NC24" s="100" t="s">
        <v>213</v>
      </c>
      <c r="ND24" s="101" t="s">
        <v>216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>
        <v>3</v>
      </c>
      <c r="NS24" s="60" t="s">
        <v>0</v>
      </c>
      <c r="NT24" s="55">
        <v>0</v>
      </c>
      <c r="NU24" s="100" t="s">
        <v>213</v>
      </c>
      <c r="NV24" s="101" t="s">
        <v>209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3.8" x14ac:dyDescent="0.25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>
        <v>0</v>
      </c>
      <c r="KM25" s="60" t="s">
        <v>0</v>
      </c>
      <c r="KN25" s="55">
        <v>1</v>
      </c>
      <c r="KO25" s="100" t="s">
        <v>215</v>
      </c>
      <c r="KP25" s="101" t="s">
        <v>213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>
        <v>0</v>
      </c>
      <c r="MO25" s="60" t="s">
        <v>0</v>
      </c>
      <c r="MP25" s="55">
        <v>2</v>
      </c>
      <c r="MQ25" s="100" t="s">
        <v>213</v>
      </c>
      <c r="MR25" s="101" t="s">
        <v>216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>
        <v>5</v>
      </c>
      <c r="NA25" s="60" t="s">
        <v>0</v>
      </c>
      <c r="NB25" s="55">
        <v>3</v>
      </c>
      <c r="NC25" s="100" t="s">
        <v>263</v>
      </c>
      <c r="ND25" s="101" t="s">
        <v>213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>
        <v>2</v>
      </c>
      <c r="NM25" s="60" t="s">
        <v>0</v>
      </c>
      <c r="NN25" s="55">
        <v>2</v>
      </c>
      <c r="NO25" s="100" t="s">
        <v>263</v>
      </c>
      <c r="NP25" s="101" t="s">
        <v>209</v>
      </c>
      <c r="NQ25" s="83"/>
      <c r="NR25" s="55">
        <v>3</v>
      </c>
      <c r="NS25" s="60" t="s">
        <v>0</v>
      </c>
      <c r="NT25" s="55">
        <v>2</v>
      </c>
      <c r="NU25" s="100" t="s">
        <v>213</v>
      </c>
      <c r="NV25" s="101" t="s">
        <v>209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3.8" x14ac:dyDescent="0.25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>
        <v>0</v>
      </c>
      <c r="KM26" s="60" t="s">
        <v>0</v>
      </c>
      <c r="KN26" s="55">
        <v>3</v>
      </c>
      <c r="KO26" s="100" t="s">
        <v>213</v>
      </c>
      <c r="KP26" s="101" t="s">
        <v>263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3.8" x14ac:dyDescent="0.25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>
        <v>1</v>
      </c>
      <c r="KM27" s="60" t="s">
        <v>0</v>
      </c>
      <c r="KN27" s="55">
        <v>2</v>
      </c>
      <c r="KO27" s="100" t="s">
        <v>324</v>
      </c>
      <c r="KP27" s="101" t="s">
        <v>209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>
        <v>2</v>
      </c>
      <c r="MO27" s="60" t="s">
        <v>0</v>
      </c>
      <c r="MP27" s="55">
        <v>0</v>
      </c>
      <c r="MQ27" s="100" t="s">
        <v>392</v>
      </c>
      <c r="MR27" s="101" t="s">
        <v>390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>
        <v>3</v>
      </c>
      <c r="NA27" s="60" t="s">
        <v>0</v>
      </c>
      <c r="NB27" s="55">
        <v>1</v>
      </c>
      <c r="NC27" s="100" t="s">
        <v>324</v>
      </c>
      <c r="ND27" s="101" t="s">
        <v>209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>
        <v>3</v>
      </c>
      <c r="NM27" s="60" t="s">
        <v>0</v>
      </c>
      <c r="NN27" s="55">
        <v>2</v>
      </c>
      <c r="NO27" s="100" t="s">
        <v>213</v>
      </c>
      <c r="NP27" s="101" t="s">
        <v>324</v>
      </c>
      <c r="NQ27" s="83"/>
      <c r="NR27" s="55">
        <v>3</v>
      </c>
      <c r="NS27" s="60" t="s">
        <v>0</v>
      </c>
      <c r="NT27" s="55">
        <v>1</v>
      </c>
      <c r="NU27" s="100" t="s">
        <v>213</v>
      </c>
      <c r="NV27" s="101" t="s">
        <v>324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3.8" x14ac:dyDescent="0.25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>
        <v>2</v>
      </c>
      <c r="KM28" s="60" t="s">
        <v>0</v>
      </c>
      <c r="KN28" s="55">
        <v>4</v>
      </c>
      <c r="KO28" s="100" t="s">
        <v>213</v>
      </c>
      <c r="KP28" s="101" t="s">
        <v>324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>
        <v>1</v>
      </c>
      <c r="MO28" s="60" t="s">
        <v>0</v>
      </c>
      <c r="MP28" s="55">
        <v>4</v>
      </c>
      <c r="MQ28" s="100" t="s">
        <v>204</v>
      </c>
      <c r="MR28" s="101" t="s">
        <v>286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>
        <v>4</v>
      </c>
      <c r="NA28" s="60" t="s">
        <v>0</v>
      </c>
      <c r="NB28" s="55">
        <v>2</v>
      </c>
      <c r="NC28" s="100" t="s">
        <v>204</v>
      </c>
      <c r="ND28" s="101" t="s">
        <v>286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>
        <v>0</v>
      </c>
      <c r="NM28" s="60" t="s">
        <v>0</v>
      </c>
      <c r="NN28" s="55">
        <v>2</v>
      </c>
      <c r="NO28" s="100" t="s">
        <v>215</v>
      </c>
      <c r="NP28" s="101" t="s">
        <v>213</v>
      </c>
      <c r="NQ28" s="83"/>
      <c r="NR28" s="55">
        <v>5</v>
      </c>
      <c r="NS28" s="60" t="s">
        <v>0</v>
      </c>
      <c r="NT28" s="55">
        <v>2</v>
      </c>
      <c r="NU28" s="100" t="s">
        <v>204</v>
      </c>
      <c r="NV28" s="101" t="s">
        <v>213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3.8" x14ac:dyDescent="0.25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>
        <v>1</v>
      </c>
      <c r="KM29" s="60" t="s">
        <v>0</v>
      </c>
      <c r="KN29" s="55">
        <v>2</v>
      </c>
      <c r="KO29" s="100" t="s">
        <v>213</v>
      </c>
      <c r="KP29" s="101" t="s">
        <v>209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>
        <v>3</v>
      </c>
      <c r="NA29" s="60" t="s">
        <v>0</v>
      </c>
      <c r="NB29" s="55">
        <v>1</v>
      </c>
      <c r="NC29" s="100" t="s">
        <v>213</v>
      </c>
      <c r="ND29" s="101" t="s">
        <v>209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>
        <v>3</v>
      </c>
      <c r="NS29" s="60" t="s">
        <v>0</v>
      </c>
      <c r="NT29" s="55">
        <v>1</v>
      </c>
      <c r="NU29" s="100" t="s">
        <v>213</v>
      </c>
      <c r="NV29" s="101" t="s">
        <v>209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4.4" x14ac:dyDescent="0.25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>
        <v>2</v>
      </c>
      <c r="NA30" s="60" t="s">
        <v>0</v>
      </c>
      <c r="NB30" s="55">
        <v>2</v>
      </c>
      <c r="NC30" s="100" t="s">
        <v>215</v>
      </c>
      <c r="ND30" s="101" t="s">
        <v>216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>
        <v>1</v>
      </c>
      <c r="NM30" s="60" t="s">
        <v>0</v>
      </c>
      <c r="NN30" s="55">
        <v>3</v>
      </c>
      <c r="NO30" s="100" t="s">
        <v>213</v>
      </c>
      <c r="NP30" s="101" t="s">
        <v>209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3.8" x14ac:dyDescent="0.25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>
        <v>2</v>
      </c>
      <c r="MO31" s="60" t="s">
        <v>0</v>
      </c>
      <c r="MP31" s="55">
        <v>5</v>
      </c>
      <c r="MQ31" s="100" t="s">
        <v>263</v>
      </c>
      <c r="MR31" s="101" t="s">
        <v>207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>
        <v>5</v>
      </c>
      <c r="NA31" s="60" t="s">
        <v>0</v>
      </c>
      <c r="NB31" s="55">
        <v>2</v>
      </c>
      <c r="NC31" s="100" t="s">
        <v>213</v>
      </c>
      <c r="ND31" s="101" t="s">
        <v>324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>
        <v>2</v>
      </c>
      <c r="NM31" s="60" t="s">
        <v>0</v>
      </c>
      <c r="NN31" s="55">
        <v>2</v>
      </c>
      <c r="NO31" s="100" t="s">
        <v>213</v>
      </c>
      <c r="NP31" s="101" t="s">
        <v>263</v>
      </c>
      <c r="NQ31" s="83"/>
      <c r="NR31" s="55">
        <v>6</v>
      </c>
      <c r="NS31" s="60" t="s">
        <v>0</v>
      </c>
      <c r="NT31" s="55">
        <v>1</v>
      </c>
      <c r="NU31" s="100" t="s">
        <v>216</v>
      </c>
      <c r="NV31" s="101" t="s">
        <v>209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3.8" x14ac:dyDescent="0.25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>
        <v>1</v>
      </c>
      <c r="KM32" s="60" t="s">
        <v>0</v>
      </c>
      <c r="KN32" s="55">
        <v>3</v>
      </c>
      <c r="KO32" s="100" t="s">
        <v>215</v>
      </c>
      <c r="KP32" s="101" t="s">
        <v>324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>
        <v>1</v>
      </c>
      <c r="MO32" s="60" t="s">
        <v>0</v>
      </c>
      <c r="MP32" s="55">
        <v>3</v>
      </c>
      <c r="MQ32" s="100" t="s">
        <v>263</v>
      </c>
      <c r="MR32" s="101" t="s">
        <v>324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>
        <v>4</v>
      </c>
      <c r="NA32" s="60" t="s">
        <v>0</v>
      </c>
      <c r="NB32" s="55">
        <v>1</v>
      </c>
      <c r="NC32" s="100" t="s">
        <v>216</v>
      </c>
      <c r="ND32" s="101" t="s">
        <v>209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>
        <v>2</v>
      </c>
      <c r="NM32" s="60" t="s">
        <v>0</v>
      </c>
      <c r="NN32" s="55">
        <v>2</v>
      </c>
      <c r="NO32" s="100" t="s">
        <v>213</v>
      </c>
      <c r="NP32" s="101" t="s">
        <v>209</v>
      </c>
      <c r="NQ32" s="83"/>
      <c r="NR32" s="55">
        <v>4</v>
      </c>
      <c r="NS32" s="60" t="s">
        <v>0</v>
      </c>
      <c r="NT32" s="55">
        <v>1</v>
      </c>
      <c r="NU32" s="100" t="s">
        <v>213</v>
      </c>
      <c r="NV32" s="101" t="s">
        <v>212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3.8" hidden="1" x14ac:dyDescent="0.25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3.8" x14ac:dyDescent="0.25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>
        <v>1</v>
      </c>
      <c r="KM34" s="60" t="s">
        <v>0</v>
      </c>
      <c r="KN34" s="55">
        <v>2</v>
      </c>
      <c r="KO34" s="100" t="s">
        <v>263</v>
      </c>
      <c r="KP34" s="101" t="s">
        <v>216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>
        <v>3</v>
      </c>
      <c r="NA34" s="60" t="s">
        <v>0</v>
      </c>
      <c r="NB34" s="55">
        <v>0</v>
      </c>
      <c r="NC34" s="100" t="s">
        <v>213</v>
      </c>
      <c r="ND34" s="101" t="s">
        <v>216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>
        <v>1</v>
      </c>
      <c r="NM34" s="60" t="s">
        <v>0</v>
      </c>
      <c r="NN34" s="55">
        <v>2</v>
      </c>
      <c r="NO34" s="100" t="s">
        <v>213</v>
      </c>
      <c r="NP34" s="101" t="s">
        <v>216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4.4" hidden="1" x14ac:dyDescent="0.25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3.8" x14ac:dyDescent="0.25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>
        <v>1</v>
      </c>
      <c r="KM36" s="60" t="s">
        <v>0</v>
      </c>
      <c r="KN36" s="55">
        <v>2</v>
      </c>
      <c r="KO36" s="100" t="s">
        <v>213</v>
      </c>
      <c r="KP36" s="101" t="s">
        <v>216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>
        <v>1</v>
      </c>
      <c r="MO36" s="60" t="s">
        <v>0</v>
      </c>
      <c r="MP36" s="55">
        <v>2</v>
      </c>
      <c r="MQ36" s="100" t="s">
        <v>213</v>
      </c>
      <c r="MR36" s="101" t="s">
        <v>216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>
        <v>3</v>
      </c>
      <c r="NA36" s="60" t="s">
        <v>0</v>
      </c>
      <c r="NB36" s="55">
        <v>1</v>
      </c>
      <c r="NC36" s="100" t="s">
        <v>215</v>
      </c>
      <c r="ND36" s="101" t="s">
        <v>216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>
        <v>1</v>
      </c>
      <c r="NM36" s="60" t="s">
        <v>0</v>
      </c>
      <c r="NN36" s="55">
        <v>2</v>
      </c>
      <c r="NO36" s="100" t="s">
        <v>213</v>
      </c>
      <c r="NP36" s="101" t="s">
        <v>207</v>
      </c>
      <c r="NQ36" s="83"/>
      <c r="NR36" s="55">
        <v>3</v>
      </c>
      <c r="NS36" s="60" t="s">
        <v>0</v>
      </c>
      <c r="NT36" s="55">
        <v>0</v>
      </c>
      <c r="NU36" s="100" t="s">
        <v>213</v>
      </c>
      <c r="NV36" s="101" t="s">
        <v>215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3.8" x14ac:dyDescent="0.25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>
        <v>1</v>
      </c>
      <c r="KM37" s="60" t="s">
        <v>0</v>
      </c>
      <c r="KN37" s="55">
        <v>2</v>
      </c>
      <c r="KO37" s="100" t="s">
        <v>213</v>
      </c>
      <c r="KP37" s="101" t="s">
        <v>213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>
        <v>1</v>
      </c>
      <c r="MO37" s="60" t="s">
        <v>0</v>
      </c>
      <c r="MP37" s="55">
        <v>3</v>
      </c>
      <c r="MQ37" s="100" t="s">
        <v>263</v>
      </c>
      <c r="MR37" s="101" t="s">
        <v>212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>
        <v>3</v>
      </c>
      <c r="NA37" s="60" t="s">
        <v>0</v>
      </c>
      <c r="NB37" s="55">
        <v>2</v>
      </c>
      <c r="NC37" s="100" t="s">
        <v>213</v>
      </c>
      <c r="ND37" s="101" t="s">
        <v>207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>
        <v>3</v>
      </c>
      <c r="NM37" s="60" t="s">
        <v>0</v>
      </c>
      <c r="NN37" s="55">
        <v>3</v>
      </c>
      <c r="NO37" s="100" t="s">
        <v>215</v>
      </c>
      <c r="NP37" s="101" t="s">
        <v>324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3.8" hidden="1" x14ac:dyDescent="0.25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4.4" hidden="1" x14ac:dyDescent="0.25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3.8" x14ac:dyDescent="0.25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>
        <v>1</v>
      </c>
      <c r="MO40" s="60" t="s">
        <v>0</v>
      </c>
      <c r="MP40" s="55">
        <v>3</v>
      </c>
      <c r="MQ40" s="100" t="s">
        <v>216</v>
      </c>
      <c r="MR40" s="101" t="s">
        <v>263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4.4" hidden="1" x14ac:dyDescent="0.25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3.8" hidden="1" x14ac:dyDescent="0.25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3.8" hidden="1" x14ac:dyDescent="0.25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3.8" x14ac:dyDescent="0.25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>
        <v>1</v>
      </c>
      <c r="KM44" s="60" t="s">
        <v>0</v>
      </c>
      <c r="KN44" s="55">
        <v>1</v>
      </c>
      <c r="KO44" s="100" t="s">
        <v>216</v>
      </c>
      <c r="KP44" s="101" t="s">
        <v>324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>
        <v>1</v>
      </c>
      <c r="MO44" s="60" t="s">
        <v>0</v>
      </c>
      <c r="MP44" s="55">
        <v>2</v>
      </c>
      <c r="MQ44" s="100" t="s">
        <v>392</v>
      </c>
      <c r="MR44" s="101" t="s">
        <v>263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>
        <v>2</v>
      </c>
      <c r="NA44" s="60" t="s">
        <v>0</v>
      </c>
      <c r="NB44" s="55">
        <v>1</v>
      </c>
      <c r="NC44" s="100" t="s">
        <v>216</v>
      </c>
      <c r="ND44" s="101" t="s">
        <v>324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3.8" hidden="1" x14ac:dyDescent="0.25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5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3.8" hidden="1" x14ac:dyDescent="0.25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4.4" x14ac:dyDescent="0.25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>
        <v>0</v>
      </c>
      <c r="KM48" s="60" t="s">
        <v>0</v>
      </c>
      <c r="KN48" s="55">
        <v>4</v>
      </c>
      <c r="KO48" s="100" t="s">
        <v>213</v>
      </c>
      <c r="KP48" s="101" t="s">
        <v>213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>
        <v>5</v>
      </c>
      <c r="NA48" s="60" t="s">
        <v>0</v>
      </c>
      <c r="NB48" s="55">
        <v>0</v>
      </c>
      <c r="NC48" s="100" t="s">
        <v>213</v>
      </c>
      <c r="ND48" s="101" t="s">
        <v>213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>
        <v>5</v>
      </c>
      <c r="NS48" s="60" t="s">
        <v>0</v>
      </c>
      <c r="NT48" s="55">
        <v>0</v>
      </c>
      <c r="NU48" s="100" t="s">
        <v>213</v>
      </c>
      <c r="NV48" s="101" t="s">
        <v>213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3.8" x14ac:dyDescent="0.25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5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3.8" x14ac:dyDescent="0.25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>
        <v>0</v>
      </c>
      <c r="KM51" s="60" t="s">
        <v>0</v>
      </c>
      <c r="KN51" s="55">
        <v>2</v>
      </c>
      <c r="KO51" s="100" t="s">
        <v>215</v>
      </c>
      <c r="KP51" s="101" t="s">
        <v>207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>
        <v>0</v>
      </c>
      <c r="MO51" s="60" t="s">
        <v>0</v>
      </c>
      <c r="MP51" s="55">
        <v>1</v>
      </c>
      <c r="MQ51" s="100" t="s">
        <v>215</v>
      </c>
      <c r="MR51" s="101" t="s">
        <v>209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>
        <v>4</v>
      </c>
      <c r="NA51" s="60" t="s">
        <v>0</v>
      </c>
      <c r="NB51" s="55">
        <v>1</v>
      </c>
      <c r="NC51" s="100" t="s">
        <v>213</v>
      </c>
      <c r="ND51" s="101" t="s">
        <v>207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>
        <v>1</v>
      </c>
      <c r="NM51" s="60" t="s">
        <v>0</v>
      </c>
      <c r="NN51" s="55">
        <v>3</v>
      </c>
      <c r="NO51" s="100" t="s">
        <v>213</v>
      </c>
      <c r="NP51" s="101" t="s">
        <v>209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3.8" x14ac:dyDescent="0.25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>
        <v>1</v>
      </c>
      <c r="KM52" s="60" t="s">
        <v>0</v>
      </c>
      <c r="KN52" s="55">
        <v>3</v>
      </c>
      <c r="KO52" s="100" t="s">
        <v>215</v>
      </c>
      <c r="KP52" s="101" t="s">
        <v>209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>
        <v>1</v>
      </c>
      <c r="MO52" s="60" t="s">
        <v>0</v>
      </c>
      <c r="MP52" s="55">
        <v>3</v>
      </c>
      <c r="MQ52" s="100" t="s">
        <v>216</v>
      </c>
      <c r="MR52" s="101" t="s">
        <v>212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>
        <v>3</v>
      </c>
      <c r="NA52" s="60" t="s">
        <v>0</v>
      </c>
      <c r="NB52" s="55">
        <v>1</v>
      </c>
      <c r="NC52" s="100" t="s">
        <v>213</v>
      </c>
      <c r="ND52" s="101" t="s">
        <v>213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>
        <v>1</v>
      </c>
      <c r="NM52" s="60" t="s">
        <v>0</v>
      </c>
      <c r="NN52" s="55">
        <v>3</v>
      </c>
      <c r="NO52" s="100" t="s">
        <v>213</v>
      </c>
      <c r="NP52" s="101" t="s">
        <v>209</v>
      </c>
      <c r="NQ52" s="83"/>
      <c r="NR52" s="55">
        <v>3</v>
      </c>
      <c r="NS52" s="60" t="s">
        <v>0</v>
      </c>
      <c r="NT52" s="55">
        <v>1</v>
      </c>
      <c r="NU52" s="100" t="s">
        <v>213</v>
      </c>
      <c r="NV52" s="101" t="s">
        <v>209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3.8" x14ac:dyDescent="0.25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>
        <v>1</v>
      </c>
      <c r="KM53" s="60" t="s">
        <v>0</v>
      </c>
      <c r="KN53" s="55">
        <v>3</v>
      </c>
      <c r="KO53" s="100" t="s">
        <v>213</v>
      </c>
      <c r="KP53" s="101" t="s">
        <v>209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>
        <v>1</v>
      </c>
      <c r="MO53" s="60" t="s">
        <v>0</v>
      </c>
      <c r="MP53" s="55">
        <v>2</v>
      </c>
      <c r="MQ53" s="100" t="s">
        <v>213</v>
      </c>
      <c r="MR53" s="101" t="s">
        <v>213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>
        <v>2</v>
      </c>
      <c r="NA53" s="60" t="s">
        <v>0</v>
      </c>
      <c r="NB53" s="55">
        <v>1</v>
      </c>
      <c r="NC53" s="100" t="s">
        <v>213</v>
      </c>
      <c r="ND53" s="101" t="s">
        <v>209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>
        <v>1</v>
      </c>
      <c r="NM53" s="60" t="s">
        <v>0</v>
      </c>
      <c r="NN53" s="55">
        <v>2</v>
      </c>
      <c r="NO53" s="100" t="s">
        <v>213</v>
      </c>
      <c r="NP53" s="101" t="s">
        <v>209</v>
      </c>
      <c r="NQ53" s="83"/>
      <c r="NR53" s="55">
        <v>3</v>
      </c>
      <c r="NS53" s="60" t="s">
        <v>0</v>
      </c>
      <c r="NT53" s="55">
        <v>1</v>
      </c>
      <c r="NU53" s="100" t="s">
        <v>213</v>
      </c>
      <c r="NV53" s="101" t="s">
        <v>215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3.8" hidden="1" x14ac:dyDescent="0.25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3.8" x14ac:dyDescent="0.25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>
        <v>1</v>
      </c>
      <c r="KM55" s="60" t="s">
        <v>0</v>
      </c>
      <c r="KN55" s="55">
        <v>3</v>
      </c>
      <c r="KO55" s="100" t="s">
        <v>215</v>
      </c>
      <c r="KP55" s="101" t="s">
        <v>213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>
        <v>2</v>
      </c>
      <c r="MO55" s="60" t="s">
        <v>0</v>
      </c>
      <c r="MP55" s="55">
        <v>4</v>
      </c>
      <c r="MQ55" s="100" t="s">
        <v>216</v>
      </c>
      <c r="MR55" s="101" t="s">
        <v>209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>
        <v>2</v>
      </c>
      <c r="NA55" s="60" t="s">
        <v>0</v>
      </c>
      <c r="NB55" s="55">
        <v>0</v>
      </c>
      <c r="NC55" s="100" t="s">
        <v>209</v>
      </c>
      <c r="ND55" s="101" t="s">
        <v>209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>
        <v>2</v>
      </c>
      <c r="NM55" s="60" t="s">
        <v>0</v>
      </c>
      <c r="NN55" s="55">
        <v>3</v>
      </c>
      <c r="NO55" s="100" t="s">
        <v>209</v>
      </c>
      <c r="NP55" s="101" t="s">
        <v>209</v>
      </c>
      <c r="NQ55" s="83"/>
      <c r="NR55" s="55">
        <v>4</v>
      </c>
      <c r="NS55" s="60" t="s">
        <v>0</v>
      </c>
      <c r="NT55" s="55">
        <v>1</v>
      </c>
      <c r="NU55" s="100" t="s">
        <v>209</v>
      </c>
      <c r="NV55" s="101" t="s">
        <v>209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4.4" x14ac:dyDescent="0.25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>
        <v>0</v>
      </c>
      <c r="KM56" s="60" t="s">
        <v>0</v>
      </c>
      <c r="KN56" s="55">
        <v>1</v>
      </c>
      <c r="KO56" s="100" t="s">
        <v>209</v>
      </c>
      <c r="KP56" s="101" t="s">
        <v>209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>
        <v>0</v>
      </c>
      <c r="MO56" s="60" t="s">
        <v>0</v>
      </c>
      <c r="MP56" s="55">
        <v>2</v>
      </c>
      <c r="MQ56" s="100" t="s">
        <v>209</v>
      </c>
      <c r="MR56" s="101" t="s">
        <v>286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>
        <v>2</v>
      </c>
      <c r="NA56" s="60" t="s">
        <v>0</v>
      </c>
      <c r="NB56" s="55">
        <v>1</v>
      </c>
      <c r="NC56" s="100" t="s">
        <v>213</v>
      </c>
      <c r="ND56" s="101" t="s">
        <v>263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>
        <v>1</v>
      </c>
      <c r="NM56" s="60" t="s">
        <v>0</v>
      </c>
      <c r="NN56" s="55">
        <v>2</v>
      </c>
      <c r="NO56" s="100" t="s">
        <v>324</v>
      </c>
      <c r="NP56" s="101" t="s">
        <v>209</v>
      </c>
      <c r="NQ56" s="83"/>
      <c r="NR56" s="55">
        <v>4</v>
      </c>
      <c r="NS56" s="60" t="s">
        <v>0</v>
      </c>
      <c r="NT56" s="55">
        <v>1</v>
      </c>
      <c r="NU56" s="100" t="s">
        <v>213</v>
      </c>
      <c r="NV56" s="101" t="s">
        <v>212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3.8" hidden="1" x14ac:dyDescent="0.25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5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3.8" x14ac:dyDescent="0.25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>
        <v>3</v>
      </c>
      <c r="NA59" s="60" t="s">
        <v>0</v>
      </c>
      <c r="NB59" s="55">
        <v>1</v>
      </c>
      <c r="NC59" s="100" t="s">
        <v>215</v>
      </c>
      <c r="ND59" s="101" t="s">
        <v>213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>
        <v>2</v>
      </c>
      <c r="NS59" s="60" t="s">
        <v>0</v>
      </c>
      <c r="NT59" s="55">
        <v>0</v>
      </c>
      <c r="NU59" s="100" t="s">
        <v>213</v>
      </c>
      <c r="NV59" s="101" t="s">
        <v>213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4.4" x14ac:dyDescent="0.25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>
        <v>1</v>
      </c>
      <c r="KM60" s="60" t="s">
        <v>0</v>
      </c>
      <c r="KN60" s="55">
        <v>2</v>
      </c>
      <c r="KO60" s="100" t="s">
        <v>263</v>
      </c>
      <c r="KP60" s="101" t="s">
        <v>213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>
        <v>1</v>
      </c>
      <c r="MO60" s="60" t="s">
        <v>0</v>
      </c>
      <c r="MP60" s="55">
        <v>1</v>
      </c>
      <c r="MQ60" s="100" t="s">
        <v>216</v>
      </c>
      <c r="MR60" s="101" t="s">
        <v>213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>
        <v>2</v>
      </c>
      <c r="NA60" s="60" t="s">
        <v>0</v>
      </c>
      <c r="NB60" s="55">
        <v>1</v>
      </c>
      <c r="NC60" s="100" t="s">
        <v>215</v>
      </c>
      <c r="ND60" s="101" t="s">
        <v>213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>
        <v>1</v>
      </c>
      <c r="NM60" s="60" t="s">
        <v>0</v>
      </c>
      <c r="NN60" s="55">
        <v>1</v>
      </c>
      <c r="NO60" s="100" t="s">
        <v>216</v>
      </c>
      <c r="NP60" s="101" t="s">
        <v>212</v>
      </c>
      <c r="NQ60" s="83"/>
      <c r="NR60" s="55">
        <v>3</v>
      </c>
      <c r="NS60" s="60" t="s">
        <v>0</v>
      </c>
      <c r="NT60" s="55">
        <v>1</v>
      </c>
      <c r="NU60" s="100" t="s">
        <v>213</v>
      </c>
      <c r="NV60" s="101" t="s">
        <v>209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4.4" x14ac:dyDescent="0.25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>
        <v>0</v>
      </c>
      <c r="KM61" s="60" t="s">
        <v>0</v>
      </c>
      <c r="KN61" s="55">
        <v>1</v>
      </c>
      <c r="KO61" s="100" t="s">
        <v>214</v>
      </c>
      <c r="KP61" s="101" t="s">
        <v>209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>
        <v>2</v>
      </c>
      <c r="MO61" s="60" t="s">
        <v>0</v>
      </c>
      <c r="MP61" s="55">
        <v>2</v>
      </c>
      <c r="MQ61" s="100" t="s">
        <v>213</v>
      </c>
      <c r="MR61" s="101" t="s">
        <v>207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>
        <v>1</v>
      </c>
      <c r="NA61" s="60" t="s">
        <v>0</v>
      </c>
      <c r="NB61" s="55">
        <v>2</v>
      </c>
      <c r="NC61" s="100" t="s">
        <v>422</v>
      </c>
      <c r="ND61" s="101" t="s">
        <v>209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>
        <v>3</v>
      </c>
      <c r="NM61" s="60" t="s">
        <v>0</v>
      </c>
      <c r="NN61" s="55">
        <v>1</v>
      </c>
      <c r="NO61" s="100" t="s">
        <v>213</v>
      </c>
      <c r="NP61" s="101" t="s">
        <v>207</v>
      </c>
      <c r="NQ61" s="83"/>
      <c r="NR61" s="55">
        <v>2</v>
      </c>
      <c r="NS61" s="60" t="s">
        <v>0</v>
      </c>
      <c r="NT61" s="55">
        <v>1</v>
      </c>
      <c r="NU61" s="100" t="s">
        <v>205</v>
      </c>
      <c r="NV61" s="101" t="s">
        <v>263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3.8" hidden="1" x14ac:dyDescent="0.25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4.4" x14ac:dyDescent="0.25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>
        <v>1</v>
      </c>
      <c r="KM63" s="60" t="s">
        <v>0</v>
      </c>
      <c r="KN63" s="55">
        <v>4</v>
      </c>
      <c r="KO63" s="100" t="s">
        <v>213</v>
      </c>
      <c r="KP63" s="101" t="s">
        <v>209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>
        <v>1</v>
      </c>
      <c r="MO63" s="60" t="s">
        <v>0</v>
      </c>
      <c r="MP63" s="55">
        <v>3</v>
      </c>
      <c r="MQ63" s="100" t="s">
        <v>213</v>
      </c>
      <c r="MR63" s="101" t="s">
        <v>209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3.8" x14ac:dyDescent="0.25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>
        <v>1</v>
      </c>
      <c r="NM64" s="60" t="s">
        <v>0</v>
      </c>
      <c r="NN64" s="55">
        <v>3</v>
      </c>
      <c r="NO64" s="100" t="s">
        <v>213</v>
      </c>
      <c r="NP64" s="101" t="s">
        <v>213</v>
      </c>
      <c r="NQ64" s="83"/>
      <c r="NR64" s="55">
        <v>3</v>
      </c>
      <c r="NS64" s="60" t="s">
        <v>0</v>
      </c>
      <c r="NT64" s="55">
        <v>1</v>
      </c>
      <c r="NU64" s="100" t="s">
        <v>213</v>
      </c>
      <c r="NV64" s="101" t="s">
        <v>263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3.8" x14ac:dyDescent="0.25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>
        <v>0</v>
      </c>
      <c r="KM65" s="60" t="s">
        <v>0</v>
      </c>
      <c r="KN65" s="55">
        <v>2</v>
      </c>
      <c r="KO65" s="100" t="s">
        <v>213</v>
      </c>
      <c r="KP65" s="101" t="s">
        <v>324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>
        <v>2</v>
      </c>
      <c r="MO65" s="60" t="s">
        <v>0</v>
      </c>
      <c r="MP65" s="55">
        <v>3</v>
      </c>
      <c r="MQ65" s="100" t="s">
        <v>215</v>
      </c>
      <c r="MR65" s="101" t="s">
        <v>324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>
        <v>2</v>
      </c>
      <c r="NA65" s="60" t="s">
        <v>0</v>
      </c>
      <c r="NB65" s="55">
        <v>1</v>
      </c>
      <c r="NC65" s="100" t="s">
        <v>263</v>
      </c>
      <c r="ND65" s="101" t="s">
        <v>207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>
        <v>2</v>
      </c>
      <c r="NM65" s="60" t="s">
        <v>0</v>
      </c>
      <c r="NN65" s="55">
        <v>2</v>
      </c>
      <c r="NO65" s="100" t="s">
        <v>216</v>
      </c>
      <c r="NP65" s="101" t="s">
        <v>324</v>
      </c>
      <c r="NQ65" s="83"/>
      <c r="NR65" s="55">
        <v>2</v>
      </c>
      <c r="NS65" s="60" t="s">
        <v>0</v>
      </c>
      <c r="NT65" s="55">
        <v>0</v>
      </c>
      <c r="NU65" s="100" t="s">
        <v>263</v>
      </c>
      <c r="NV65" s="101" t="s">
        <v>212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4.4" hidden="1" x14ac:dyDescent="0.25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3.8" hidden="1" x14ac:dyDescent="0.25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3.8" x14ac:dyDescent="0.25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5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3.8" hidden="1" x14ac:dyDescent="0.25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3.8" x14ac:dyDescent="0.25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>
        <v>0</v>
      </c>
      <c r="KM71" s="60" t="s">
        <v>0</v>
      </c>
      <c r="KN71" s="55">
        <v>3</v>
      </c>
      <c r="KO71" s="100" t="s">
        <v>324</v>
      </c>
      <c r="KP71" s="101" t="s">
        <v>216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>
        <v>3</v>
      </c>
      <c r="MO71" s="60" t="s">
        <v>0</v>
      </c>
      <c r="MP71" s="55">
        <v>2</v>
      </c>
      <c r="MQ71" s="100" t="s">
        <v>392</v>
      </c>
      <c r="MR71" s="101" t="s">
        <v>392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3.8" hidden="1" x14ac:dyDescent="0.25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3.8" x14ac:dyDescent="0.25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>
        <v>0</v>
      </c>
      <c r="KM73" s="60" t="s">
        <v>0</v>
      </c>
      <c r="KN73" s="55">
        <v>2</v>
      </c>
      <c r="KO73" s="100" t="s">
        <v>213</v>
      </c>
      <c r="KP73" s="101" t="s">
        <v>209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>
        <v>0</v>
      </c>
      <c r="MO73" s="60" t="s">
        <v>0</v>
      </c>
      <c r="MP73" s="55">
        <v>1</v>
      </c>
      <c r="MQ73" s="100" t="s">
        <v>204</v>
      </c>
      <c r="MR73" s="101" t="s">
        <v>207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>
        <v>1</v>
      </c>
      <c r="NA73" s="60" t="s">
        <v>0</v>
      </c>
      <c r="NB73" s="55">
        <v>0</v>
      </c>
      <c r="NC73" s="100" t="s">
        <v>216</v>
      </c>
      <c r="ND73" s="101" t="s">
        <v>324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>
        <v>0</v>
      </c>
      <c r="NM73" s="60" t="s">
        <v>0</v>
      </c>
      <c r="NN73" s="55">
        <v>1</v>
      </c>
      <c r="NO73" s="100" t="s">
        <v>204</v>
      </c>
      <c r="NP73" s="101" t="s">
        <v>286</v>
      </c>
      <c r="NQ73" s="83"/>
      <c r="NR73" s="55">
        <v>4</v>
      </c>
      <c r="NS73" s="60" t="s">
        <v>0</v>
      </c>
      <c r="NT73" s="55">
        <v>2</v>
      </c>
      <c r="NU73" s="100" t="s">
        <v>204</v>
      </c>
      <c r="NV73" s="101" t="s">
        <v>205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5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3.8" x14ac:dyDescent="0.25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>
        <v>1</v>
      </c>
      <c r="MO75" s="60" t="s">
        <v>0</v>
      </c>
      <c r="MP75" s="55">
        <v>3</v>
      </c>
      <c r="MQ75" s="100" t="s">
        <v>324</v>
      </c>
      <c r="MR75" s="101" t="s">
        <v>324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>
        <v>2</v>
      </c>
      <c r="NA75" s="60" t="s">
        <v>0</v>
      </c>
      <c r="NB75" s="55">
        <v>0</v>
      </c>
      <c r="NC75" s="100" t="s">
        <v>213</v>
      </c>
      <c r="ND75" s="101" t="s">
        <v>213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>
        <v>3</v>
      </c>
      <c r="NS75" s="60" t="s">
        <v>0</v>
      </c>
      <c r="NT75" s="55">
        <v>0</v>
      </c>
      <c r="NU75" s="100" t="s">
        <v>213</v>
      </c>
      <c r="NV75" s="101" t="s">
        <v>324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3.8" x14ac:dyDescent="0.25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>
        <v>0</v>
      </c>
      <c r="KM76" s="60" t="s">
        <v>0</v>
      </c>
      <c r="KN76" s="55">
        <v>3</v>
      </c>
      <c r="KO76" s="100" t="s">
        <v>215</v>
      </c>
      <c r="KP76" s="101" t="s">
        <v>207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>
        <v>2</v>
      </c>
      <c r="MO76" s="60" t="s">
        <v>0</v>
      </c>
      <c r="MP76" s="55">
        <v>3</v>
      </c>
      <c r="MQ76" s="100" t="s">
        <v>211</v>
      </c>
      <c r="MR76" s="101" t="s">
        <v>207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>
        <v>3</v>
      </c>
      <c r="NA76" s="60" t="s">
        <v>0</v>
      </c>
      <c r="NB76" s="55">
        <v>1</v>
      </c>
      <c r="NC76" s="100" t="s">
        <v>286</v>
      </c>
      <c r="ND76" s="101" t="s">
        <v>209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>
        <v>4</v>
      </c>
      <c r="NS76" s="60" t="s">
        <v>0</v>
      </c>
      <c r="NT76" s="55">
        <v>0</v>
      </c>
      <c r="NU76" s="100" t="s">
        <v>209</v>
      </c>
      <c r="NV76" s="101" t="s">
        <v>213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4.4" x14ac:dyDescent="0.25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>
        <v>0</v>
      </c>
      <c r="KM77" s="60" t="s">
        <v>0</v>
      </c>
      <c r="KN77" s="55">
        <v>2</v>
      </c>
      <c r="KO77" s="100" t="s">
        <v>215</v>
      </c>
      <c r="KP77" s="101" t="s">
        <v>209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>
        <v>1</v>
      </c>
      <c r="MO77" s="60" t="s">
        <v>0</v>
      </c>
      <c r="MP77" s="55">
        <v>2</v>
      </c>
      <c r="MQ77" s="100" t="s">
        <v>204</v>
      </c>
      <c r="MR77" s="101" t="s">
        <v>209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>
        <v>3</v>
      </c>
      <c r="NA77" s="60" t="s">
        <v>0</v>
      </c>
      <c r="NB77" s="55">
        <v>2</v>
      </c>
      <c r="NC77" s="100" t="s">
        <v>422</v>
      </c>
      <c r="ND77" s="101" t="s">
        <v>364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>
        <v>2</v>
      </c>
      <c r="NM77" s="60" t="s">
        <v>0</v>
      </c>
      <c r="NN77" s="55">
        <v>1</v>
      </c>
      <c r="NO77" s="100" t="s">
        <v>360</v>
      </c>
      <c r="NP77" s="101" t="s">
        <v>423</v>
      </c>
      <c r="NQ77" s="83"/>
      <c r="NR77" s="55">
        <v>3</v>
      </c>
      <c r="NS77" s="60" t="s">
        <v>0</v>
      </c>
      <c r="NT77" s="55">
        <v>1</v>
      </c>
      <c r="NU77" s="100" t="s">
        <v>213</v>
      </c>
      <c r="NV77" s="101" t="s">
        <v>216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4.4" x14ac:dyDescent="0.25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3.8" hidden="1" x14ac:dyDescent="0.25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3.8" hidden="1" x14ac:dyDescent="0.25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3.8" hidden="1" x14ac:dyDescent="0.25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3.8" hidden="1" x14ac:dyDescent="0.25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3.8" hidden="1" x14ac:dyDescent="0.25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4.4" thickBot="1" x14ac:dyDescent="0.3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3.8" x14ac:dyDescent="0.25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3.8" x14ac:dyDescent="0.25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 x14ac:dyDescent="0.25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 x14ac:dyDescent="0.25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 x14ac:dyDescent="0.25">
      <c r="B89" s="11"/>
      <c r="M89" s="100"/>
      <c r="N89" s="100"/>
      <c r="S89" s="100"/>
      <c r="T89" s="100"/>
    </row>
    <row r="90" spans="1:398" ht="13.8" x14ac:dyDescent="0.25">
      <c r="B90" s="11"/>
      <c r="M90" s="100"/>
      <c r="N90" s="100"/>
      <c r="S90" s="100"/>
      <c r="T90" s="100"/>
    </row>
  </sheetData>
  <sortState xmlns:xlrd2="http://schemas.microsoft.com/office/spreadsheetml/2017/richdata2"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/>
  <dimension ref="A1:QV297"/>
  <sheetViews>
    <sheetView zoomScale="80" zoomScaleNormal="80" workbookViewId="0">
      <pane xSplit="3" ySplit="11" topLeftCell="OC71" activePane="bottomRight" state="frozen"/>
      <selection pane="topRight" activeCell="D1" sqref="D1"/>
      <selection pane="bottomLeft" activeCell="A12" sqref="A12"/>
      <selection pane="bottomRight" activeCell="QX7" sqref="QX7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0.88671875" style="24" customWidth="1"/>
    <col min="4" max="5" width="4.33203125" style="24" hidden="1" customWidth="1"/>
    <col min="6" max="6" width="4.88671875" style="24" hidden="1" customWidth="1"/>
    <col min="7" max="9" width="4.33203125" style="24" hidden="1" customWidth="1"/>
    <col min="10" max="10" width="0.88671875" style="24" hidden="1" customWidth="1"/>
    <col min="11" max="12" width="4.33203125" style="11" customWidth="1"/>
    <col min="13" max="14" width="5.33203125" style="11" customWidth="1"/>
    <col min="15" max="15" width="4.33203125" style="11" customWidth="1"/>
    <col min="16" max="16" width="4.6640625" style="11" customWidth="1"/>
    <col min="17" max="17" width="0.88671875" style="11" customWidth="1"/>
    <col min="18" max="18" width="5" style="11" customWidth="1"/>
    <col min="19" max="19" width="4.44140625" style="11" customWidth="1"/>
    <col min="20" max="20" width="5.88671875" style="11" customWidth="1"/>
    <col min="21" max="23" width="4.33203125" style="11" customWidth="1"/>
    <col min="24" max="24" width="0.88671875" style="11" customWidth="1"/>
    <col min="25" max="26" width="4.33203125" style="11" customWidth="1"/>
    <col min="27" max="27" width="5.109375" style="11" customWidth="1"/>
    <col min="28" max="30" width="4.33203125" style="11" customWidth="1"/>
    <col min="31" max="31" width="0.88671875" style="11" customWidth="1"/>
    <col min="32" max="33" width="4.33203125" style="11" customWidth="1"/>
    <col min="34" max="34" width="5.109375" style="11" bestFit="1" customWidth="1"/>
    <col min="35" max="35" width="3.6640625" style="11" customWidth="1"/>
    <col min="36" max="37" width="4.33203125" style="11" customWidth="1"/>
    <col min="38" max="38" width="0.88671875" style="11" customWidth="1"/>
    <col min="39" max="40" width="4.33203125" style="11" customWidth="1"/>
    <col min="41" max="41" width="5" style="11" customWidth="1"/>
    <col min="42" max="44" width="4.33203125" style="11" customWidth="1"/>
    <col min="45" max="45" width="0.88671875" style="11" customWidth="1"/>
    <col min="46" max="47" width="4.33203125" style="11" customWidth="1"/>
    <col min="48" max="48" width="5.109375" style="11" bestFit="1" customWidth="1"/>
    <col min="49" max="51" width="4.33203125" style="11" customWidth="1"/>
    <col min="52" max="52" width="0.88671875" style="11" customWidth="1"/>
    <col min="53" max="54" width="4.33203125" style="11" customWidth="1"/>
    <col min="55" max="55" width="5.109375" style="11" bestFit="1" customWidth="1"/>
    <col min="56" max="58" width="4.33203125" style="11" customWidth="1"/>
    <col min="59" max="59" width="0.88671875" style="11" customWidth="1"/>
    <col min="60" max="61" width="4.33203125" style="11" customWidth="1"/>
    <col min="62" max="62" width="5" style="11" customWidth="1"/>
    <col min="63" max="65" width="4.33203125" style="11" customWidth="1"/>
    <col min="66" max="66" width="0.88671875" style="11" customWidth="1"/>
    <col min="67" max="68" width="4.33203125" style="11" customWidth="1"/>
    <col min="69" max="69" width="5.109375" style="11" bestFit="1" customWidth="1"/>
    <col min="70" max="72" width="4.33203125" style="11" customWidth="1"/>
    <col min="73" max="73" width="0.88671875" style="11" customWidth="1"/>
    <col min="74" max="75" width="4.33203125" style="11" customWidth="1"/>
    <col min="76" max="76" width="4.88671875" style="11" customWidth="1"/>
    <col min="77" max="79" width="4.33203125" style="11" customWidth="1"/>
    <col min="80" max="80" width="0.88671875" style="11" customWidth="1"/>
    <col min="81" max="82" width="4.33203125" style="11" customWidth="1"/>
    <col min="83" max="83" width="5.44140625" style="11" customWidth="1"/>
    <col min="84" max="86" width="4.33203125" style="11" customWidth="1"/>
    <col min="87" max="87" width="0.88671875" style="11" customWidth="1"/>
    <col min="88" max="89" width="4.33203125" style="11" customWidth="1"/>
    <col min="90" max="90" width="5" style="11" customWidth="1"/>
    <col min="91" max="93" width="4.33203125" style="11" customWidth="1"/>
    <col min="94" max="94" width="0.88671875" style="11" customWidth="1"/>
    <col min="95" max="96" width="4.33203125" style="11" customWidth="1"/>
    <col min="97" max="97" width="5.109375" style="11" bestFit="1" customWidth="1"/>
    <col min="98" max="100" width="4.33203125" style="11" customWidth="1"/>
    <col min="101" max="101" width="0.88671875" style="11" customWidth="1"/>
    <col min="102" max="103" width="4.33203125" style="11" customWidth="1"/>
    <col min="104" max="104" width="5.109375" style="11" bestFit="1" customWidth="1"/>
    <col min="105" max="107" width="4.33203125" style="11" customWidth="1"/>
    <col min="108" max="108" width="0.88671875" style="11" customWidth="1"/>
    <col min="109" max="110" width="4.33203125" style="11" customWidth="1"/>
    <col min="111" max="111" width="5.109375" style="11" customWidth="1"/>
    <col min="112" max="112" width="4.44140625" style="11" customWidth="1"/>
    <col min="113" max="114" width="4.33203125" style="11" customWidth="1"/>
    <col min="115" max="115" width="0.88671875" style="11" customWidth="1"/>
    <col min="116" max="117" width="4.33203125" style="11" customWidth="1"/>
    <col min="118" max="118" width="5.109375" style="11" customWidth="1"/>
    <col min="119" max="121" width="4.33203125" style="11" customWidth="1"/>
    <col min="122" max="122" width="0.88671875" style="11" customWidth="1"/>
    <col min="123" max="124" width="4.33203125" style="11" customWidth="1"/>
    <col min="125" max="125" width="5.109375" style="11" customWidth="1"/>
    <col min="126" max="128" width="4.33203125" style="11" customWidth="1"/>
    <col min="129" max="129" width="0.88671875" style="11" customWidth="1"/>
    <col min="130" max="131" width="4.33203125" style="11" customWidth="1"/>
    <col min="132" max="132" width="5.109375" style="11" bestFit="1" customWidth="1"/>
    <col min="133" max="135" width="4.33203125" style="11" customWidth="1"/>
    <col min="136" max="136" width="0.88671875" style="11" customWidth="1"/>
    <col min="137" max="138" width="4.33203125" style="11" customWidth="1"/>
    <col min="139" max="139" width="5.44140625" style="11" customWidth="1"/>
    <col min="140" max="142" width="4.33203125" style="11" customWidth="1"/>
    <col min="143" max="143" width="0.88671875" style="11" customWidth="1"/>
    <col min="144" max="145" width="4.33203125" style="11" customWidth="1"/>
    <col min="146" max="146" width="5.109375" style="11" bestFit="1" customWidth="1"/>
    <col min="147" max="149" width="4.33203125" style="11" customWidth="1"/>
    <col min="150" max="150" width="0.88671875" style="11" customWidth="1"/>
    <col min="151" max="152" width="4.33203125" style="11" customWidth="1"/>
    <col min="153" max="153" width="5.109375" style="11" bestFit="1" customWidth="1"/>
    <col min="154" max="156" width="4.33203125" style="11" customWidth="1"/>
    <col min="157" max="157" width="0.88671875" style="11" customWidth="1"/>
    <col min="158" max="158" width="4.88671875" style="11" customWidth="1"/>
    <col min="159" max="159" width="4.6640625" style="11" customWidth="1"/>
    <col min="160" max="160" width="4.88671875" style="11" customWidth="1"/>
    <col min="161" max="163" width="4.33203125" style="11" customWidth="1"/>
    <col min="164" max="164" width="0.88671875" style="11" customWidth="1"/>
    <col min="165" max="166" width="5" style="11" customWidth="1"/>
    <col min="167" max="167" width="4.88671875" style="11" customWidth="1"/>
    <col min="168" max="168" width="5" style="11" customWidth="1"/>
    <col min="169" max="169" width="5.44140625" style="11" customWidth="1"/>
    <col min="170" max="170" width="5.109375" style="11" customWidth="1"/>
    <col min="171" max="171" width="0.88671875" style="11" customWidth="1"/>
    <col min="172" max="173" width="4.33203125" style="11" customWidth="1"/>
    <col min="174" max="174" width="5.109375" style="11" bestFit="1" customWidth="1"/>
    <col min="175" max="177" width="4.33203125" style="11" customWidth="1"/>
    <col min="178" max="178" width="0.88671875" style="11" customWidth="1"/>
    <col min="179" max="180" width="4.33203125" style="11" customWidth="1"/>
    <col min="181" max="181" width="5.109375" style="11" bestFit="1" customWidth="1"/>
    <col min="182" max="184" width="4.33203125" style="11" customWidth="1"/>
    <col min="185" max="185" width="0.88671875" style="11" customWidth="1"/>
    <col min="186" max="187" width="4.33203125" style="11" customWidth="1"/>
    <col min="188" max="188" width="5.33203125" style="11" customWidth="1"/>
    <col min="189" max="189" width="5.44140625" style="11" customWidth="1"/>
    <col min="190" max="191" width="4.33203125" style="11" customWidth="1"/>
    <col min="192" max="192" width="0.88671875" style="11" customWidth="1"/>
    <col min="193" max="194" width="4.33203125" style="11" customWidth="1"/>
    <col min="195" max="195" width="5.109375" style="11" bestFit="1" customWidth="1"/>
    <col min="196" max="198" width="4.33203125" style="11" customWidth="1"/>
    <col min="199" max="199" width="0.88671875" style="11" customWidth="1"/>
    <col min="200" max="201" width="4.33203125" style="11" customWidth="1"/>
    <col min="202" max="202" width="5.33203125" style="11" customWidth="1"/>
    <col min="203" max="205" width="4.33203125" style="11" customWidth="1"/>
    <col min="206" max="206" width="0.88671875" style="11" customWidth="1"/>
    <col min="207" max="208" width="4.33203125" style="11" customWidth="1"/>
    <col min="209" max="209" width="4.88671875" style="11" customWidth="1"/>
    <col min="210" max="212" width="4.33203125" style="11" customWidth="1"/>
    <col min="213" max="213" width="0.88671875" style="11" customWidth="1"/>
    <col min="214" max="215" width="4.33203125" style="11" customWidth="1"/>
    <col min="216" max="216" width="5.109375" style="11" bestFit="1" customWidth="1"/>
    <col min="217" max="219" width="4.33203125" style="11" customWidth="1"/>
    <col min="220" max="220" width="0.88671875" style="11" customWidth="1"/>
    <col min="221" max="222" width="4.33203125" style="11" customWidth="1"/>
    <col min="223" max="223" width="5.109375" style="11" bestFit="1" customWidth="1"/>
    <col min="224" max="226" width="4.33203125" style="11" customWidth="1"/>
    <col min="227" max="227" width="0.88671875" style="11" customWidth="1"/>
    <col min="228" max="229" width="4.33203125" style="11" customWidth="1"/>
    <col min="230" max="230" width="5.88671875" style="11" customWidth="1"/>
    <col min="231" max="233" width="4.33203125" style="11" customWidth="1"/>
    <col min="234" max="234" width="0.88671875" style="11" customWidth="1"/>
    <col min="235" max="236" width="4.33203125" style="11" customWidth="1"/>
    <col min="237" max="237" width="5.109375" style="11" bestFit="1" customWidth="1"/>
    <col min="238" max="240" width="4.33203125" style="11" customWidth="1"/>
    <col min="241" max="241" width="0.88671875" style="11" customWidth="1"/>
    <col min="242" max="243" width="4.33203125" style="11" customWidth="1"/>
    <col min="244" max="244" width="5.109375" style="11" bestFit="1" customWidth="1"/>
    <col min="245" max="247" width="4.33203125" style="11" customWidth="1"/>
    <col min="248" max="248" width="0.88671875" style="11" customWidth="1"/>
    <col min="249" max="250" width="4.33203125" style="11" customWidth="1"/>
    <col min="251" max="251" width="5.109375" style="11" bestFit="1" customWidth="1"/>
    <col min="252" max="254" width="4.33203125" style="11" customWidth="1"/>
    <col min="255" max="255" width="0.88671875" style="11" customWidth="1"/>
    <col min="256" max="257" width="4.33203125" style="11" customWidth="1"/>
    <col min="258" max="258" width="5.109375" style="11" bestFit="1" customWidth="1"/>
    <col min="259" max="261" width="4.33203125" style="11" customWidth="1"/>
    <col min="262" max="262" width="0.88671875" style="11" customWidth="1"/>
    <col min="263" max="263" width="4.88671875" style="11" customWidth="1"/>
    <col min="264" max="264" width="5" style="11" customWidth="1"/>
    <col min="265" max="266" width="4.88671875" style="11" customWidth="1"/>
    <col min="267" max="268" width="4.33203125" style="11" customWidth="1"/>
    <col min="269" max="269" width="0.88671875" style="11" hidden="1" customWidth="1"/>
    <col min="270" max="271" width="4.33203125" style="11" hidden="1" customWidth="1"/>
    <col min="272" max="272" width="5.33203125" style="11" hidden="1" customWidth="1"/>
    <col min="273" max="275" width="4.33203125" style="11" hidden="1" customWidth="1"/>
    <col min="276" max="276" width="0.88671875" style="11" customWidth="1"/>
    <col min="277" max="278" width="4.33203125" style="11" customWidth="1"/>
    <col min="279" max="279" width="5.109375" style="11" bestFit="1" customWidth="1"/>
    <col min="280" max="282" width="4.33203125" style="11" customWidth="1"/>
    <col min="283" max="283" width="0.88671875" style="11" hidden="1" customWidth="1"/>
    <col min="284" max="289" width="4.33203125" style="11" hidden="1" customWidth="1"/>
    <col min="290" max="290" width="0.88671875" style="11" customWidth="1"/>
    <col min="291" max="292" width="4.33203125" style="11" customWidth="1"/>
    <col min="293" max="293" width="5.109375" style="11" bestFit="1" customWidth="1"/>
    <col min="294" max="296" width="4.33203125" style="11" customWidth="1"/>
    <col min="297" max="297" width="0.88671875" style="11" customWidth="1"/>
    <col min="298" max="299" width="4.33203125" style="11" customWidth="1"/>
    <col min="300" max="300" width="5.109375" style="11" bestFit="1" customWidth="1"/>
    <col min="301" max="303" width="4.33203125" style="11" customWidth="1"/>
    <col min="304" max="304" width="0.88671875" style="11" customWidth="1"/>
    <col min="305" max="305" width="5.88671875" style="11" customWidth="1"/>
    <col min="306" max="306" width="5.6640625" style="11" customWidth="1"/>
    <col min="307" max="307" width="5.5546875" style="11" customWidth="1"/>
    <col min="308" max="308" width="5" style="11" customWidth="1"/>
    <col min="309" max="309" width="5.5546875" style="11" customWidth="1"/>
    <col min="310" max="310" width="4.33203125" style="11" customWidth="1"/>
    <col min="311" max="311" width="0.88671875" style="11" customWidth="1"/>
    <col min="312" max="313" width="4.33203125" style="11" customWidth="1"/>
    <col min="314" max="314" width="4.88671875" style="11" customWidth="1"/>
    <col min="315" max="317" width="4.33203125" style="11" customWidth="1"/>
    <col min="318" max="318" width="0.88671875" style="11" customWidth="1"/>
    <col min="319" max="320" width="4.33203125" style="11" customWidth="1"/>
    <col min="321" max="321" width="5.33203125" style="11" customWidth="1"/>
    <col min="322" max="322" width="3.44140625" style="11" bestFit="1" customWidth="1"/>
    <col min="323" max="324" width="4.33203125" style="11" customWidth="1"/>
    <col min="325" max="325" width="0.88671875" style="11" customWidth="1"/>
    <col min="326" max="331" width="4.33203125" style="11" customWidth="1"/>
    <col min="332" max="332" width="0.88671875" style="11" customWidth="1"/>
    <col min="333" max="334" width="4.33203125" style="11" customWidth="1"/>
    <col min="335" max="335" width="5" style="11" customWidth="1"/>
    <col min="336" max="338" width="4.33203125" style="11" customWidth="1"/>
    <col min="339" max="339" width="0.88671875" style="11" customWidth="1"/>
    <col min="340" max="341" width="4.33203125" style="11" customWidth="1"/>
    <col min="342" max="342" width="5.109375" style="11" bestFit="1" customWidth="1"/>
    <col min="343" max="345" width="4.33203125" style="11" customWidth="1"/>
    <col min="346" max="346" width="0.88671875" style="11" customWidth="1"/>
    <col min="347" max="352" width="4.33203125" style="11" customWidth="1"/>
    <col min="353" max="353" width="0.88671875" style="11" customWidth="1"/>
    <col min="354" max="355" width="4.33203125" style="11" customWidth="1"/>
    <col min="356" max="356" width="5.109375" style="11" bestFit="1" customWidth="1"/>
    <col min="357" max="359" width="4.33203125" style="11" customWidth="1"/>
    <col min="360" max="360" width="0.88671875" style="11" customWidth="1"/>
    <col min="361" max="362" width="4.33203125" style="11" customWidth="1"/>
    <col min="363" max="363" width="5.109375" style="11" bestFit="1" customWidth="1"/>
    <col min="364" max="366" width="4.33203125" style="11" customWidth="1"/>
    <col min="367" max="367" width="0.88671875" style="11" customWidth="1"/>
    <col min="368" max="369" width="4.33203125" style="11" customWidth="1"/>
    <col min="370" max="370" width="5.6640625" style="11" customWidth="1"/>
    <col min="371" max="373" width="4.33203125" style="11" customWidth="1"/>
    <col min="374" max="374" width="0.88671875" style="11" customWidth="1"/>
    <col min="375" max="380" width="4.33203125" style="11" customWidth="1"/>
    <col min="381" max="381" width="0.88671875" style="11" customWidth="1"/>
    <col min="382" max="383" width="4.33203125" style="11" customWidth="1"/>
    <col min="384" max="384" width="5.109375" style="11" bestFit="1" customWidth="1"/>
    <col min="385" max="387" width="4.33203125" style="11" customWidth="1"/>
    <col min="388" max="388" width="0.88671875" style="11" customWidth="1"/>
    <col min="389" max="390" width="4.33203125" style="11" customWidth="1"/>
    <col min="391" max="391" width="4.88671875" style="11" customWidth="1"/>
    <col min="392" max="394" width="4.33203125" style="11" customWidth="1"/>
    <col min="395" max="395" width="0.88671875" style="11" customWidth="1"/>
    <col min="396" max="397" width="4.33203125" style="11" hidden="1" customWidth="1"/>
    <col min="398" max="398" width="5.109375" style="11" hidden="1" customWidth="1"/>
    <col min="399" max="401" width="4.33203125" style="11" hidden="1" customWidth="1"/>
    <col min="402" max="402" width="0.88671875" style="11" hidden="1" customWidth="1"/>
    <col min="403" max="404" width="4.33203125" style="11" customWidth="1"/>
    <col min="405" max="405" width="4.88671875" style="11" customWidth="1"/>
    <col min="406" max="408" width="4.33203125" style="11" customWidth="1"/>
    <col min="409" max="409" width="0.88671875" style="11" customWidth="1"/>
    <col min="410" max="411" width="4.33203125" style="11" customWidth="1"/>
    <col min="412" max="412" width="5.109375" style="11" bestFit="1" customWidth="1"/>
    <col min="413" max="415" width="4.33203125" style="11" customWidth="1"/>
    <col min="416" max="416" width="0.88671875" style="11" customWidth="1"/>
    <col min="417" max="422" width="4.33203125" style="11" hidden="1" customWidth="1"/>
    <col min="423" max="423" width="0.88671875" style="11" hidden="1" customWidth="1"/>
    <col min="424" max="425" width="4.33203125" style="11" customWidth="1"/>
    <col min="426" max="426" width="5.109375" style="11" bestFit="1" customWidth="1"/>
    <col min="427" max="429" width="4.33203125" style="11" customWidth="1"/>
    <col min="430" max="430" width="0.88671875" style="11" customWidth="1"/>
    <col min="431" max="432" width="4.33203125" style="11" hidden="1" customWidth="1"/>
    <col min="433" max="433" width="5.109375" style="11" hidden="1" customWidth="1"/>
    <col min="434" max="436" width="4.33203125" style="11" hidden="1" customWidth="1"/>
    <col min="437" max="437" width="0.88671875" style="11" hidden="1" customWidth="1"/>
    <col min="438" max="439" width="4.33203125" style="11" customWidth="1"/>
    <col min="440" max="440" width="4.6640625" style="11" bestFit="1" customWidth="1"/>
    <col min="441" max="443" width="4.33203125" style="11" customWidth="1"/>
    <col min="444" max="444" width="0.88671875" style="11" customWidth="1"/>
    <col min="445" max="446" width="4.33203125" style="11" customWidth="1"/>
    <col min="447" max="447" width="4.6640625" style="11" bestFit="1" customWidth="1"/>
    <col min="448" max="450" width="4.33203125" style="11" customWidth="1"/>
    <col min="451" max="451" width="1.33203125" style="11" hidden="1" customWidth="1"/>
    <col min="452" max="457" width="4.33203125" style="11" hidden="1" customWidth="1"/>
    <col min="458" max="458" width="1.33203125" style="11" hidden="1" customWidth="1"/>
    <col min="459" max="464" width="4.33203125" style="11" hidden="1" customWidth="1"/>
    <col min="465" max="465" width="0" style="11" hidden="1" customWidth="1"/>
    <col min="466" max="16384" width="9.109375" style="11"/>
  </cols>
  <sheetData>
    <row r="1" spans="1:464" ht="18" customHeight="1" x14ac:dyDescent="0.25">
      <c r="A1" s="440"/>
      <c r="B1" s="441"/>
      <c r="C1" s="442"/>
      <c r="D1" s="432">
        <f>Tipy!D1</f>
        <v>0</v>
      </c>
      <c r="E1" s="432"/>
      <c r="F1" s="432"/>
      <c r="G1" s="432"/>
      <c r="H1" s="432"/>
      <c r="I1" s="433"/>
      <c r="J1" s="9"/>
      <c r="K1" s="437" t="str">
        <f>Tipy!J1</f>
        <v>1. kolo</v>
      </c>
      <c r="L1" s="438"/>
      <c r="M1" s="438"/>
      <c r="N1" s="438"/>
      <c r="O1" s="438"/>
      <c r="P1" s="439"/>
      <c r="Q1" s="10"/>
      <c r="R1" s="437" t="str">
        <f>Tipy!P1</f>
        <v>2. kolo</v>
      </c>
      <c r="S1" s="438"/>
      <c r="T1" s="438"/>
      <c r="U1" s="438"/>
      <c r="V1" s="438"/>
      <c r="W1" s="439"/>
      <c r="X1" s="10"/>
      <c r="Y1" s="437" t="str">
        <f>Tipy!V1</f>
        <v>3. kolo</v>
      </c>
      <c r="Z1" s="438"/>
      <c r="AA1" s="438"/>
      <c r="AB1" s="438"/>
      <c r="AC1" s="438"/>
      <c r="AD1" s="439"/>
      <c r="AE1" s="10"/>
      <c r="AF1" s="437" t="str">
        <f>Tipy!AB1</f>
        <v>4. kolo</v>
      </c>
      <c r="AG1" s="438"/>
      <c r="AH1" s="438"/>
      <c r="AI1" s="438"/>
      <c r="AJ1" s="438"/>
      <c r="AK1" s="439"/>
      <c r="AL1" s="10"/>
      <c r="AM1" s="437" t="str">
        <f>Tipy!AH1</f>
        <v>5. kolo</v>
      </c>
      <c r="AN1" s="438"/>
      <c r="AO1" s="438"/>
      <c r="AP1" s="438"/>
      <c r="AQ1" s="438"/>
      <c r="AR1" s="439"/>
      <c r="AS1" s="10"/>
      <c r="AT1" s="412" t="str">
        <f>Tipy!AN1</f>
        <v>Skupina</v>
      </c>
      <c r="AU1" s="413"/>
      <c r="AV1" s="413"/>
      <c r="AW1" s="413"/>
      <c r="AX1" s="413"/>
      <c r="AY1" s="414"/>
      <c r="AZ1" s="10"/>
      <c r="BA1" s="437" t="str">
        <f>Tipy!AT1</f>
        <v>6. kolo</v>
      </c>
      <c r="BB1" s="438"/>
      <c r="BC1" s="438"/>
      <c r="BD1" s="438"/>
      <c r="BE1" s="438"/>
      <c r="BF1" s="439"/>
      <c r="BG1" s="10"/>
      <c r="BH1" s="451" t="str">
        <f>Tipy!AZ1</f>
        <v>3. kolo</v>
      </c>
      <c r="BI1" s="449"/>
      <c r="BJ1" s="449"/>
      <c r="BK1" s="449"/>
      <c r="BL1" s="449"/>
      <c r="BM1" s="450"/>
      <c r="BN1" s="10"/>
      <c r="BO1" s="437" t="str">
        <f>Tipy!BF1</f>
        <v>7. kolo</v>
      </c>
      <c r="BP1" s="438"/>
      <c r="BQ1" s="438"/>
      <c r="BR1" s="438"/>
      <c r="BS1" s="438"/>
      <c r="BT1" s="439"/>
      <c r="BU1" s="10"/>
      <c r="BV1" s="412" t="str">
        <f>Tipy!BL1</f>
        <v>Skupina</v>
      </c>
      <c r="BW1" s="413"/>
      <c r="BX1" s="413"/>
      <c r="BY1" s="413"/>
      <c r="BZ1" s="413"/>
      <c r="CA1" s="414"/>
      <c r="CB1" s="10"/>
      <c r="CC1" s="437" t="str">
        <f>Tipy!BR1</f>
        <v>8. kolo</v>
      </c>
      <c r="CD1" s="438"/>
      <c r="CE1" s="438"/>
      <c r="CF1" s="438"/>
      <c r="CG1" s="438"/>
      <c r="CH1" s="439"/>
      <c r="CI1" s="10"/>
      <c r="CJ1" s="437" t="str">
        <f>Tipy!BX1</f>
        <v>9. kolo</v>
      </c>
      <c r="CK1" s="438"/>
      <c r="CL1" s="438"/>
      <c r="CM1" s="438"/>
      <c r="CN1" s="438"/>
      <c r="CO1" s="439"/>
      <c r="CP1" s="10"/>
      <c r="CQ1" s="412" t="str">
        <f>Tipy!CD1</f>
        <v>Skupina</v>
      </c>
      <c r="CR1" s="413"/>
      <c r="CS1" s="413"/>
      <c r="CT1" s="413"/>
      <c r="CU1" s="413"/>
      <c r="CV1" s="414"/>
      <c r="CW1" s="10"/>
      <c r="CX1" s="437" t="str">
        <f>Tipy!CJ1</f>
        <v>10. kolo</v>
      </c>
      <c r="CY1" s="438"/>
      <c r="CZ1" s="438"/>
      <c r="DA1" s="438"/>
      <c r="DB1" s="438"/>
      <c r="DC1" s="439"/>
      <c r="DD1" s="10"/>
      <c r="DE1" s="451" t="str">
        <f>Tipy!CP1</f>
        <v>4. kolo</v>
      </c>
      <c r="DF1" s="449"/>
      <c r="DG1" s="449"/>
      <c r="DH1" s="449"/>
      <c r="DI1" s="449"/>
      <c r="DJ1" s="450"/>
      <c r="DK1" s="10"/>
      <c r="DL1" s="437" t="str">
        <f>Tipy!CV1</f>
        <v>11. kolo</v>
      </c>
      <c r="DM1" s="438"/>
      <c r="DN1" s="438"/>
      <c r="DO1" s="438"/>
      <c r="DP1" s="438"/>
      <c r="DQ1" s="439"/>
      <c r="DR1" s="10"/>
      <c r="DS1" s="412" t="str">
        <f>Tipy!DB1</f>
        <v>Skupina</v>
      </c>
      <c r="DT1" s="413"/>
      <c r="DU1" s="413"/>
      <c r="DV1" s="413"/>
      <c r="DW1" s="413"/>
      <c r="DX1" s="414"/>
      <c r="DY1" s="10"/>
      <c r="DZ1" s="437" t="str">
        <f>Tipy!DH1</f>
        <v>12. kolo</v>
      </c>
      <c r="EA1" s="438"/>
      <c r="EB1" s="438"/>
      <c r="EC1" s="438"/>
      <c r="ED1" s="438"/>
      <c r="EE1" s="439"/>
      <c r="EF1" s="10"/>
      <c r="EG1" s="437" t="str">
        <f>Tipy!DN1</f>
        <v>13. kolo</v>
      </c>
      <c r="EH1" s="438"/>
      <c r="EI1" s="438"/>
      <c r="EJ1" s="438"/>
      <c r="EK1" s="438"/>
      <c r="EL1" s="439"/>
      <c r="EM1" s="10"/>
      <c r="EN1" s="412" t="str">
        <f>Tipy!DT1</f>
        <v>Skupina</v>
      </c>
      <c r="EO1" s="413"/>
      <c r="EP1" s="413"/>
      <c r="EQ1" s="413"/>
      <c r="ER1" s="413"/>
      <c r="ES1" s="414"/>
      <c r="ET1" s="10"/>
      <c r="EU1" s="437" t="str">
        <f>Tipy!DZ1</f>
        <v>14. kolo</v>
      </c>
      <c r="EV1" s="438"/>
      <c r="EW1" s="438"/>
      <c r="EX1" s="438"/>
      <c r="EY1" s="438"/>
      <c r="EZ1" s="439"/>
      <c r="FA1" s="10"/>
      <c r="FB1" s="437" t="str">
        <f>Tipy!EF1</f>
        <v>15. kolo</v>
      </c>
      <c r="FC1" s="438"/>
      <c r="FD1" s="438"/>
      <c r="FE1" s="438"/>
      <c r="FF1" s="438"/>
      <c r="FG1" s="439"/>
      <c r="FH1" s="10"/>
      <c r="FI1" s="437" t="str">
        <f>Tipy!EL1</f>
        <v>16. kolo</v>
      </c>
      <c r="FJ1" s="438"/>
      <c r="FK1" s="438"/>
      <c r="FL1" s="438"/>
      <c r="FM1" s="438"/>
      <c r="FN1" s="439"/>
      <c r="FO1" s="10"/>
      <c r="FP1" s="412" t="str">
        <f>Tipy!ER1</f>
        <v>Skupina</v>
      </c>
      <c r="FQ1" s="413"/>
      <c r="FR1" s="413"/>
      <c r="FS1" s="413"/>
      <c r="FT1" s="413"/>
      <c r="FU1" s="414"/>
      <c r="FV1" s="10"/>
      <c r="FW1" s="437" t="str">
        <f>Tipy!EX1</f>
        <v>17. kolo</v>
      </c>
      <c r="FX1" s="438"/>
      <c r="FY1" s="438"/>
      <c r="FZ1" s="438"/>
      <c r="GA1" s="438"/>
      <c r="GB1" s="439"/>
      <c r="GC1" s="10"/>
      <c r="GD1" s="451" t="str">
        <f>Tipy!FD1</f>
        <v xml:space="preserve">Štvrťfinále </v>
      </c>
      <c r="GE1" s="449"/>
      <c r="GF1" s="449"/>
      <c r="GG1" s="449"/>
      <c r="GH1" s="449"/>
      <c r="GI1" s="450"/>
      <c r="GJ1" s="10"/>
      <c r="GK1" s="437" t="str">
        <f>Tipy!FJ1</f>
        <v>18. kolo</v>
      </c>
      <c r="GL1" s="438"/>
      <c r="GM1" s="438"/>
      <c r="GN1" s="438"/>
      <c r="GO1" s="438"/>
      <c r="GP1" s="439"/>
      <c r="GQ1" s="10"/>
      <c r="GR1" s="437" t="str">
        <f>Tipy!FP1</f>
        <v>19. kolo</v>
      </c>
      <c r="GS1" s="438"/>
      <c r="GT1" s="438"/>
      <c r="GU1" s="438"/>
      <c r="GV1" s="438"/>
      <c r="GW1" s="439"/>
      <c r="GX1" s="10"/>
      <c r="GY1" s="437" t="str">
        <f>Tipy!FV1</f>
        <v>20. kolo</v>
      </c>
      <c r="GZ1" s="438"/>
      <c r="HA1" s="438"/>
      <c r="HB1" s="438"/>
      <c r="HC1" s="438"/>
      <c r="HD1" s="439"/>
      <c r="HE1" s="10"/>
      <c r="HF1" s="454" t="str">
        <f>Tipy!GB1</f>
        <v>3. kolo</v>
      </c>
      <c r="HG1" s="452"/>
      <c r="HH1" s="452"/>
      <c r="HI1" s="452"/>
      <c r="HJ1" s="452"/>
      <c r="HK1" s="453"/>
      <c r="HL1" s="10"/>
      <c r="HM1" s="451" t="str">
        <f>Tipy!GH1</f>
        <v>Semifinále - 1.z</v>
      </c>
      <c r="HN1" s="449"/>
      <c r="HO1" s="449"/>
      <c r="HP1" s="449"/>
      <c r="HQ1" s="449"/>
      <c r="HR1" s="450"/>
      <c r="HS1" s="10"/>
      <c r="HT1" s="437" t="str">
        <f>Tipy!GN1</f>
        <v>21. kolo</v>
      </c>
      <c r="HU1" s="438"/>
      <c r="HV1" s="438"/>
      <c r="HW1" s="438"/>
      <c r="HX1" s="438"/>
      <c r="HY1" s="439"/>
      <c r="HZ1" s="10"/>
      <c r="IA1" s="451" t="str">
        <f>Tipy!GT1</f>
        <v>Semifinále - 2.z</v>
      </c>
      <c r="IB1" s="449"/>
      <c r="IC1" s="449"/>
      <c r="ID1" s="449"/>
      <c r="IE1" s="449"/>
      <c r="IF1" s="450"/>
      <c r="IG1" s="10"/>
      <c r="IH1" s="434" t="str">
        <f>Tipy!GZ1</f>
        <v>4. kolo</v>
      </c>
      <c r="II1" s="435"/>
      <c r="IJ1" s="435"/>
      <c r="IK1" s="435"/>
      <c r="IL1" s="435"/>
      <c r="IM1" s="436"/>
      <c r="IN1" s="10"/>
      <c r="IO1" s="437" t="str">
        <f>Tipy!HF1</f>
        <v>22. kolo</v>
      </c>
      <c r="IP1" s="438"/>
      <c r="IQ1" s="438"/>
      <c r="IR1" s="438"/>
      <c r="IS1" s="438"/>
      <c r="IT1" s="439"/>
      <c r="IU1" s="10"/>
      <c r="IV1" s="437" t="str">
        <f>Tipy!HL1</f>
        <v>23. kolo</v>
      </c>
      <c r="IW1" s="438"/>
      <c r="IX1" s="438"/>
      <c r="IY1" s="438"/>
      <c r="IZ1" s="438"/>
      <c r="JA1" s="439"/>
      <c r="JB1" s="10"/>
      <c r="JC1" s="437" t="str">
        <f>Tipy!HR1</f>
        <v>24. kolo</v>
      </c>
      <c r="JD1" s="438"/>
      <c r="JE1" s="438"/>
      <c r="JF1" s="438"/>
      <c r="JG1" s="438"/>
      <c r="JH1" s="439"/>
      <c r="JI1" s="10"/>
      <c r="JJ1" s="412" t="str">
        <f>Tipy!HX1</f>
        <v>Play off - 1.z</v>
      </c>
      <c r="JK1" s="413"/>
      <c r="JL1" s="413"/>
      <c r="JM1" s="413"/>
      <c r="JN1" s="413"/>
      <c r="JO1" s="414"/>
      <c r="JP1" s="10"/>
      <c r="JQ1" s="437" t="str">
        <f>Tipy!ID1</f>
        <v>25. kolo</v>
      </c>
      <c r="JR1" s="438"/>
      <c r="JS1" s="438"/>
      <c r="JT1" s="438"/>
      <c r="JU1" s="438"/>
      <c r="JV1" s="439"/>
      <c r="JW1" s="10"/>
      <c r="JX1" s="412" t="str">
        <f>Tipy!IJ1</f>
        <v>Play off - 2.z</v>
      </c>
      <c r="JY1" s="413"/>
      <c r="JZ1" s="413"/>
      <c r="KA1" s="413"/>
      <c r="KB1" s="413"/>
      <c r="KC1" s="414"/>
      <c r="KD1" s="10"/>
      <c r="KE1" s="437" t="str">
        <f>Tipy!IP1</f>
        <v>26. kolo</v>
      </c>
      <c r="KF1" s="438"/>
      <c r="KG1" s="438"/>
      <c r="KH1" s="438"/>
      <c r="KI1" s="438"/>
      <c r="KJ1" s="439"/>
      <c r="KK1" s="10"/>
      <c r="KL1" s="451" t="str">
        <f>Tipy!IV1</f>
        <v>Finále</v>
      </c>
      <c r="KM1" s="449"/>
      <c r="KN1" s="449"/>
      <c r="KO1" s="449"/>
      <c r="KP1" s="449"/>
      <c r="KQ1" s="450"/>
      <c r="KR1" s="10"/>
      <c r="KS1" s="434" t="str">
        <f>Tipy!JB1</f>
        <v>5. kolo</v>
      </c>
      <c r="KT1" s="435"/>
      <c r="KU1" s="435"/>
      <c r="KV1" s="435"/>
      <c r="KW1" s="435"/>
      <c r="KX1" s="436"/>
      <c r="KY1" s="10"/>
      <c r="KZ1" s="437" t="str">
        <f>Tipy!JH1</f>
        <v>27. kolo</v>
      </c>
      <c r="LA1" s="438"/>
      <c r="LB1" s="438"/>
      <c r="LC1" s="438"/>
      <c r="LD1" s="438"/>
      <c r="LE1" s="439"/>
      <c r="LF1" s="10"/>
      <c r="LG1" s="412" t="str">
        <f>Tipy!JN1</f>
        <v>Osemfinále - 1.z</v>
      </c>
      <c r="LH1" s="413"/>
      <c r="LI1" s="413"/>
      <c r="LJ1" s="413"/>
      <c r="LK1" s="413"/>
      <c r="LL1" s="414"/>
      <c r="LM1" s="10"/>
      <c r="LN1" s="437" t="str">
        <f>Tipy!JT1</f>
        <v>28. kolo</v>
      </c>
      <c r="LO1" s="438"/>
      <c r="LP1" s="438"/>
      <c r="LQ1" s="438"/>
      <c r="LR1" s="438"/>
      <c r="LS1" s="439"/>
      <c r="LT1" s="10"/>
      <c r="LU1" s="412" t="str">
        <f>Tipy!JZ1</f>
        <v>Osemfinále - 2.z</v>
      </c>
      <c r="LV1" s="413"/>
      <c r="LW1" s="413"/>
      <c r="LX1" s="413"/>
      <c r="LY1" s="413"/>
      <c r="LZ1" s="414"/>
      <c r="MA1" s="10"/>
      <c r="MB1" s="434" t="str">
        <f>Tipy!KF1</f>
        <v>Štvrťfinále</v>
      </c>
      <c r="MC1" s="435"/>
      <c r="MD1" s="435"/>
      <c r="ME1" s="435"/>
      <c r="MF1" s="435"/>
      <c r="MG1" s="436"/>
      <c r="MH1" s="10"/>
      <c r="MI1" s="437" t="str">
        <f>Tipy!KL1</f>
        <v>29. kolo</v>
      </c>
      <c r="MJ1" s="438"/>
      <c r="MK1" s="438"/>
      <c r="ML1" s="438"/>
      <c r="MM1" s="438"/>
      <c r="MN1" s="439"/>
      <c r="MO1" s="10"/>
      <c r="MP1" s="437" t="str">
        <f>Tipy!KR1</f>
        <v>30. kolo</v>
      </c>
      <c r="MQ1" s="438"/>
      <c r="MR1" s="438"/>
      <c r="MS1" s="438"/>
      <c r="MT1" s="438"/>
      <c r="MU1" s="439"/>
      <c r="MV1" s="10"/>
      <c r="MW1" s="437" t="str">
        <f>Tipy!KX1</f>
        <v>31. kolo</v>
      </c>
      <c r="MX1" s="438"/>
      <c r="MY1" s="438"/>
      <c r="MZ1" s="438"/>
      <c r="NA1" s="438"/>
      <c r="NB1" s="439"/>
      <c r="NC1" s="10"/>
      <c r="ND1" s="437" t="str">
        <f>Tipy!LD1</f>
        <v>32. kolo</v>
      </c>
      <c r="NE1" s="438"/>
      <c r="NF1" s="438"/>
      <c r="NG1" s="438"/>
      <c r="NH1" s="438"/>
      <c r="NI1" s="439"/>
      <c r="NJ1" s="10"/>
      <c r="NK1" s="412" t="str">
        <f>Tipy!LJ1</f>
        <v>Štvrťfinále - 1.z</v>
      </c>
      <c r="NL1" s="413"/>
      <c r="NM1" s="413"/>
      <c r="NN1" s="413"/>
      <c r="NO1" s="413"/>
      <c r="NP1" s="414"/>
      <c r="NQ1" s="10"/>
      <c r="NR1" s="437" t="str">
        <f>Tipy!LP1</f>
        <v>33. kolo</v>
      </c>
      <c r="NS1" s="438"/>
      <c r="NT1" s="438"/>
      <c r="NU1" s="438"/>
      <c r="NV1" s="438"/>
      <c r="NW1" s="439"/>
      <c r="NX1" s="10"/>
      <c r="NY1" s="412" t="str">
        <f>Tipy!LV1</f>
        <v>Štvrťfinále - 2.z</v>
      </c>
      <c r="NZ1" s="413"/>
      <c r="OA1" s="413"/>
      <c r="OB1" s="413"/>
      <c r="OC1" s="413"/>
      <c r="OD1" s="414"/>
      <c r="OE1" s="10"/>
      <c r="OF1" s="434" t="str">
        <f>Tipy!MB1</f>
        <v>Semifinále</v>
      </c>
      <c r="OG1" s="435"/>
      <c r="OH1" s="435"/>
      <c r="OI1" s="435"/>
      <c r="OJ1" s="435"/>
      <c r="OK1" s="436"/>
      <c r="OL1" s="10"/>
      <c r="OM1" s="437" t="str">
        <f>Tipy!MH1</f>
        <v>34. kolo</v>
      </c>
      <c r="ON1" s="438"/>
      <c r="OO1" s="438"/>
      <c r="OP1" s="438"/>
      <c r="OQ1" s="438"/>
      <c r="OR1" s="439"/>
      <c r="OS1" s="10"/>
      <c r="OT1" s="437" t="str">
        <f>Tipy!MN1</f>
        <v>35. kolo</v>
      </c>
      <c r="OU1" s="438"/>
      <c r="OV1" s="438"/>
      <c r="OW1" s="438"/>
      <c r="OX1" s="438"/>
      <c r="OY1" s="439"/>
      <c r="OZ1" s="10"/>
      <c r="PA1" s="412" t="str">
        <f>Tipy!MT1</f>
        <v>Semifinále - 1.z</v>
      </c>
      <c r="PB1" s="413"/>
      <c r="PC1" s="413"/>
      <c r="PD1" s="413"/>
      <c r="PE1" s="413"/>
      <c r="PF1" s="414"/>
      <c r="PG1" s="10"/>
      <c r="PH1" s="437" t="str">
        <f>Tipy!MZ1</f>
        <v>36. kolo</v>
      </c>
      <c r="PI1" s="438"/>
      <c r="PJ1" s="438"/>
      <c r="PK1" s="438"/>
      <c r="PL1" s="438"/>
      <c r="PM1" s="439"/>
      <c r="PN1" s="10"/>
      <c r="PO1" s="412" t="str">
        <f>Tipy!NF1</f>
        <v>Semifinále - 2.z</v>
      </c>
      <c r="PP1" s="413"/>
      <c r="PQ1" s="413"/>
      <c r="PR1" s="413"/>
      <c r="PS1" s="413"/>
      <c r="PT1" s="414"/>
      <c r="PU1" s="10"/>
      <c r="PV1" s="437" t="str">
        <f>Tipy!NL1</f>
        <v>37. kolo</v>
      </c>
      <c r="PW1" s="438"/>
      <c r="PX1" s="438"/>
      <c r="PY1" s="438"/>
      <c r="PZ1" s="438"/>
      <c r="QA1" s="439"/>
      <c r="QB1" s="10"/>
      <c r="QC1" s="437" t="str">
        <f>Tipy!NR1</f>
        <v>38. kolo</v>
      </c>
      <c r="QD1" s="438"/>
      <c r="QE1" s="438"/>
      <c r="QF1" s="438"/>
      <c r="QG1" s="438"/>
      <c r="QH1" s="439"/>
      <c r="QJ1" s="412" t="str">
        <f>Tipy!NX1</f>
        <v>Finále</v>
      </c>
      <c r="QK1" s="413"/>
      <c r="QL1" s="413"/>
      <c r="QM1" s="413"/>
      <c r="QN1" s="413"/>
      <c r="QO1" s="414"/>
      <c r="QQ1" s="434" t="str">
        <f>Tipy!OD1</f>
        <v>Finále</v>
      </c>
      <c r="QR1" s="435"/>
      <c r="QS1" s="435"/>
      <c r="QT1" s="435"/>
      <c r="QU1" s="435"/>
      <c r="QV1" s="436"/>
    </row>
    <row r="2" spans="1:464" ht="18" customHeight="1" x14ac:dyDescent="0.25">
      <c r="A2" s="443"/>
      <c r="B2" s="444"/>
      <c r="C2" s="445"/>
      <c r="D2" s="395">
        <f>Tipy!D2</f>
        <v>0</v>
      </c>
      <c r="E2" s="395"/>
      <c r="F2" s="395"/>
      <c r="G2" s="395"/>
      <c r="H2" s="432"/>
      <c r="I2" s="433"/>
      <c r="J2" s="9"/>
      <c r="K2" s="385">
        <f>Tipy!J2</f>
        <v>45151.729166666664</v>
      </c>
      <c r="L2" s="386"/>
      <c r="M2" s="386"/>
      <c r="N2" s="386"/>
      <c r="O2" s="438"/>
      <c r="P2" s="439"/>
      <c r="Q2" s="12"/>
      <c r="R2" s="385">
        <f>Tipy!P2</f>
        <v>45157.666666666664</v>
      </c>
      <c r="S2" s="386"/>
      <c r="T2" s="386"/>
      <c r="U2" s="386"/>
      <c r="V2" s="438"/>
      <c r="W2" s="439"/>
      <c r="X2" s="12"/>
      <c r="Y2" s="385">
        <f>Tipy!V2</f>
        <v>45165.729166666664</v>
      </c>
      <c r="Z2" s="386"/>
      <c r="AA2" s="386"/>
      <c r="AB2" s="386"/>
      <c r="AC2" s="438"/>
      <c r="AD2" s="439"/>
      <c r="AE2" s="12"/>
      <c r="AF2" s="385">
        <f>Tipy!AB2</f>
        <v>45172.625</v>
      </c>
      <c r="AG2" s="386"/>
      <c r="AH2" s="386"/>
      <c r="AI2" s="386"/>
      <c r="AJ2" s="438"/>
      <c r="AK2" s="439"/>
      <c r="AL2" s="12"/>
      <c r="AM2" s="385">
        <f>Tipy!AH2</f>
        <v>45185.5625</v>
      </c>
      <c r="AN2" s="386"/>
      <c r="AO2" s="386"/>
      <c r="AP2" s="386"/>
      <c r="AQ2" s="438"/>
      <c r="AR2" s="439"/>
      <c r="AS2" s="12"/>
      <c r="AT2" s="377">
        <f>Tipy!AN2</f>
        <v>44825.78125</v>
      </c>
      <c r="AU2" s="378"/>
      <c r="AV2" s="378"/>
      <c r="AW2" s="378"/>
      <c r="AX2" s="413"/>
      <c r="AY2" s="414"/>
      <c r="AZ2" s="12"/>
      <c r="BA2" s="385">
        <f>Tipy!AT2</f>
        <v>45193.625</v>
      </c>
      <c r="BB2" s="386"/>
      <c r="BC2" s="386"/>
      <c r="BD2" s="386"/>
      <c r="BE2" s="438"/>
      <c r="BF2" s="439"/>
      <c r="BG2" s="12"/>
      <c r="BH2" s="403">
        <f>Tipy!AZ2</f>
        <v>45196.864583333336</v>
      </c>
      <c r="BI2" s="404"/>
      <c r="BJ2" s="404"/>
      <c r="BK2" s="404"/>
      <c r="BL2" s="449"/>
      <c r="BM2" s="450"/>
      <c r="BN2" s="12"/>
      <c r="BO2" s="385">
        <f>Tipy!BF2</f>
        <v>45199.770833333336</v>
      </c>
      <c r="BP2" s="386"/>
      <c r="BQ2" s="386"/>
      <c r="BR2" s="386"/>
      <c r="BS2" s="438"/>
      <c r="BT2" s="439"/>
      <c r="BU2" s="12"/>
      <c r="BV2" s="377">
        <f>Tipy!BL2</f>
        <v>45204.875</v>
      </c>
      <c r="BW2" s="378"/>
      <c r="BX2" s="378"/>
      <c r="BY2" s="378"/>
      <c r="BZ2" s="413"/>
      <c r="CA2" s="414"/>
      <c r="CB2" s="12"/>
      <c r="CC2" s="385">
        <f>Tipy!BR2</f>
        <v>45207.625</v>
      </c>
      <c r="CD2" s="386"/>
      <c r="CE2" s="386"/>
      <c r="CF2" s="386"/>
      <c r="CG2" s="438"/>
      <c r="CH2" s="439"/>
      <c r="CI2" s="12"/>
      <c r="CJ2" s="385">
        <f>Tipy!BX2</f>
        <v>45220.5625</v>
      </c>
      <c r="CK2" s="386"/>
      <c r="CL2" s="386"/>
      <c r="CM2" s="386"/>
      <c r="CN2" s="438"/>
      <c r="CO2" s="439"/>
      <c r="CP2" s="12"/>
      <c r="CQ2" s="377">
        <f>Tipy!CD2</f>
        <v>45225.875</v>
      </c>
      <c r="CR2" s="378"/>
      <c r="CS2" s="378"/>
      <c r="CT2" s="378"/>
      <c r="CU2" s="413"/>
      <c r="CV2" s="414"/>
      <c r="CW2" s="12"/>
      <c r="CX2" s="385">
        <f>Tipy!CJ2</f>
        <v>45228.625</v>
      </c>
      <c r="CY2" s="386"/>
      <c r="CZ2" s="386"/>
      <c r="DA2" s="386"/>
      <c r="DB2" s="438"/>
      <c r="DC2" s="439"/>
      <c r="DD2" s="12"/>
      <c r="DE2" s="403">
        <f>Tipy!CP2</f>
        <v>45231.864583333336</v>
      </c>
      <c r="DF2" s="404"/>
      <c r="DG2" s="404"/>
      <c r="DH2" s="404"/>
      <c r="DI2" s="449"/>
      <c r="DJ2" s="450"/>
      <c r="DK2" s="12"/>
      <c r="DL2" s="385">
        <f>Tipy!CV2</f>
        <v>45235.729166666664</v>
      </c>
      <c r="DM2" s="386"/>
      <c r="DN2" s="386"/>
      <c r="DO2" s="386"/>
      <c r="DP2" s="438"/>
      <c r="DQ2" s="439"/>
      <c r="DR2" s="12"/>
      <c r="DS2" s="377">
        <f>Tipy!DB2</f>
        <v>45239.78125</v>
      </c>
      <c r="DT2" s="378"/>
      <c r="DU2" s="378"/>
      <c r="DV2" s="378"/>
      <c r="DW2" s="413"/>
      <c r="DX2" s="414"/>
      <c r="DY2" s="12"/>
      <c r="DZ2" s="385">
        <f>Tipy!DH2</f>
        <v>45242.625</v>
      </c>
      <c r="EA2" s="386"/>
      <c r="EB2" s="386"/>
      <c r="EC2" s="386"/>
      <c r="ED2" s="438"/>
      <c r="EE2" s="439"/>
      <c r="EF2" s="12"/>
      <c r="EG2" s="385">
        <f>Tipy!DN2</f>
        <v>45255.5625</v>
      </c>
      <c r="EH2" s="386"/>
      <c r="EI2" s="386"/>
      <c r="EJ2" s="386"/>
      <c r="EK2" s="438"/>
      <c r="EL2" s="439"/>
      <c r="EM2" s="12"/>
      <c r="EN2" s="377">
        <f>Tipy!DT2</f>
        <v>45260.875</v>
      </c>
      <c r="EO2" s="378"/>
      <c r="EP2" s="378"/>
      <c r="EQ2" s="378"/>
      <c r="ER2" s="413"/>
      <c r="ES2" s="414"/>
      <c r="ET2" s="12"/>
      <c r="EU2" s="385">
        <f>Tipy!DZ2</f>
        <v>45262.666666666664</v>
      </c>
      <c r="EV2" s="386"/>
      <c r="EW2" s="386"/>
      <c r="EX2" s="386"/>
      <c r="EY2" s="438"/>
      <c r="EZ2" s="439"/>
      <c r="FA2" s="12"/>
      <c r="FB2" s="385">
        <f>Tipy!EF2</f>
        <v>45265.864583333336</v>
      </c>
      <c r="FC2" s="386"/>
      <c r="FD2" s="386"/>
      <c r="FE2" s="386"/>
      <c r="FF2" s="438"/>
      <c r="FG2" s="439"/>
      <c r="FH2" s="12"/>
      <c r="FI2" s="385">
        <f>Tipy!EL2</f>
        <v>45269.666666666664</v>
      </c>
      <c r="FJ2" s="386"/>
      <c r="FK2" s="386"/>
      <c r="FL2" s="386"/>
      <c r="FM2" s="438"/>
      <c r="FN2" s="439"/>
      <c r="FO2" s="12"/>
      <c r="FP2" s="377">
        <f>Tipy!ER2</f>
        <v>45274.875</v>
      </c>
      <c r="FQ2" s="378"/>
      <c r="FR2" s="378"/>
      <c r="FS2" s="378"/>
      <c r="FT2" s="413"/>
      <c r="FU2" s="414"/>
      <c r="FV2" s="12"/>
      <c r="FW2" s="385">
        <f>Tipy!EX2</f>
        <v>45276.666666666664</v>
      </c>
      <c r="FX2" s="386"/>
      <c r="FY2" s="386"/>
      <c r="FZ2" s="386"/>
      <c r="GA2" s="438"/>
      <c r="GB2" s="439"/>
      <c r="GC2" s="12"/>
      <c r="GD2" s="403">
        <f>Tipy!FD2</f>
        <v>45280.875</v>
      </c>
      <c r="GE2" s="404"/>
      <c r="GF2" s="404"/>
      <c r="GG2" s="404"/>
      <c r="GH2" s="449"/>
      <c r="GI2" s="450"/>
      <c r="GJ2" s="12"/>
      <c r="GK2" s="385">
        <f>Tipy!FJ2</f>
        <v>45283.770833333336</v>
      </c>
      <c r="GL2" s="386"/>
      <c r="GM2" s="386"/>
      <c r="GN2" s="386"/>
      <c r="GO2" s="438"/>
      <c r="GP2" s="439"/>
      <c r="GQ2" s="12"/>
      <c r="GR2" s="385">
        <f>Tipy!FP2</f>
        <v>45286.770833333336</v>
      </c>
      <c r="GS2" s="386"/>
      <c r="GT2" s="386"/>
      <c r="GU2" s="386"/>
      <c r="GV2" s="438"/>
      <c r="GW2" s="439"/>
      <c r="GX2" s="12"/>
      <c r="GY2" s="385">
        <f>Tipy!FV2</f>
        <v>45292.875</v>
      </c>
      <c r="GZ2" s="386"/>
      <c r="HA2" s="386"/>
      <c r="HB2" s="386"/>
      <c r="HC2" s="438"/>
      <c r="HD2" s="439"/>
      <c r="HE2" s="12"/>
      <c r="HF2" s="455">
        <f>Tipy!GB2</f>
        <v>45298.729166666664</v>
      </c>
      <c r="HG2" s="456"/>
      <c r="HH2" s="456"/>
      <c r="HI2" s="456"/>
      <c r="HJ2" s="452"/>
      <c r="HK2" s="453"/>
      <c r="HL2" s="12"/>
      <c r="HM2" s="403">
        <f>Tipy!GH2</f>
        <v>45301.875</v>
      </c>
      <c r="HN2" s="404"/>
      <c r="HO2" s="404"/>
      <c r="HP2" s="404"/>
      <c r="HQ2" s="449"/>
      <c r="HR2" s="450"/>
      <c r="HS2" s="12"/>
      <c r="HT2" s="385">
        <f>Tipy!GN2</f>
        <v>45312.729166666664</v>
      </c>
      <c r="HU2" s="386"/>
      <c r="HV2" s="386"/>
      <c r="HW2" s="386"/>
      <c r="HX2" s="438"/>
      <c r="HY2" s="439"/>
      <c r="HZ2" s="12"/>
      <c r="IA2" s="403">
        <f>Tipy!GT2</f>
        <v>45315.875</v>
      </c>
      <c r="IB2" s="404"/>
      <c r="IC2" s="404"/>
      <c r="ID2" s="404"/>
      <c r="IE2" s="449"/>
      <c r="IF2" s="450"/>
      <c r="IG2" s="12"/>
      <c r="IH2" s="367">
        <f>Tipy!GZ2</f>
        <v>45319.645833333336</v>
      </c>
      <c r="II2" s="368"/>
      <c r="IJ2" s="368"/>
      <c r="IK2" s="368"/>
      <c r="IL2" s="435"/>
      <c r="IM2" s="436"/>
      <c r="IN2" s="12"/>
      <c r="IO2" s="385">
        <f>Tipy!HF2</f>
        <v>45322.885416666664</v>
      </c>
      <c r="IP2" s="386"/>
      <c r="IQ2" s="386"/>
      <c r="IR2" s="386"/>
      <c r="IS2" s="438"/>
      <c r="IT2" s="439"/>
      <c r="IU2" s="12"/>
      <c r="IV2" s="385">
        <f>Tipy!HL2</f>
        <v>45326.729166666664</v>
      </c>
      <c r="IW2" s="386"/>
      <c r="IX2" s="386"/>
      <c r="IY2" s="386"/>
      <c r="IZ2" s="438"/>
      <c r="JA2" s="439"/>
      <c r="JB2" s="12"/>
      <c r="JC2" s="385">
        <f>Tipy!HR2</f>
        <v>45332.666666666664</v>
      </c>
      <c r="JD2" s="386"/>
      <c r="JE2" s="386"/>
      <c r="JF2" s="386"/>
      <c r="JG2" s="438"/>
      <c r="JH2" s="439"/>
      <c r="JI2" s="12"/>
      <c r="JJ2" s="377">
        <f>Tipy!HX2</f>
        <v>45337.875</v>
      </c>
      <c r="JK2" s="378"/>
      <c r="JL2" s="378"/>
      <c r="JM2" s="378"/>
      <c r="JN2" s="413"/>
      <c r="JO2" s="414"/>
      <c r="JP2" s="12"/>
      <c r="JQ2" s="385">
        <f>Tipy!ID2</f>
        <v>45339.5625</v>
      </c>
      <c r="JR2" s="386"/>
      <c r="JS2" s="386"/>
      <c r="JT2" s="386"/>
      <c r="JU2" s="438"/>
      <c r="JV2" s="439"/>
      <c r="JW2" s="12"/>
      <c r="JX2" s="377">
        <f>Tipy!IJ2</f>
        <v>45344.875</v>
      </c>
      <c r="JY2" s="378"/>
      <c r="JZ2" s="378"/>
      <c r="KA2" s="378"/>
      <c r="KB2" s="413"/>
      <c r="KC2" s="414"/>
      <c r="KD2" s="12"/>
      <c r="KE2" s="385">
        <f>Tipy!IP2</f>
        <v>45343.854166666664</v>
      </c>
      <c r="KF2" s="386"/>
      <c r="KG2" s="386"/>
      <c r="KH2" s="386"/>
      <c r="KI2" s="438"/>
      <c r="KJ2" s="439"/>
      <c r="KK2" s="12"/>
      <c r="KL2" s="403">
        <f>Tipy!IV2</f>
        <v>45347.666666666664</v>
      </c>
      <c r="KM2" s="404"/>
      <c r="KN2" s="404"/>
      <c r="KO2" s="404"/>
      <c r="KP2" s="449"/>
      <c r="KQ2" s="450"/>
      <c r="KR2" s="12"/>
      <c r="KS2" s="367">
        <f>Tipy!JB2</f>
        <v>45350.875</v>
      </c>
      <c r="KT2" s="368"/>
      <c r="KU2" s="368"/>
      <c r="KV2" s="368"/>
      <c r="KW2" s="435"/>
      <c r="KX2" s="436"/>
      <c r="KY2" s="12"/>
      <c r="KZ2" s="385">
        <f>Tipy!JH2</f>
        <v>45353.666666666664</v>
      </c>
      <c r="LA2" s="386"/>
      <c r="LB2" s="386"/>
      <c r="LC2" s="386"/>
      <c r="LD2" s="438"/>
      <c r="LE2" s="439"/>
      <c r="LF2" s="12"/>
      <c r="LG2" s="377">
        <f>Tipy!JN2</f>
        <v>45358.78125</v>
      </c>
      <c r="LH2" s="378"/>
      <c r="LI2" s="378"/>
      <c r="LJ2" s="378"/>
      <c r="LK2" s="413"/>
      <c r="LL2" s="414"/>
      <c r="LM2" s="12"/>
      <c r="LN2" s="385">
        <f>Tipy!JT2</f>
        <v>45361.697916666664</v>
      </c>
      <c r="LO2" s="386"/>
      <c r="LP2" s="386"/>
      <c r="LQ2" s="386"/>
      <c r="LR2" s="438"/>
      <c r="LS2" s="439"/>
      <c r="LT2" s="12"/>
      <c r="LU2" s="377">
        <f>Tipy!JZ2</f>
        <v>45365.875</v>
      </c>
      <c r="LV2" s="378"/>
      <c r="LW2" s="378"/>
      <c r="LX2" s="378"/>
      <c r="LY2" s="413"/>
      <c r="LZ2" s="414"/>
      <c r="MA2" s="12"/>
      <c r="MB2" s="367">
        <f>Tipy!KF2</f>
        <v>45368.729166666664</v>
      </c>
      <c r="MC2" s="368"/>
      <c r="MD2" s="368"/>
      <c r="ME2" s="368"/>
      <c r="MF2" s="435"/>
      <c r="MG2" s="436"/>
      <c r="MH2" s="12"/>
      <c r="MI2" s="385">
        <f>Tipy!KL2</f>
        <v>45406.875</v>
      </c>
      <c r="MJ2" s="386"/>
      <c r="MK2" s="386"/>
      <c r="ML2" s="386"/>
      <c r="MM2" s="438"/>
      <c r="MN2" s="439"/>
      <c r="MO2" s="12"/>
      <c r="MP2" s="385">
        <f>Tipy!KR2</f>
        <v>45382.625</v>
      </c>
      <c r="MQ2" s="386"/>
      <c r="MR2" s="386"/>
      <c r="MS2" s="386"/>
      <c r="MT2" s="438"/>
      <c r="MU2" s="439"/>
      <c r="MV2" s="12"/>
      <c r="MW2" s="385">
        <f>Tipy!KX2</f>
        <v>45386.854166666664</v>
      </c>
      <c r="MX2" s="386"/>
      <c r="MY2" s="386"/>
      <c r="MZ2" s="386"/>
      <c r="NA2" s="438"/>
      <c r="NB2" s="439"/>
      <c r="NC2" s="12"/>
      <c r="ND2" s="385">
        <f>Tipy!LD2</f>
        <v>45389.6875</v>
      </c>
      <c r="NE2" s="386"/>
      <c r="NF2" s="386"/>
      <c r="NG2" s="386"/>
      <c r="NH2" s="438"/>
      <c r="NI2" s="439"/>
      <c r="NJ2" s="12"/>
      <c r="NK2" s="377">
        <f>Tipy!LJ2</f>
        <v>45393.875</v>
      </c>
      <c r="NL2" s="378"/>
      <c r="NM2" s="378"/>
      <c r="NN2" s="378"/>
      <c r="NO2" s="413"/>
      <c r="NP2" s="414"/>
      <c r="NQ2" s="12"/>
      <c r="NR2" s="385">
        <f>Tipy!LP2</f>
        <v>45396.625</v>
      </c>
      <c r="NS2" s="386"/>
      <c r="NT2" s="386"/>
      <c r="NU2" s="386"/>
      <c r="NV2" s="438"/>
      <c r="NW2" s="439"/>
      <c r="NX2" s="12"/>
      <c r="NY2" s="377">
        <f>Tipy!LV2</f>
        <v>45400.875</v>
      </c>
      <c r="NZ2" s="378"/>
      <c r="OA2" s="378"/>
      <c r="OB2" s="378"/>
      <c r="OC2" s="413"/>
      <c r="OD2" s="414"/>
      <c r="OE2" s="12"/>
      <c r="OF2" s="367">
        <f>Tipy!MB2</f>
        <v>45402.666666666664</v>
      </c>
      <c r="OG2" s="368"/>
      <c r="OH2" s="368"/>
      <c r="OI2" s="368"/>
      <c r="OJ2" s="435"/>
      <c r="OK2" s="436"/>
      <c r="OL2" s="12"/>
      <c r="OM2" s="385">
        <f>Tipy!MH2</f>
        <v>45402.666666666664</v>
      </c>
      <c r="ON2" s="386"/>
      <c r="OO2" s="386"/>
      <c r="OP2" s="386"/>
      <c r="OQ2" s="438"/>
      <c r="OR2" s="439"/>
      <c r="OS2" s="12"/>
      <c r="OT2" s="385">
        <f>Tipy!MN2</f>
        <v>45409.666666666664</v>
      </c>
      <c r="OU2" s="386"/>
      <c r="OV2" s="386"/>
      <c r="OW2" s="386"/>
      <c r="OX2" s="438"/>
      <c r="OY2" s="439"/>
      <c r="OZ2" s="12"/>
      <c r="PA2" s="377">
        <f>Tipy!MT2</f>
        <v>45414.875</v>
      </c>
      <c r="PB2" s="378"/>
      <c r="PC2" s="378"/>
      <c r="PD2" s="378"/>
      <c r="PE2" s="413"/>
      <c r="PF2" s="414"/>
      <c r="PG2" s="12"/>
      <c r="PH2" s="385">
        <f>Tipy!MZ2</f>
        <v>45417.729166666664</v>
      </c>
      <c r="PI2" s="386"/>
      <c r="PJ2" s="386"/>
      <c r="PK2" s="386"/>
      <c r="PL2" s="438"/>
      <c r="PM2" s="439"/>
      <c r="PN2" s="12"/>
      <c r="PO2" s="377">
        <f>Tipy!NF2</f>
        <v>45421.875</v>
      </c>
      <c r="PP2" s="378"/>
      <c r="PQ2" s="378"/>
      <c r="PR2" s="378"/>
      <c r="PS2" s="413"/>
      <c r="PT2" s="414"/>
      <c r="PU2" s="12"/>
      <c r="PV2" s="385">
        <f>Tipy!NL2</f>
        <v>45425.875</v>
      </c>
      <c r="PW2" s="386"/>
      <c r="PX2" s="386"/>
      <c r="PY2" s="386"/>
      <c r="PZ2" s="438"/>
      <c r="QA2" s="439"/>
      <c r="QB2" s="12"/>
      <c r="QC2" s="385">
        <f>Tipy!NR2</f>
        <v>45431.708333333336</v>
      </c>
      <c r="QD2" s="386"/>
      <c r="QE2" s="386"/>
      <c r="QF2" s="386"/>
      <c r="QG2" s="438"/>
      <c r="QH2" s="439"/>
      <c r="QJ2" s="377">
        <f>Tipy!NX2</f>
        <v>45434.875</v>
      </c>
      <c r="QK2" s="378"/>
      <c r="QL2" s="378"/>
      <c r="QM2" s="378"/>
      <c r="QN2" s="413"/>
      <c r="QO2" s="414"/>
      <c r="QQ2" s="367">
        <f>Tipy!OD2</f>
        <v>45437.666666666664</v>
      </c>
      <c r="QR2" s="368"/>
      <c r="QS2" s="368"/>
      <c r="QT2" s="368"/>
      <c r="QU2" s="435"/>
      <c r="QV2" s="436"/>
    </row>
    <row r="3" spans="1:464" ht="18" customHeight="1" thickBot="1" x14ac:dyDescent="0.3">
      <c r="A3" s="443"/>
      <c r="B3" s="444"/>
      <c r="C3" s="445"/>
      <c r="D3" s="397">
        <f>Tipy!D3</f>
        <v>0</v>
      </c>
      <c r="E3" s="397"/>
      <c r="F3" s="397"/>
      <c r="G3" s="41"/>
      <c r="H3" s="42" t="s">
        <v>0</v>
      </c>
      <c r="I3" s="43">
        <v>1</v>
      </c>
      <c r="J3" s="9"/>
      <c r="K3" s="387" t="str">
        <f>Tipy!J3</f>
        <v>Chelsea (V)</v>
      </c>
      <c r="L3" s="388"/>
      <c r="M3" s="388"/>
      <c r="N3" s="17">
        <v>1</v>
      </c>
      <c r="O3" s="18" t="s">
        <v>0</v>
      </c>
      <c r="P3" s="19">
        <v>1</v>
      </c>
      <c r="Q3" s="16"/>
      <c r="R3" s="387" t="str">
        <f>Tipy!P3</f>
        <v>Bournemouth (D)</v>
      </c>
      <c r="S3" s="388"/>
      <c r="T3" s="388"/>
      <c r="U3" s="17">
        <v>3</v>
      </c>
      <c r="V3" s="18" t="s">
        <v>0</v>
      </c>
      <c r="W3" s="19">
        <v>1</v>
      </c>
      <c r="X3" s="16"/>
      <c r="Y3" s="387" t="str">
        <f>Tipy!V3</f>
        <v>Newcastle (V)</v>
      </c>
      <c r="Z3" s="388"/>
      <c r="AA3" s="388"/>
      <c r="AB3" s="17">
        <v>1</v>
      </c>
      <c r="AC3" s="18" t="s">
        <v>0</v>
      </c>
      <c r="AD3" s="19">
        <v>2</v>
      </c>
      <c r="AE3" s="16"/>
      <c r="AF3" s="387" t="str">
        <f>Tipy!AB3</f>
        <v>Aston Villa (D)</v>
      </c>
      <c r="AG3" s="388"/>
      <c r="AH3" s="388"/>
      <c r="AI3" s="17">
        <v>3</v>
      </c>
      <c r="AJ3" s="18" t="s">
        <v>0</v>
      </c>
      <c r="AK3" s="19">
        <v>0</v>
      </c>
      <c r="AL3" s="16"/>
      <c r="AM3" s="387" t="str">
        <f>Tipy!AH3</f>
        <v>Wolves (V)</v>
      </c>
      <c r="AN3" s="388"/>
      <c r="AO3" s="388"/>
      <c r="AP3" s="17">
        <v>1</v>
      </c>
      <c r="AQ3" s="18" t="s">
        <v>0</v>
      </c>
      <c r="AR3" s="19">
        <v>3</v>
      </c>
      <c r="AS3" s="16"/>
      <c r="AT3" s="468" t="str">
        <f>Tipy!AN3</f>
        <v>LASK Linz (V)</v>
      </c>
      <c r="AU3" s="469"/>
      <c r="AV3" s="469"/>
      <c r="AW3" s="13">
        <v>1</v>
      </c>
      <c r="AX3" s="14" t="s">
        <v>0</v>
      </c>
      <c r="AY3" s="15">
        <v>3</v>
      </c>
      <c r="AZ3" s="16"/>
      <c r="BA3" s="387" t="str">
        <f>Tipy!AT3</f>
        <v>West Ham (D)</v>
      </c>
      <c r="BB3" s="388"/>
      <c r="BC3" s="388"/>
      <c r="BD3" s="17">
        <v>3</v>
      </c>
      <c r="BE3" s="18" t="s">
        <v>0</v>
      </c>
      <c r="BF3" s="19">
        <v>1</v>
      </c>
      <c r="BG3" s="16"/>
      <c r="BH3" s="405" t="str">
        <f>IF(Tipy!AZ3="","",Tipy!AZ3)</f>
        <v>Leicester (D)</v>
      </c>
      <c r="BI3" s="406"/>
      <c r="BJ3" s="406"/>
      <c r="BK3" s="31">
        <v>3</v>
      </c>
      <c r="BL3" s="32" t="s">
        <v>0</v>
      </c>
      <c r="BM3" s="33">
        <v>1</v>
      </c>
      <c r="BN3" s="16"/>
      <c r="BO3" s="387" t="str">
        <f>Tipy!BF3</f>
        <v>Tottenham (V)</v>
      </c>
      <c r="BP3" s="388"/>
      <c r="BQ3" s="388"/>
      <c r="BR3" s="17">
        <v>2</v>
      </c>
      <c r="BS3" s="18" t="s">
        <v>0</v>
      </c>
      <c r="BT3" s="19">
        <v>1</v>
      </c>
      <c r="BU3" s="16"/>
      <c r="BV3" s="379" t="str">
        <f>IF(Tipy!BL3="","",Tipy!BL3)</f>
        <v>Union SG (D)</v>
      </c>
      <c r="BW3" s="380"/>
      <c r="BX3" s="380"/>
      <c r="BY3" s="13">
        <v>2</v>
      </c>
      <c r="BZ3" s="14" t="s">
        <v>0</v>
      </c>
      <c r="CA3" s="15">
        <v>0</v>
      </c>
      <c r="CB3" s="16"/>
      <c r="CC3" s="387" t="str">
        <f>Tipy!BR3</f>
        <v>Brighton (V)</v>
      </c>
      <c r="CD3" s="388"/>
      <c r="CE3" s="388"/>
      <c r="CF3" s="17">
        <v>2</v>
      </c>
      <c r="CG3" s="18" t="s">
        <v>0</v>
      </c>
      <c r="CH3" s="19">
        <v>2</v>
      </c>
      <c r="CI3" s="16"/>
      <c r="CJ3" s="387" t="str">
        <f>Tipy!BX3</f>
        <v>Everton (D)</v>
      </c>
      <c r="CK3" s="388"/>
      <c r="CL3" s="388"/>
      <c r="CM3" s="17">
        <v>2</v>
      </c>
      <c r="CN3" s="18" t="s">
        <v>0</v>
      </c>
      <c r="CO3" s="19">
        <v>0</v>
      </c>
      <c r="CP3" s="16"/>
      <c r="CQ3" s="379" t="str">
        <f>IF(Tipy!CD3="","",Tipy!CD3)</f>
        <v>Toulouse (D)</v>
      </c>
      <c r="CR3" s="380"/>
      <c r="CS3" s="380"/>
      <c r="CT3" s="13">
        <v>5</v>
      </c>
      <c r="CU3" s="14" t="s">
        <v>0</v>
      </c>
      <c r="CV3" s="15">
        <v>1</v>
      </c>
      <c r="CW3" s="16"/>
      <c r="CX3" s="387" t="str">
        <f>Tipy!CJ3</f>
        <v>Nottingham (D)</v>
      </c>
      <c r="CY3" s="388"/>
      <c r="CZ3" s="388"/>
      <c r="DA3" s="17">
        <v>3</v>
      </c>
      <c r="DB3" s="18" t="s">
        <v>0</v>
      </c>
      <c r="DC3" s="19">
        <v>0</v>
      </c>
      <c r="DD3" s="16"/>
      <c r="DE3" s="405" t="str">
        <f>IF(Tipy!CP3="","",Tipy!CP3)</f>
        <v>Bournemouth (V)</v>
      </c>
      <c r="DF3" s="406"/>
      <c r="DG3" s="406"/>
      <c r="DH3" s="31">
        <v>1</v>
      </c>
      <c r="DI3" s="32" t="s">
        <v>0</v>
      </c>
      <c r="DJ3" s="33">
        <v>2</v>
      </c>
      <c r="DK3" s="16"/>
      <c r="DL3" s="387" t="str">
        <f>Tipy!CV3</f>
        <v>Luton (V)</v>
      </c>
      <c r="DM3" s="388"/>
      <c r="DN3" s="388"/>
      <c r="DO3" s="17">
        <v>1</v>
      </c>
      <c r="DP3" s="18" t="s">
        <v>0</v>
      </c>
      <c r="DQ3" s="19">
        <v>1</v>
      </c>
      <c r="DR3" s="16"/>
      <c r="DS3" s="379" t="s">
        <v>369</v>
      </c>
      <c r="DT3" s="380"/>
      <c r="DU3" s="380"/>
      <c r="DV3" s="13">
        <v>3</v>
      </c>
      <c r="DW3" s="14" t="s">
        <v>0</v>
      </c>
      <c r="DX3" s="15">
        <v>2</v>
      </c>
      <c r="DY3" s="16"/>
      <c r="DZ3" s="387" t="str">
        <f>Tipy!DH3</f>
        <v>Brentford (D)</v>
      </c>
      <c r="EA3" s="388"/>
      <c r="EB3" s="388"/>
      <c r="EC3" s="17">
        <v>3</v>
      </c>
      <c r="ED3" s="18" t="s">
        <v>0</v>
      </c>
      <c r="EE3" s="19">
        <v>0</v>
      </c>
      <c r="EF3" s="16"/>
      <c r="EG3" s="387" t="str">
        <f>Tipy!DN3</f>
        <v>Man City (V)</v>
      </c>
      <c r="EH3" s="388"/>
      <c r="EI3" s="388"/>
      <c r="EJ3" s="17">
        <v>1</v>
      </c>
      <c r="EK3" s="18" t="s">
        <v>0</v>
      </c>
      <c r="EL3" s="19">
        <v>1</v>
      </c>
      <c r="EM3" s="16"/>
      <c r="EN3" s="379" t="s">
        <v>370</v>
      </c>
      <c r="EO3" s="380"/>
      <c r="EP3" s="380"/>
      <c r="EQ3" s="13">
        <v>4</v>
      </c>
      <c r="ER3" s="14" t="s">
        <v>0</v>
      </c>
      <c r="ES3" s="15">
        <v>0</v>
      </c>
      <c r="ET3" s="16"/>
      <c r="EU3" s="387" t="str">
        <f>Tipy!DZ3</f>
        <v>Fulham (D)</v>
      </c>
      <c r="EV3" s="388"/>
      <c r="EW3" s="388"/>
      <c r="EX3" s="17">
        <v>4</v>
      </c>
      <c r="EY3" s="18" t="s">
        <v>0</v>
      </c>
      <c r="EZ3" s="19">
        <v>3</v>
      </c>
      <c r="FA3" s="16"/>
      <c r="FB3" s="387" t="str">
        <f>Tipy!EF3</f>
        <v>Sheffield (V)</v>
      </c>
      <c r="FC3" s="388"/>
      <c r="FD3" s="388"/>
      <c r="FE3" s="17">
        <v>0</v>
      </c>
      <c r="FF3" s="18" t="s">
        <v>0</v>
      </c>
      <c r="FG3" s="19">
        <v>2</v>
      </c>
      <c r="FH3" s="16"/>
      <c r="FI3" s="387" t="str">
        <f>Tipy!EL3</f>
        <v>Crystal Palace (V)</v>
      </c>
      <c r="FJ3" s="388"/>
      <c r="FK3" s="388"/>
      <c r="FL3" s="17">
        <v>1</v>
      </c>
      <c r="FM3" s="18" t="s">
        <v>0</v>
      </c>
      <c r="FN3" s="19">
        <v>2</v>
      </c>
      <c r="FO3" s="16"/>
      <c r="FP3" s="379" t="str">
        <f>IF(Tipy!ER3="","",Tipy!ER3)</f>
        <v>Union SG (V)</v>
      </c>
      <c r="FQ3" s="380"/>
      <c r="FR3" s="380"/>
      <c r="FS3" s="13">
        <v>2</v>
      </c>
      <c r="FT3" s="14" t="s">
        <v>0</v>
      </c>
      <c r="FU3" s="15">
        <v>1</v>
      </c>
      <c r="FV3" s="16"/>
      <c r="FW3" s="387" t="str">
        <f>Tipy!EX3</f>
        <v>Man Utd (D)</v>
      </c>
      <c r="FX3" s="388"/>
      <c r="FY3" s="388"/>
      <c r="FZ3" s="17">
        <v>0</v>
      </c>
      <c r="GA3" s="18" t="s">
        <v>0</v>
      </c>
      <c r="GB3" s="19">
        <v>0</v>
      </c>
      <c r="GC3" s="16"/>
      <c r="GD3" s="405" t="str">
        <f>IF(Tipy!FD3="","",Tipy!FD3)</f>
        <v xml:space="preserve"> West Ham (D)</v>
      </c>
      <c r="GE3" s="406"/>
      <c r="GF3" s="406"/>
      <c r="GG3" s="31">
        <v>5</v>
      </c>
      <c r="GH3" s="32" t="s">
        <v>0</v>
      </c>
      <c r="GI3" s="33">
        <v>1</v>
      </c>
      <c r="GJ3" s="16"/>
      <c r="GK3" s="387" t="str">
        <f>Tipy!FJ3</f>
        <v>Arsenal (D)</v>
      </c>
      <c r="GL3" s="388"/>
      <c r="GM3" s="388"/>
      <c r="GN3" s="17">
        <v>1</v>
      </c>
      <c r="GO3" s="18" t="s">
        <v>0</v>
      </c>
      <c r="GP3" s="19">
        <v>1</v>
      </c>
      <c r="GQ3" s="16"/>
      <c r="GR3" s="387" t="str">
        <f>Tipy!FP3</f>
        <v>Burnley (V)</v>
      </c>
      <c r="GS3" s="388"/>
      <c r="GT3" s="388"/>
      <c r="GU3" s="17">
        <v>0</v>
      </c>
      <c r="GV3" s="18" t="s">
        <v>0</v>
      </c>
      <c r="GW3" s="19">
        <v>2</v>
      </c>
      <c r="GX3" s="16"/>
      <c r="GY3" s="387" t="str">
        <f>Tipy!FV3</f>
        <v>Newcastle (D)</v>
      </c>
      <c r="GZ3" s="388"/>
      <c r="HA3" s="388"/>
      <c r="HB3" s="17">
        <v>4</v>
      </c>
      <c r="HC3" s="18" t="s">
        <v>0</v>
      </c>
      <c r="HD3" s="19">
        <v>2</v>
      </c>
      <c r="HE3" s="16"/>
      <c r="HF3" s="470" t="str">
        <f>IF(Tipy!GB3="","",Tipy!GB3)</f>
        <v>Arsenal (V)</v>
      </c>
      <c r="HG3" s="471"/>
      <c r="HH3" s="471"/>
      <c r="HI3" s="119">
        <v>0</v>
      </c>
      <c r="HJ3" s="120" t="s">
        <v>0</v>
      </c>
      <c r="HK3" s="121">
        <v>2</v>
      </c>
      <c r="HL3" s="16"/>
      <c r="HM3" s="405" t="str">
        <f>IF(Tipy!GH3="","",Tipy!GH3)</f>
        <v>Fulham (D)</v>
      </c>
      <c r="HN3" s="406"/>
      <c r="HO3" s="406"/>
      <c r="HP3" s="31">
        <v>2</v>
      </c>
      <c r="HQ3" s="32" t="s">
        <v>0</v>
      </c>
      <c r="HR3" s="33">
        <v>1</v>
      </c>
      <c r="HS3" s="16"/>
      <c r="HT3" s="387" t="s">
        <v>401</v>
      </c>
      <c r="HU3" s="388"/>
      <c r="HV3" s="388"/>
      <c r="HW3" s="17">
        <v>0</v>
      </c>
      <c r="HX3" s="18" t="s">
        <v>0</v>
      </c>
      <c r="HY3" s="19">
        <v>4</v>
      </c>
      <c r="HZ3" s="16"/>
      <c r="IA3" s="405" t="str">
        <f>IF(Tipy!GT3="","",Tipy!GT3)</f>
        <v>Fulham (V)</v>
      </c>
      <c r="IB3" s="406"/>
      <c r="IC3" s="406"/>
      <c r="ID3" s="31">
        <v>1</v>
      </c>
      <c r="IE3" s="32" t="s">
        <v>0</v>
      </c>
      <c r="IF3" s="33">
        <v>1</v>
      </c>
      <c r="IG3" s="16"/>
      <c r="IH3" s="369" t="str">
        <f>IF(Tipy!GZ3="","",Tipy!GZ3)</f>
        <v>Norwich (D)</v>
      </c>
      <c r="II3" s="370"/>
      <c r="IJ3" s="370"/>
      <c r="IK3" s="34">
        <v>5</v>
      </c>
      <c r="IL3" s="35" t="s">
        <v>0</v>
      </c>
      <c r="IM3" s="36">
        <v>2</v>
      </c>
      <c r="IN3" s="16"/>
      <c r="IO3" s="387" t="str">
        <f>Tipy!HF3</f>
        <v>Chelsea (D)</v>
      </c>
      <c r="IP3" s="388"/>
      <c r="IQ3" s="388"/>
      <c r="IR3" s="17">
        <v>4</v>
      </c>
      <c r="IS3" s="18" t="s">
        <v>0</v>
      </c>
      <c r="IT3" s="19">
        <v>1</v>
      </c>
      <c r="IU3" s="16"/>
      <c r="IV3" s="387" t="str">
        <f>Tipy!HL3</f>
        <v>Arsenal (V)</v>
      </c>
      <c r="IW3" s="388"/>
      <c r="IX3" s="388"/>
      <c r="IY3" s="17">
        <v>3</v>
      </c>
      <c r="IZ3" s="18" t="s">
        <v>0</v>
      </c>
      <c r="JA3" s="19">
        <v>1</v>
      </c>
      <c r="JB3" s="16"/>
      <c r="JC3" s="387" t="str">
        <f>Tipy!HR3</f>
        <v>Burnley (D)</v>
      </c>
      <c r="JD3" s="388"/>
      <c r="JE3" s="388"/>
      <c r="JF3" s="17">
        <v>3</v>
      </c>
      <c r="JG3" s="18" t="s">
        <v>0</v>
      </c>
      <c r="JH3" s="19">
        <v>1</v>
      </c>
      <c r="JI3" s="16"/>
      <c r="JJ3" s="379" t="str">
        <f>IF(Tipy!HX3="","",Tipy!HX3)</f>
        <v/>
      </c>
      <c r="JK3" s="380"/>
      <c r="JL3" s="380"/>
      <c r="JM3" s="13"/>
      <c r="JN3" s="14" t="s">
        <v>0</v>
      </c>
      <c r="JO3" s="15"/>
      <c r="JP3" s="16"/>
      <c r="JQ3" s="387" t="str">
        <f>Tipy!ID3</f>
        <v>Brentford (V)</v>
      </c>
      <c r="JR3" s="388"/>
      <c r="JS3" s="388"/>
      <c r="JT3" s="17">
        <v>1</v>
      </c>
      <c r="JU3" s="18" t="s">
        <v>0</v>
      </c>
      <c r="JV3" s="19">
        <v>4</v>
      </c>
      <c r="JW3" s="16"/>
      <c r="JX3" s="379" t="str">
        <f>IF(Tipy!IJ3="","",Tipy!IJ3)</f>
        <v/>
      </c>
      <c r="JY3" s="380"/>
      <c r="JZ3" s="380"/>
      <c r="KA3" s="13"/>
      <c r="KB3" s="14" t="s">
        <v>0</v>
      </c>
      <c r="KC3" s="15"/>
      <c r="KD3" s="16"/>
      <c r="KE3" s="387" t="str">
        <f>Tipy!IP3</f>
        <v>Luton (D)</v>
      </c>
      <c r="KF3" s="388"/>
      <c r="KG3" s="388"/>
      <c r="KH3" s="17">
        <v>4</v>
      </c>
      <c r="KI3" s="18" t="s">
        <v>0</v>
      </c>
      <c r="KJ3" s="19">
        <v>1</v>
      </c>
      <c r="KK3" s="16"/>
      <c r="KL3" s="405" t="str">
        <f>IF(Tipy!IV3="","",Tipy!IV3)</f>
        <v>Chelsea</v>
      </c>
      <c r="KM3" s="406"/>
      <c r="KN3" s="406"/>
      <c r="KO3" s="31">
        <v>0</v>
      </c>
      <c r="KP3" s="32" t="s">
        <v>0</v>
      </c>
      <c r="KQ3" s="33">
        <v>0</v>
      </c>
      <c r="KR3" s="16"/>
      <c r="KS3" s="369" t="str">
        <f>IF(Tipy!JB3="","",Tipy!JB3)</f>
        <v>Southampton (D)</v>
      </c>
      <c r="KT3" s="370"/>
      <c r="KU3" s="370"/>
      <c r="KV3" s="34">
        <v>3</v>
      </c>
      <c r="KW3" s="35" t="s">
        <v>0</v>
      </c>
      <c r="KX3" s="36">
        <v>0</v>
      </c>
      <c r="KY3" s="16"/>
      <c r="KZ3" s="387" t="str">
        <f>Tipy!JH3</f>
        <v>Nottingham (V)</v>
      </c>
      <c r="LA3" s="388"/>
      <c r="LB3" s="388"/>
      <c r="LC3" s="17">
        <v>0</v>
      </c>
      <c r="LD3" s="18" t="s">
        <v>0</v>
      </c>
      <c r="LE3" s="19">
        <v>1</v>
      </c>
      <c r="LF3" s="16"/>
      <c r="LG3" s="379" t="str">
        <f>IF(Tipy!JN3="","",Tipy!JN3)</f>
        <v>Sparta Praha (V)</v>
      </c>
      <c r="LH3" s="380"/>
      <c r="LI3" s="380"/>
      <c r="LJ3" s="13">
        <v>1</v>
      </c>
      <c r="LK3" s="14" t="s">
        <v>0</v>
      </c>
      <c r="LL3" s="15">
        <v>5</v>
      </c>
      <c r="LM3" s="16"/>
      <c r="LN3" s="387" t="str">
        <f>Tipy!JT3</f>
        <v>Man City (D)</v>
      </c>
      <c r="LO3" s="388"/>
      <c r="LP3" s="388"/>
      <c r="LQ3" s="17">
        <v>1</v>
      </c>
      <c r="LR3" s="18" t="s">
        <v>0</v>
      </c>
      <c r="LS3" s="19">
        <v>1</v>
      </c>
      <c r="LT3" s="16"/>
      <c r="LU3" s="379" t="str">
        <f>IF(Tipy!JZ3="","",Tipy!JZ3)</f>
        <v>Sparta Praha (D)</v>
      </c>
      <c r="LV3" s="380"/>
      <c r="LW3" s="380"/>
      <c r="LX3" s="13">
        <v>6</v>
      </c>
      <c r="LY3" s="14" t="s">
        <v>0</v>
      </c>
      <c r="LZ3" s="15">
        <v>1</v>
      </c>
      <c r="MA3" s="16"/>
      <c r="MB3" s="369" t="str">
        <f>IF(Tipy!KF3="","",Tipy!KF3)</f>
        <v>Man Utd (V)</v>
      </c>
      <c r="MC3" s="370"/>
      <c r="MD3" s="370"/>
      <c r="ME3" s="34">
        <v>2</v>
      </c>
      <c r="MF3" s="35" t="s">
        <v>0</v>
      </c>
      <c r="MG3" s="36">
        <v>2</v>
      </c>
      <c r="MH3" s="16"/>
      <c r="MI3" s="387" t="str">
        <f>Tipy!KL3</f>
        <v>Everton (V)</v>
      </c>
      <c r="MJ3" s="388"/>
      <c r="MK3" s="388"/>
      <c r="ML3" s="17">
        <v>2</v>
      </c>
      <c r="MM3" s="18" t="s">
        <v>0</v>
      </c>
      <c r="MN3" s="19">
        <v>0</v>
      </c>
      <c r="MO3" s="16"/>
      <c r="MP3" s="387" t="str">
        <f>Tipy!KR3</f>
        <v>Brighton (D)</v>
      </c>
      <c r="MQ3" s="388"/>
      <c r="MR3" s="388"/>
      <c r="MS3" s="17">
        <v>2</v>
      </c>
      <c r="MT3" s="18" t="s">
        <v>0</v>
      </c>
      <c r="MU3" s="19">
        <v>1</v>
      </c>
      <c r="MV3" s="16"/>
      <c r="MW3" s="387" t="str">
        <f>Tipy!KX3</f>
        <v>Sheffield (D)</v>
      </c>
      <c r="MX3" s="388"/>
      <c r="MY3" s="388"/>
      <c r="MZ3" s="17">
        <v>3</v>
      </c>
      <c r="NA3" s="18" t="s">
        <v>0</v>
      </c>
      <c r="NB3" s="19">
        <v>1</v>
      </c>
      <c r="NC3" s="16"/>
      <c r="ND3" s="387" t="str">
        <f>Tipy!LD3</f>
        <v>Man Utd (V)</v>
      </c>
      <c r="NE3" s="388"/>
      <c r="NF3" s="388"/>
      <c r="NG3" s="17">
        <v>2</v>
      </c>
      <c r="NH3" s="18" t="s">
        <v>0</v>
      </c>
      <c r="NI3" s="19">
        <v>2</v>
      </c>
      <c r="NJ3" s="16"/>
      <c r="NK3" s="379" t="str">
        <f>IF(Tipy!LJ3="","",Tipy!LJ3)</f>
        <v>Atalanta (D)</v>
      </c>
      <c r="NL3" s="380"/>
      <c r="NM3" s="380"/>
      <c r="NN3" s="13">
        <v>0</v>
      </c>
      <c r="NO3" s="14" t="s">
        <v>0</v>
      </c>
      <c r="NP3" s="15">
        <v>3</v>
      </c>
      <c r="NQ3" s="16"/>
      <c r="NR3" s="387" t="str">
        <f>Tipy!LP3</f>
        <v>Crystal Palace (D)</v>
      </c>
      <c r="NS3" s="388"/>
      <c r="NT3" s="388"/>
      <c r="NU3" s="17">
        <v>0</v>
      </c>
      <c r="NV3" s="18" t="s">
        <v>0</v>
      </c>
      <c r="NW3" s="19">
        <v>1</v>
      </c>
      <c r="NX3" s="16"/>
      <c r="NY3" s="379" t="str">
        <f>IF(Tipy!LV3="","",Tipy!LV3)</f>
        <v>Atalanta (V)</v>
      </c>
      <c r="NZ3" s="380"/>
      <c r="OA3" s="380"/>
      <c r="OB3" s="13">
        <v>0</v>
      </c>
      <c r="OC3" s="14" t="s">
        <v>0</v>
      </c>
      <c r="OD3" s="15">
        <v>1</v>
      </c>
      <c r="OE3" s="16"/>
      <c r="OF3" s="369" t="str">
        <f>IF(Tipy!MB3="","",Tipy!MB3)</f>
        <v/>
      </c>
      <c r="OG3" s="370"/>
      <c r="OH3" s="370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87" t="str">
        <f>Tipy!MN3</f>
        <v>West Ham (V)</v>
      </c>
      <c r="OU3" s="388"/>
      <c r="OV3" s="388"/>
      <c r="OW3" s="17">
        <v>2</v>
      </c>
      <c r="OX3" s="18" t="s">
        <v>0</v>
      </c>
      <c r="OY3" s="19">
        <v>2</v>
      </c>
      <c r="OZ3" s="16"/>
      <c r="PA3" s="379" t="str">
        <f>IF(Tipy!MT3="","",Tipy!MT3)</f>
        <v/>
      </c>
      <c r="PB3" s="380"/>
      <c r="PC3" s="380"/>
      <c r="PD3" s="13"/>
      <c r="PE3" s="14" t="s">
        <v>0</v>
      </c>
      <c r="PF3" s="15"/>
      <c r="PG3" s="16"/>
      <c r="PH3" s="387" t="str">
        <f>Tipy!MZ3</f>
        <v>Tottenham (D)</v>
      </c>
      <c r="PI3" s="388"/>
      <c r="PJ3" s="388"/>
      <c r="PK3" s="17">
        <v>4</v>
      </c>
      <c r="PL3" s="18" t="s">
        <v>0</v>
      </c>
      <c r="PM3" s="19">
        <v>2</v>
      </c>
      <c r="PN3" s="16"/>
      <c r="PO3" s="379" t="str">
        <f>IF(Tipy!NF3="","",Tipy!NF3)</f>
        <v/>
      </c>
      <c r="PP3" s="380"/>
      <c r="PQ3" s="380"/>
      <c r="PR3" s="13"/>
      <c r="PS3" s="14" t="s">
        <v>0</v>
      </c>
      <c r="PT3" s="15"/>
      <c r="PU3" s="16"/>
      <c r="PV3" s="387" t="str">
        <f>Tipy!NL3</f>
        <v>A.Villa (V)</v>
      </c>
      <c r="PW3" s="388"/>
      <c r="PX3" s="388"/>
      <c r="PY3" s="17">
        <v>3</v>
      </c>
      <c r="PZ3" s="18" t="s">
        <v>0</v>
      </c>
      <c r="QA3" s="19">
        <v>3</v>
      </c>
      <c r="QB3" s="16"/>
      <c r="QC3" s="387" t="str">
        <f>Tipy!NR3</f>
        <v>Wolves (D)</v>
      </c>
      <c r="QD3" s="388"/>
      <c r="QE3" s="388"/>
      <c r="QF3" s="17">
        <v>2</v>
      </c>
      <c r="QG3" s="18" t="s">
        <v>0</v>
      </c>
      <c r="QH3" s="19">
        <v>0</v>
      </c>
      <c r="QJ3" s="379" t="str">
        <f>IF(Tipy!NX3="","",Tipy!NX3)</f>
        <v/>
      </c>
      <c r="QK3" s="380"/>
      <c r="QL3" s="380"/>
      <c r="QM3" s="13"/>
      <c r="QN3" s="14" t="s">
        <v>0</v>
      </c>
      <c r="QO3" s="15"/>
      <c r="QQ3" s="369" t="str">
        <f>IF(Tipy!OD3="","",Tipy!OD3)</f>
        <v/>
      </c>
      <c r="QR3" s="370"/>
      <c r="QS3" s="370"/>
      <c r="QT3" s="34"/>
      <c r="QU3" s="35" t="s">
        <v>0</v>
      </c>
      <c r="QV3" s="36"/>
    </row>
    <row r="4" spans="1:464" ht="5.0999999999999996" customHeight="1" thickBot="1" x14ac:dyDescent="0.3">
      <c r="A4" s="443"/>
      <c r="B4" s="444"/>
      <c r="C4" s="445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5">
      <c r="A5" s="443"/>
      <c r="B5" s="444"/>
      <c r="C5" s="445"/>
      <c r="D5" s="416" t="s">
        <v>43</v>
      </c>
      <c r="E5" s="416"/>
      <c r="F5" s="417"/>
      <c r="G5" s="418" t="s">
        <v>44</v>
      </c>
      <c r="H5" s="416"/>
      <c r="I5" s="419"/>
      <c r="J5" s="71"/>
      <c r="K5" s="415" t="s">
        <v>43</v>
      </c>
      <c r="L5" s="416"/>
      <c r="M5" s="417"/>
      <c r="N5" s="418" t="s">
        <v>44</v>
      </c>
      <c r="O5" s="416"/>
      <c r="P5" s="419"/>
      <c r="Q5" s="94"/>
      <c r="R5" s="415" t="s">
        <v>43</v>
      </c>
      <c r="S5" s="416"/>
      <c r="T5" s="417"/>
      <c r="U5" s="418" t="s">
        <v>44</v>
      </c>
      <c r="V5" s="416"/>
      <c r="W5" s="419"/>
      <c r="X5" s="94"/>
      <c r="Y5" s="415" t="s">
        <v>43</v>
      </c>
      <c r="Z5" s="416"/>
      <c r="AA5" s="417"/>
      <c r="AB5" s="418" t="s">
        <v>44</v>
      </c>
      <c r="AC5" s="416"/>
      <c r="AD5" s="419"/>
      <c r="AE5" s="94"/>
      <c r="AF5" s="415" t="s">
        <v>43</v>
      </c>
      <c r="AG5" s="416"/>
      <c r="AH5" s="417"/>
      <c r="AI5" s="418" t="s">
        <v>44</v>
      </c>
      <c r="AJ5" s="416"/>
      <c r="AK5" s="419"/>
      <c r="AL5" s="94"/>
      <c r="AM5" s="415" t="s">
        <v>43</v>
      </c>
      <c r="AN5" s="416"/>
      <c r="AO5" s="417"/>
      <c r="AP5" s="418" t="s">
        <v>44</v>
      </c>
      <c r="AQ5" s="416"/>
      <c r="AR5" s="419"/>
      <c r="AS5" s="94"/>
      <c r="AT5" s="415" t="s">
        <v>43</v>
      </c>
      <c r="AU5" s="416"/>
      <c r="AV5" s="417"/>
      <c r="AW5" s="418" t="s">
        <v>44</v>
      </c>
      <c r="AX5" s="416"/>
      <c r="AY5" s="419"/>
      <c r="AZ5" s="94"/>
      <c r="BA5" s="415" t="s">
        <v>43</v>
      </c>
      <c r="BB5" s="416"/>
      <c r="BC5" s="417"/>
      <c r="BD5" s="418" t="s">
        <v>44</v>
      </c>
      <c r="BE5" s="416"/>
      <c r="BF5" s="419"/>
      <c r="BG5" s="94"/>
      <c r="BH5" s="415" t="s">
        <v>43</v>
      </c>
      <c r="BI5" s="416"/>
      <c r="BJ5" s="417"/>
      <c r="BK5" s="418" t="s">
        <v>44</v>
      </c>
      <c r="BL5" s="416"/>
      <c r="BM5" s="419"/>
      <c r="BN5" s="94"/>
      <c r="BO5" s="415" t="s">
        <v>43</v>
      </c>
      <c r="BP5" s="416"/>
      <c r="BQ5" s="417"/>
      <c r="BR5" s="418" t="s">
        <v>44</v>
      </c>
      <c r="BS5" s="416"/>
      <c r="BT5" s="419"/>
      <c r="BU5" s="94"/>
      <c r="BV5" s="415" t="s">
        <v>43</v>
      </c>
      <c r="BW5" s="416"/>
      <c r="BX5" s="417"/>
      <c r="BY5" s="418" t="s">
        <v>44</v>
      </c>
      <c r="BZ5" s="416"/>
      <c r="CA5" s="419"/>
      <c r="CB5" s="94"/>
      <c r="CC5" s="415" t="s">
        <v>43</v>
      </c>
      <c r="CD5" s="416"/>
      <c r="CE5" s="417"/>
      <c r="CF5" s="418" t="s">
        <v>44</v>
      </c>
      <c r="CG5" s="416"/>
      <c r="CH5" s="419"/>
      <c r="CI5" s="94"/>
      <c r="CJ5" s="415" t="s">
        <v>43</v>
      </c>
      <c r="CK5" s="416"/>
      <c r="CL5" s="417"/>
      <c r="CM5" s="418" t="s">
        <v>44</v>
      </c>
      <c r="CN5" s="416"/>
      <c r="CO5" s="419"/>
      <c r="CP5" s="94"/>
      <c r="CQ5" s="415" t="s">
        <v>43</v>
      </c>
      <c r="CR5" s="416"/>
      <c r="CS5" s="417"/>
      <c r="CT5" s="418" t="s">
        <v>44</v>
      </c>
      <c r="CU5" s="416"/>
      <c r="CV5" s="419"/>
      <c r="CW5" s="94"/>
      <c r="CX5" s="415" t="s">
        <v>43</v>
      </c>
      <c r="CY5" s="416"/>
      <c r="CZ5" s="417"/>
      <c r="DA5" s="418" t="s">
        <v>44</v>
      </c>
      <c r="DB5" s="416"/>
      <c r="DC5" s="419"/>
      <c r="DD5" s="94"/>
      <c r="DE5" s="415" t="s">
        <v>43</v>
      </c>
      <c r="DF5" s="416"/>
      <c r="DG5" s="417"/>
      <c r="DH5" s="418" t="s">
        <v>44</v>
      </c>
      <c r="DI5" s="416"/>
      <c r="DJ5" s="419"/>
      <c r="DK5" s="94"/>
      <c r="DL5" s="415" t="s">
        <v>43</v>
      </c>
      <c r="DM5" s="416"/>
      <c r="DN5" s="417"/>
      <c r="DO5" s="418" t="s">
        <v>44</v>
      </c>
      <c r="DP5" s="416"/>
      <c r="DQ5" s="419"/>
      <c r="DR5" s="94"/>
      <c r="DS5" s="415" t="s">
        <v>43</v>
      </c>
      <c r="DT5" s="416"/>
      <c r="DU5" s="417"/>
      <c r="DV5" s="418" t="s">
        <v>44</v>
      </c>
      <c r="DW5" s="416"/>
      <c r="DX5" s="419"/>
      <c r="DY5" s="94"/>
      <c r="DZ5" s="415" t="s">
        <v>43</v>
      </c>
      <c r="EA5" s="416"/>
      <c r="EB5" s="417"/>
      <c r="EC5" s="418" t="s">
        <v>44</v>
      </c>
      <c r="ED5" s="416"/>
      <c r="EE5" s="419"/>
      <c r="EF5" s="94"/>
      <c r="EG5" s="415" t="s">
        <v>43</v>
      </c>
      <c r="EH5" s="416"/>
      <c r="EI5" s="417"/>
      <c r="EJ5" s="418" t="s">
        <v>44</v>
      </c>
      <c r="EK5" s="416"/>
      <c r="EL5" s="419"/>
      <c r="EM5" s="94"/>
      <c r="EN5" s="415" t="s">
        <v>43</v>
      </c>
      <c r="EO5" s="416"/>
      <c r="EP5" s="417"/>
      <c r="EQ5" s="418" t="s">
        <v>44</v>
      </c>
      <c r="ER5" s="416"/>
      <c r="ES5" s="419"/>
      <c r="ET5" s="94"/>
      <c r="EU5" s="415" t="s">
        <v>43</v>
      </c>
      <c r="EV5" s="416"/>
      <c r="EW5" s="417"/>
      <c r="EX5" s="418" t="s">
        <v>44</v>
      </c>
      <c r="EY5" s="416"/>
      <c r="EZ5" s="419"/>
      <c r="FA5" s="94"/>
      <c r="FB5" s="415" t="s">
        <v>43</v>
      </c>
      <c r="FC5" s="416"/>
      <c r="FD5" s="417"/>
      <c r="FE5" s="418" t="s">
        <v>44</v>
      </c>
      <c r="FF5" s="416"/>
      <c r="FG5" s="419"/>
      <c r="FH5" s="94"/>
      <c r="FI5" s="415" t="s">
        <v>43</v>
      </c>
      <c r="FJ5" s="416"/>
      <c r="FK5" s="417"/>
      <c r="FL5" s="418" t="s">
        <v>44</v>
      </c>
      <c r="FM5" s="416"/>
      <c r="FN5" s="419"/>
      <c r="FO5" s="94"/>
      <c r="FP5" s="415" t="s">
        <v>43</v>
      </c>
      <c r="FQ5" s="416"/>
      <c r="FR5" s="417"/>
      <c r="FS5" s="418" t="s">
        <v>44</v>
      </c>
      <c r="FT5" s="416"/>
      <c r="FU5" s="419"/>
      <c r="FV5" s="94"/>
      <c r="FW5" s="415" t="s">
        <v>43</v>
      </c>
      <c r="FX5" s="416"/>
      <c r="FY5" s="417"/>
      <c r="FZ5" s="418" t="s">
        <v>44</v>
      </c>
      <c r="GA5" s="416"/>
      <c r="GB5" s="419"/>
      <c r="GC5" s="94"/>
      <c r="GD5" s="415" t="s">
        <v>43</v>
      </c>
      <c r="GE5" s="416"/>
      <c r="GF5" s="417"/>
      <c r="GG5" s="418" t="s">
        <v>44</v>
      </c>
      <c r="GH5" s="416"/>
      <c r="GI5" s="419"/>
      <c r="GJ5" s="94"/>
      <c r="GK5" s="415" t="s">
        <v>43</v>
      </c>
      <c r="GL5" s="416"/>
      <c r="GM5" s="417"/>
      <c r="GN5" s="418" t="s">
        <v>44</v>
      </c>
      <c r="GO5" s="416"/>
      <c r="GP5" s="419"/>
      <c r="GQ5" s="94"/>
      <c r="GR5" s="415" t="s">
        <v>43</v>
      </c>
      <c r="GS5" s="416"/>
      <c r="GT5" s="417"/>
      <c r="GU5" s="418" t="s">
        <v>44</v>
      </c>
      <c r="GV5" s="416"/>
      <c r="GW5" s="419"/>
      <c r="GX5" s="94"/>
      <c r="GY5" s="415" t="s">
        <v>43</v>
      </c>
      <c r="GZ5" s="416"/>
      <c r="HA5" s="417"/>
      <c r="HB5" s="418" t="s">
        <v>44</v>
      </c>
      <c r="HC5" s="416"/>
      <c r="HD5" s="419"/>
      <c r="HE5" s="94"/>
      <c r="HF5" s="415" t="s">
        <v>43</v>
      </c>
      <c r="HG5" s="416"/>
      <c r="HH5" s="417"/>
      <c r="HI5" s="418" t="s">
        <v>44</v>
      </c>
      <c r="HJ5" s="416"/>
      <c r="HK5" s="419"/>
      <c r="HL5" s="94"/>
      <c r="HM5" s="415" t="s">
        <v>43</v>
      </c>
      <c r="HN5" s="416"/>
      <c r="HO5" s="417"/>
      <c r="HP5" s="418" t="s">
        <v>44</v>
      </c>
      <c r="HQ5" s="416"/>
      <c r="HR5" s="419"/>
      <c r="HS5" s="94"/>
      <c r="HT5" s="415" t="s">
        <v>43</v>
      </c>
      <c r="HU5" s="416"/>
      <c r="HV5" s="417"/>
      <c r="HW5" s="418" t="s">
        <v>44</v>
      </c>
      <c r="HX5" s="416"/>
      <c r="HY5" s="419"/>
      <c r="HZ5" s="94"/>
      <c r="IA5" s="415" t="s">
        <v>43</v>
      </c>
      <c r="IB5" s="416"/>
      <c r="IC5" s="417"/>
      <c r="ID5" s="418" t="s">
        <v>44</v>
      </c>
      <c r="IE5" s="416"/>
      <c r="IF5" s="419"/>
      <c r="IG5" s="94"/>
      <c r="IH5" s="415" t="s">
        <v>43</v>
      </c>
      <c r="II5" s="416"/>
      <c r="IJ5" s="417"/>
      <c r="IK5" s="418" t="s">
        <v>44</v>
      </c>
      <c r="IL5" s="416"/>
      <c r="IM5" s="419"/>
      <c r="IN5" s="94"/>
      <c r="IO5" s="415" t="s">
        <v>43</v>
      </c>
      <c r="IP5" s="416"/>
      <c r="IQ5" s="417"/>
      <c r="IR5" s="418" t="s">
        <v>44</v>
      </c>
      <c r="IS5" s="416"/>
      <c r="IT5" s="419"/>
      <c r="IU5" s="94"/>
      <c r="IV5" s="415" t="s">
        <v>43</v>
      </c>
      <c r="IW5" s="416"/>
      <c r="IX5" s="417"/>
      <c r="IY5" s="418" t="s">
        <v>44</v>
      </c>
      <c r="IZ5" s="416"/>
      <c r="JA5" s="419"/>
      <c r="JB5" s="94"/>
      <c r="JC5" s="415" t="s">
        <v>43</v>
      </c>
      <c r="JD5" s="416"/>
      <c r="JE5" s="417"/>
      <c r="JF5" s="418" t="s">
        <v>44</v>
      </c>
      <c r="JG5" s="416"/>
      <c r="JH5" s="419"/>
      <c r="JI5" s="94"/>
      <c r="JJ5" s="415" t="s">
        <v>43</v>
      </c>
      <c r="JK5" s="416"/>
      <c r="JL5" s="417"/>
      <c r="JM5" s="418" t="s">
        <v>44</v>
      </c>
      <c r="JN5" s="416"/>
      <c r="JO5" s="419"/>
      <c r="JP5" s="94"/>
      <c r="JQ5" s="415" t="s">
        <v>43</v>
      </c>
      <c r="JR5" s="416"/>
      <c r="JS5" s="417"/>
      <c r="JT5" s="418" t="s">
        <v>44</v>
      </c>
      <c r="JU5" s="416"/>
      <c r="JV5" s="419"/>
      <c r="JW5" s="94"/>
      <c r="JX5" s="415" t="s">
        <v>43</v>
      </c>
      <c r="JY5" s="416"/>
      <c r="JZ5" s="417"/>
      <c r="KA5" s="418" t="s">
        <v>44</v>
      </c>
      <c r="KB5" s="416"/>
      <c r="KC5" s="419"/>
      <c r="KD5" s="94"/>
      <c r="KE5" s="415" t="s">
        <v>43</v>
      </c>
      <c r="KF5" s="416"/>
      <c r="KG5" s="417"/>
      <c r="KH5" s="418" t="s">
        <v>44</v>
      </c>
      <c r="KI5" s="416"/>
      <c r="KJ5" s="419"/>
      <c r="KK5" s="94"/>
      <c r="KL5" s="415" t="s">
        <v>43</v>
      </c>
      <c r="KM5" s="416"/>
      <c r="KN5" s="417"/>
      <c r="KO5" s="418" t="s">
        <v>44</v>
      </c>
      <c r="KP5" s="416"/>
      <c r="KQ5" s="419"/>
      <c r="KR5" s="94"/>
      <c r="KS5" s="415" t="s">
        <v>43</v>
      </c>
      <c r="KT5" s="416"/>
      <c r="KU5" s="417"/>
      <c r="KV5" s="418" t="s">
        <v>44</v>
      </c>
      <c r="KW5" s="416"/>
      <c r="KX5" s="419"/>
      <c r="KY5" s="94"/>
      <c r="KZ5" s="415" t="s">
        <v>43</v>
      </c>
      <c r="LA5" s="416"/>
      <c r="LB5" s="417"/>
      <c r="LC5" s="418" t="s">
        <v>44</v>
      </c>
      <c r="LD5" s="416"/>
      <c r="LE5" s="419"/>
      <c r="LF5" s="94"/>
      <c r="LG5" s="415" t="s">
        <v>43</v>
      </c>
      <c r="LH5" s="416"/>
      <c r="LI5" s="417"/>
      <c r="LJ5" s="418" t="s">
        <v>44</v>
      </c>
      <c r="LK5" s="416"/>
      <c r="LL5" s="419"/>
      <c r="LM5" s="94"/>
      <c r="LN5" s="415" t="s">
        <v>43</v>
      </c>
      <c r="LO5" s="416"/>
      <c r="LP5" s="417"/>
      <c r="LQ5" s="418" t="s">
        <v>44</v>
      </c>
      <c r="LR5" s="416"/>
      <c r="LS5" s="419"/>
      <c r="LT5" s="94"/>
      <c r="LU5" s="415" t="s">
        <v>43</v>
      </c>
      <c r="LV5" s="416"/>
      <c r="LW5" s="417"/>
      <c r="LX5" s="418" t="s">
        <v>44</v>
      </c>
      <c r="LY5" s="416"/>
      <c r="LZ5" s="419"/>
      <c r="MA5" s="94"/>
      <c r="MB5" s="415" t="s">
        <v>43</v>
      </c>
      <c r="MC5" s="416"/>
      <c r="MD5" s="417"/>
      <c r="ME5" s="418" t="s">
        <v>44</v>
      </c>
      <c r="MF5" s="416"/>
      <c r="MG5" s="419"/>
      <c r="MH5" s="94"/>
      <c r="MI5" s="415" t="s">
        <v>43</v>
      </c>
      <c r="MJ5" s="416"/>
      <c r="MK5" s="417"/>
      <c r="ML5" s="418" t="s">
        <v>44</v>
      </c>
      <c r="MM5" s="416"/>
      <c r="MN5" s="419"/>
      <c r="MO5" s="94"/>
      <c r="MP5" s="415" t="s">
        <v>43</v>
      </c>
      <c r="MQ5" s="416"/>
      <c r="MR5" s="417"/>
      <c r="MS5" s="418" t="s">
        <v>44</v>
      </c>
      <c r="MT5" s="416"/>
      <c r="MU5" s="419"/>
      <c r="MV5" s="94"/>
      <c r="MW5" s="415" t="s">
        <v>43</v>
      </c>
      <c r="MX5" s="416"/>
      <c r="MY5" s="417"/>
      <c r="MZ5" s="418" t="s">
        <v>44</v>
      </c>
      <c r="NA5" s="416"/>
      <c r="NB5" s="419"/>
      <c r="NC5" s="94"/>
      <c r="ND5" s="415" t="s">
        <v>43</v>
      </c>
      <c r="NE5" s="416"/>
      <c r="NF5" s="417"/>
      <c r="NG5" s="418" t="s">
        <v>44</v>
      </c>
      <c r="NH5" s="416"/>
      <c r="NI5" s="419"/>
      <c r="NJ5" s="94"/>
      <c r="NK5" s="415" t="s">
        <v>43</v>
      </c>
      <c r="NL5" s="416"/>
      <c r="NM5" s="417"/>
      <c r="NN5" s="418" t="s">
        <v>44</v>
      </c>
      <c r="NO5" s="416"/>
      <c r="NP5" s="419"/>
      <c r="NQ5" s="94"/>
      <c r="NR5" s="415" t="s">
        <v>43</v>
      </c>
      <c r="NS5" s="416"/>
      <c r="NT5" s="417"/>
      <c r="NU5" s="418" t="s">
        <v>44</v>
      </c>
      <c r="NV5" s="416"/>
      <c r="NW5" s="419"/>
      <c r="NX5" s="94"/>
      <c r="NY5" s="415" t="s">
        <v>43</v>
      </c>
      <c r="NZ5" s="416"/>
      <c r="OA5" s="417"/>
      <c r="OB5" s="418" t="s">
        <v>44</v>
      </c>
      <c r="OC5" s="416"/>
      <c r="OD5" s="419"/>
      <c r="OE5" s="94"/>
      <c r="OF5" s="415" t="s">
        <v>43</v>
      </c>
      <c r="OG5" s="416"/>
      <c r="OH5" s="417"/>
      <c r="OI5" s="418" t="s">
        <v>44</v>
      </c>
      <c r="OJ5" s="416"/>
      <c r="OK5" s="419"/>
      <c r="OL5" s="94"/>
      <c r="OM5" s="415" t="s">
        <v>43</v>
      </c>
      <c r="ON5" s="416"/>
      <c r="OO5" s="417"/>
      <c r="OP5" s="418" t="s">
        <v>44</v>
      </c>
      <c r="OQ5" s="416"/>
      <c r="OR5" s="419"/>
      <c r="OS5" s="94"/>
      <c r="OT5" s="415" t="s">
        <v>43</v>
      </c>
      <c r="OU5" s="416"/>
      <c r="OV5" s="417"/>
      <c r="OW5" s="418" t="s">
        <v>44</v>
      </c>
      <c r="OX5" s="416"/>
      <c r="OY5" s="419"/>
      <c r="OZ5" s="94"/>
      <c r="PA5" s="415" t="s">
        <v>43</v>
      </c>
      <c r="PB5" s="416"/>
      <c r="PC5" s="417"/>
      <c r="PD5" s="418" t="s">
        <v>44</v>
      </c>
      <c r="PE5" s="416"/>
      <c r="PF5" s="419"/>
      <c r="PG5" s="94"/>
      <c r="PH5" s="415" t="s">
        <v>43</v>
      </c>
      <c r="PI5" s="416"/>
      <c r="PJ5" s="417"/>
      <c r="PK5" s="418" t="s">
        <v>44</v>
      </c>
      <c r="PL5" s="416"/>
      <c r="PM5" s="419"/>
      <c r="PN5" s="94"/>
      <c r="PO5" s="415" t="s">
        <v>43</v>
      </c>
      <c r="PP5" s="416"/>
      <c r="PQ5" s="417"/>
      <c r="PR5" s="418" t="s">
        <v>44</v>
      </c>
      <c r="PS5" s="416"/>
      <c r="PT5" s="419"/>
      <c r="PU5" s="94"/>
      <c r="PV5" s="415" t="s">
        <v>43</v>
      </c>
      <c r="PW5" s="416"/>
      <c r="PX5" s="417"/>
      <c r="PY5" s="418" t="s">
        <v>44</v>
      </c>
      <c r="PZ5" s="416"/>
      <c r="QA5" s="419"/>
      <c r="QB5" s="94"/>
      <c r="QC5" s="415" t="s">
        <v>43</v>
      </c>
      <c r="QD5" s="416"/>
      <c r="QE5" s="417"/>
      <c r="QF5" s="418" t="s">
        <v>44</v>
      </c>
      <c r="QG5" s="416"/>
      <c r="QH5" s="419"/>
      <c r="QJ5" s="415" t="s">
        <v>43</v>
      </c>
      <c r="QK5" s="416"/>
      <c r="QL5" s="417"/>
      <c r="QM5" s="418" t="s">
        <v>44</v>
      </c>
      <c r="QN5" s="416"/>
      <c r="QO5" s="419"/>
      <c r="QQ5" s="415" t="s">
        <v>43</v>
      </c>
      <c r="QR5" s="416"/>
      <c r="QS5" s="417"/>
      <c r="QT5" s="418" t="s">
        <v>44</v>
      </c>
      <c r="QU5" s="416"/>
      <c r="QV5" s="419"/>
    </row>
    <row r="6" spans="1:464" ht="12.75" customHeight="1" x14ac:dyDescent="0.25">
      <c r="A6" s="443"/>
      <c r="B6" s="444"/>
      <c r="C6" s="445"/>
      <c r="D6" s="421" t="s">
        <v>209</v>
      </c>
      <c r="E6" s="421"/>
      <c r="F6" s="422"/>
      <c r="G6" s="421" t="s">
        <v>213</v>
      </c>
      <c r="H6" s="421"/>
      <c r="I6" s="423"/>
      <c r="J6" s="110"/>
      <c r="K6" s="420" t="s">
        <v>216</v>
      </c>
      <c r="L6" s="421"/>
      <c r="M6" s="422"/>
      <c r="N6" s="421" t="s">
        <v>213</v>
      </c>
      <c r="O6" s="421"/>
      <c r="P6" s="423"/>
      <c r="Q6" s="111"/>
      <c r="R6" s="458" t="s">
        <v>216</v>
      </c>
      <c r="S6" s="459"/>
      <c r="T6" s="460"/>
      <c r="U6" s="461" t="s">
        <v>214</v>
      </c>
      <c r="V6" s="459"/>
      <c r="W6" s="462"/>
      <c r="X6" s="111"/>
      <c r="Y6" s="420" t="s">
        <v>215</v>
      </c>
      <c r="Z6" s="421"/>
      <c r="AA6" s="422"/>
      <c r="AB6" s="421" t="s">
        <v>214</v>
      </c>
      <c r="AC6" s="421"/>
      <c r="AD6" s="423"/>
      <c r="AE6" s="111"/>
      <c r="AF6" s="420" t="s">
        <v>286</v>
      </c>
      <c r="AG6" s="421"/>
      <c r="AH6" s="422"/>
      <c r="AI6" s="421" t="s">
        <v>209</v>
      </c>
      <c r="AJ6" s="421"/>
      <c r="AK6" s="423"/>
      <c r="AL6" s="111"/>
      <c r="AM6" s="420" t="s">
        <v>263</v>
      </c>
      <c r="AN6" s="421"/>
      <c r="AO6" s="422"/>
      <c r="AP6" s="421" t="s">
        <v>213</v>
      </c>
      <c r="AQ6" s="421"/>
      <c r="AR6" s="423"/>
      <c r="AS6" s="111"/>
      <c r="AT6" s="420" t="s">
        <v>215</v>
      </c>
      <c r="AU6" s="421"/>
      <c r="AV6" s="422"/>
      <c r="AW6" s="421"/>
      <c r="AX6" s="421"/>
      <c r="AY6" s="423"/>
      <c r="AZ6" s="111"/>
      <c r="BA6" s="420" t="s">
        <v>213</v>
      </c>
      <c r="BB6" s="421"/>
      <c r="BC6" s="422"/>
      <c r="BD6" s="421"/>
      <c r="BE6" s="421"/>
      <c r="BF6" s="423"/>
      <c r="BG6" s="78"/>
      <c r="BH6" s="420" t="s">
        <v>263</v>
      </c>
      <c r="BI6" s="421"/>
      <c r="BJ6" s="422"/>
      <c r="BK6" s="421" t="s">
        <v>357</v>
      </c>
      <c r="BL6" s="421"/>
      <c r="BM6" s="423"/>
      <c r="BN6" s="111"/>
      <c r="BO6" s="420" t="s">
        <v>263</v>
      </c>
      <c r="BP6" s="421"/>
      <c r="BQ6" s="422"/>
      <c r="BR6" s="421" t="s">
        <v>204</v>
      </c>
      <c r="BS6" s="421"/>
      <c r="BT6" s="423"/>
      <c r="BU6" s="111"/>
      <c r="BV6" s="420" t="s">
        <v>357</v>
      </c>
      <c r="BW6" s="421"/>
      <c r="BX6" s="422"/>
      <c r="BY6" s="421" t="s">
        <v>209</v>
      </c>
      <c r="BZ6" s="421"/>
      <c r="CA6" s="423"/>
      <c r="CB6" s="111"/>
      <c r="CC6" s="420" t="s">
        <v>213</v>
      </c>
      <c r="CD6" s="421"/>
      <c r="CE6" s="422"/>
      <c r="CF6" s="421" t="s">
        <v>215</v>
      </c>
      <c r="CG6" s="421"/>
      <c r="CH6" s="423"/>
      <c r="CI6" s="111"/>
      <c r="CJ6" s="420" t="s">
        <v>213</v>
      </c>
      <c r="CK6" s="421"/>
      <c r="CL6" s="422"/>
      <c r="CM6" s="421" t="s">
        <v>215</v>
      </c>
      <c r="CN6" s="421"/>
      <c r="CO6" s="423"/>
      <c r="CP6" s="111"/>
      <c r="CQ6" s="420" t="s">
        <v>214</v>
      </c>
      <c r="CR6" s="421"/>
      <c r="CS6" s="422"/>
      <c r="CT6" s="421" t="s">
        <v>209</v>
      </c>
      <c r="CU6" s="421"/>
      <c r="CV6" s="423"/>
      <c r="CW6" s="111"/>
      <c r="CX6" s="420" t="s">
        <v>214</v>
      </c>
      <c r="CY6" s="421"/>
      <c r="CZ6" s="422"/>
      <c r="DA6" s="421" t="s">
        <v>215</v>
      </c>
      <c r="DB6" s="421"/>
      <c r="DC6" s="423"/>
      <c r="DD6" s="111"/>
      <c r="DE6" s="420" t="s">
        <v>263</v>
      </c>
      <c r="DF6" s="421"/>
      <c r="DG6" s="422"/>
      <c r="DH6" s="421" t="s">
        <v>212</v>
      </c>
      <c r="DI6" s="421"/>
      <c r="DJ6" s="423"/>
      <c r="DK6" s="111"/>
      <c r="DL6" s="420" t="s">
        <v>216</v>
      </c>
      <c r="DM6" s="421"/>
      <c r="DN6" s="422"/>
      <c r="DO6" s="421" t="s">
        <v>212</v>
      </c>
      <c r="DP6" s="421"/>
      <c r="DQ6" s="423"/>
      <c r="DR6" s="111"/>
      <c r="DS6" s="420" t="s">
        <v>214</v>
      </c>
      <c r="DT6" s="421"/>
      <c r="DU6" s="422"/>
      <c r="DV6" s="421" t="s">
        <v>324</v>
      </c>
      <c r="DW6" s="421"/>
      <c r="DX6" s="423"/>
      <c r="DY6" s="111"/>
      <c r="DZ6" s="420" t="s">
        <v>213</v>
      </c>
      <c r="EA6" s="421"/>
      <c r="EB6" s="422"/>
      <c r="EC6" s="421" t="s">
        <v>215</v>
      </c>
      <c r="ED6" s="421"/>
      <c r="EE6" s="423"/>
      <c r="EF6" s="111"/>
      <c r="EG6" s="420" t="s">
        <v>209</v>
      </c>
      <c r="EH6" s="421"/>
      <c r="EI6" s="422"/>
      <c r="EJ6" s="421" t="s">
        <v>213</v>
      </c>
      <c r="EK6" s="421"/>
      <c r="EL6" s="423"/>
      <c r="EM6" s="111"/>
      <c r="EN6" s="420" t="s">
        <v>216</v>
      </c>
      <c r="EO6" s="421"/>
      <c r="EP6" s="422"/>
      <c r="EQ6" s="421" t="s">
        <v>205</v>
      </c>
      <c r="ER6" s="421"/>
      <c r="ES6" s="423"/>
      <c r="ET6" s="111"/>
      <c r="EU6" s="420" t="s">
        <v>324</v>
      </c>
      <c r="EV6" s="421"/>
      <c r="EW6" s="422"/>
      <c r="EX6" s="421"/>
      <c r="EY6" s="421"/>
      <c r="EZ6" s="423"/>
      <c r="FA6" s="111"/>
      <c r="FB6" s="420" t="s">
        <v>204</v>
      </c>
      <c r="FC6" s="421"/>
      <c r="FD6" s="422"/>
      <c r="FE6" s="421" t="s">
        <v>209</v>
      </c>
      <c r="FF6" s="421"/>
      <c r="FG6" s="423"/>
      <c r="FH6" s="111"/>
      <c r="FI6" s="420" t="s">
        <v>213</v>
      </c>
      <c r="FJ6" s="421"/>
      <c r="FK6" s="422"/>
      <c r="FL6" s="421" t="s">
        <v>211</v>
      </c>
      <c r="FM6" s="421"/>
      <c r="FN6" s="423"/>
      <c r="FO6" s="111"/>
      <c r="FP6" s="420" t="s">
        <v>354</v>
      </c>
      <c r="FQ6" s="421"/>
      <c r="FR6" s="422"/>
      <c r="FS6" s="421" t="s">
        <v>211</v>
      </c>
      <c r="FT6" s="421"/>
      <c r="FU6" s="423"/>
      <c r="FV6" s="111"/>
      <c r="FW6" s="420"/>
      <c r="FX6" s="421"/>
      <c r="FY6" s="422"/>
      <c r="FZ6" s="421"/>
      <c r="GA6" s="421"/>
      <c r="GB6" s="423"/>
      <c r="GC6" s="111"/>
      <c r="GD6" s="420" t="s">
        <v>392</v>
      </c>
      <c r="GE6" s="421"/>
      <c r="GF6" s="422"/>
      <c r="GG6" s="421" t="s">
        <v>354</v>
      </c>
      <c r="GH6" s="421"/>
      <c r="GI6" s="423"/>
      <c r="GJ6" s="111"/>
      <c r="GK6" s="420" t="s">
        <v>213</v>
      </c>
      <c r="GL6" s="421"/>
      <c r="GM6" s="422"/>
      <c r="GN6" s="421" t="s">
        <v>209</v>
      </c>
      <c r="GO6" s="421"/>
      <c r="GP6" s="423"/>
      <c r="GQ6" s="111"/>
      <c r="GR6" s="420" t="s">
        <v>215</v>
      </c>
      <c r="GS6" s="421"/>
      <c r="GT6" s="422"/>
      <c r="GU6" s="421" t="s">
        <v>263</v>
      </c>
      <c r="GV6" s="421"/>
      <c r="GW6" s="423"/>
      <c r="GX6" s="111"/>
      <c r="GY6" s="420" t="s">
        <v>213</v>
      </c>
      <c r="GZ6" s="421"/>
      <c r="HA6" s="422"/>
      <c r="HB6" s="421" t="s">
        <v>215</v>
      </c>
      <c r="HC6" s="421"/>
      <c r="HD6" s="423"/>
      <c r="HE6" s="111"/>
      <c r="HF6" s="420" t="s">
        <v>216</v>
      </c>
      <c r="HG6" s="421"/>
      <c r="HH6" s="422"/>
      <c r="HI6" s="421" t="s">
        <v>214</v>
      </c>
      <c r="HJ6" s="421"/>
      <c r="HK6" s="423"/>
      <c r="HL6" s="111"/>
      <c r="HM6" s="420" t="s">
        <v>211</v>
      </c>
      <c r="HN6" s="421"/>
      <c r="HO6" s="422"/>
      <c r="HP6" s="421" t="s">
        <v>215</v>
      </c>
      <c r="HQ6" s="421"/>
      <c r="HR6" s="423"/>
      <c r="HS6" s="111"/>
      <c r="HT6" s="420" t="s">
        <v>215</v>
      </c>
      <c r="HU6" s="421"/>
      <c r="HV6" s="422"/>
      <c r="HW6" s="421" t="s">
        <v>214</v>
      </c>
      <c r="HX6" s="421"/>
      <c r="HY6" s="423"/>
      <c r="HZ6" s="111"/>
      <c r="IA6" s="420" t="s">
        <v>216</v>
      </c>
      <c r="IB6" s="421"/>
      <c r="IC6" s="422"/>
      <c r="ID6" s="421" t="s">
        <v>354</v>
      </c>
      <c r="IE6" s="421"/>
      <c r="IF6" s="423"/>
      <c r="IG6" s="111"/>
      <c r="IH6" s="420" t="s">
        <v>211</v>
      </c>
      <c r="II6" s="421"/>
      <c r="IJ6" s="422"/>
      <c r="IK6" s="421" t="s">
        <v>404</v>
      </c>
      <c r="IL6" s="421"/>
      <c r="IM6" s="423"/>
      <c r="IN6" s="111"/>
      <c r="IO6" s="420" t="s">
        <v>214</v>
      </c>
      <c r="IP6" s="421"/>
      <c r="IQ6" s="422"/>
      <c r="IR6" s="421" t="s">
        <v>386</v>
      </c>
      <c r="IS6" s="421"/>
      <c r="IT6" s="423"/>
      <c r="IU6" s="111"/>
      <c r="IV6" s="420" t="s">
        <v>394</v>
      </c>
      <c r="IW6" s="421"/>
      <c r="IX6" s="422"/>
      <c r="IY6" s="421"/>
      <c r="IZ6" s="421"/>
      <c r="JA6" s="423"/>
      <c r="JB6" s="111"/>
      <c r="JC6" s="420" t="s">
        <v>214</v>
      </c>
      <c r="JD6" s="421"/>
      <c r="JE6" s="422"/>
      <c r="JF6" s="421" t="s">
        <v>209</v>
      </c>
      <c r="JG6" s="421"/>
      <c r="JH6" s="423"/>
      <c r="JI6" s="111"/>
      <c r="JJ6" s="420"/>
      <c r="JK6" s="421"/>
      <c r="JL6" s="422"/>
      <c r="JM6" s="421"/>
      <c r="JN6" s="421"/>
      <c r="JO6" s="423"/>
      <c r="JP6" s="111"/>
      <c r="JQ6" s="420" t="s">
        <v>215</v>
      </c>
      <c r="JR6" s="421"/>
      <c r="JS6" s="422"/>
      <c r="JT6" s="421" t="s">
        <v>214</v>
      </c>
      <c r="JU6" s="421"/>
      <c r="JV6" s="423"/>
      <c r="JW6" s="111"/>
      <c r="JX6" s="420"/>
      <c r="JY6" s="421"/>
      <c r="JZ6" s="422"/>
      <c r="KA6" s="421"/>
      <c r="KB6" s="421"/>
      <c r="KC6" s="423"/>
      <c r="KD6" s="111"/>
      <c r="KE6" s="420" t="s">
        <v>204</v>
      </c>
      <c r="KF6" s="421"/>
      <c r="KG6" s="422"/>
      <c r="KH6" s="421" t="s">
        <v>324</v>
      </c>
      <c r="KI6" s="421"/>
      <c r="KJ6" s="423"/>
      <c r="KK6" s="111"/>
      <c r="KL6" s="420"/>
      <c r="KM6" s="421"/>
      <c r="KN6" s="422"/>
      <c r="KO6" s="421"/>
      <c r="KP6" s="421"/>
      <c r="KQ6" s="423"/>
      <c r="KR6" s="111"/>
      <c r="KS6" s="420" t="s">
        <v>412</v>
      </c>
      <c r="KT6" s="421"/>
      <c r="KU6" s="422"/>
      <c r="KV6" s="421" t="s">
        <v>414</v>
      </c>
      <c r="KW6" s="421"/>
      <c r="KX6" s="423"/>
      <c r="KY6" s="111"/>
      <c r="KZ6" s="420" t="s">
        <v>215</v>
      </c>
      <c r="LA6" s="421"/>
      <c r="LB6" s="422"/>
      <c r="LC6" s="421" t="s">
        <v>324</v>
      </c>
      <c r="LD6" s="421"/>
      <c r="LE6" s="423"/>
      <c r="LF6" s="111"/>
      <c r="LG6" s="420" t="s">
        <v>324</v>
      </c>
      <c r="LH6" s="421"/>
      <c r="LI6" s="422"/>
      <c r="LJ6" s="421" t="s">
        <v>212</v>
      </c>
      <c r="LK6" s="421"/>
      <c r="LL6" s="423"/>
      <c r="LM6" s="111"/>
      <c r="LN6" s="420" t="s">
        <v>324</v>
      </c>
      <c r="LO6" s="421"/>
      <c r="LP6" s="422"/>
      <c r="LQ6" s="421" t="s">
        <v>418</v>
      </c>
      <c r="LR6" s="421"/>
      <c r="LS6" s="423"/>
      <c r="LT6" s="111"/>
      <c r="LU6" s="420" t="s">
        <v>215</v>
      </c>
      <c r="LV6" s="421"/>
      <c r="LW6" s="422"/>
      <c r="LX6" s="421" t="s">
        <v>286</v>
      </c>
      <c r="LY6" s="421"/>
      <c r="LZ6" s="423"/>
      <c r="MA6" s="111"/>
      <c r="MB6" s="420" t="s">
        <v>324</v>
      </c>
      <c r="MC6" s="421"/>
      <c r="MD6" s="422"/>
      <c r="ME6" s="421" t="s">
        <v>215</v>
      </c>
      <c r="MF6" s="421"/>
      <c r="MG6" s="423"/>
      <c r="MH6" s="111"/>
      <c r="MI6" s="420"/>
      <c r="MJ6" s="421"/>
      <c r="MK6" s="422"/>
      <c r="ML6" s="421"/>
      <c r="MM6" s="421"/>
      <c r="MN6" s="423"/>
      <c r="MO6" s="111"/>
      <c r="MP6" s="420" t="s">
        <v>216</v>
      </c>
      <c r="MQ6" s="421"/>
      <c r="MR6" s="422"/>
      <c r="MS6" s="421"/>
      <c r="MT6" s="421"/>
      <c r="MU6" s="423"/>
      <c r="MV6" s="111"/>
      <c r="MW6" s="420" t="s">
        <v>215</v>
      </c>
      <c r="MX6" s="421"/>
      <c r="MY6" s="422"/>
      <c r="MZ6" s="421"/>
      <c r="NA6" s="421"/>
      <c r="NB6" s="423"/>
      <c r="NC6" s="111"/>
      <c r="ND6" s="420" t="s">
        <v>216</v>
      </c>
      <c r="NE6" s="421"/>
      <c r="NF6" s="422"/>
      <c r="NG6" s="421" t="s">
        <v>215</v>
      </c>
      <c r="NH6" s="421"/>
      <c r="NI6" s="423"/>
      <c r="NJ6" s="111"/>
      <c r="NK6" s="420"/>
      <c r="NL6" s="421"/>
      <c r="NM6" s="422"/>
      <c r="NN6" s="421"/>
      <c r="NO6" s="421"/>
      <c r="NP6" s="423"/>
      <c r="NQ6" s="111"/>
      <c r="NR6" s="420"/>
      <c r="NS6" s="421"/>
      <c r="NT6" s="422"/>
      <c r="NU6" s="421"/>
      <c r="NV6" s="421"/>
      <c r="NW6" s="423"/>
      <c r="NX6" s="111"/>
      <c r="NY6" s="420" t="s">
        <v>213</v>
      </c>
      <c r="NZ6" s="421"/>
      <c r="OA6" s="422"/>
      <c r="OB6" s="421"/>
      <c r="OC6" s="421"/>
      <c r="OD6" s="423"/>
      <c r="OE6" s="111"/>
      <c r="OF6" s="420"/>
      <c r="OG6" s="421"/>
      <c r="OH6" s="422"/>
      <c r="OI6" s="421"/>
      <c r="OJ6" s="421"/>
      <c r="OK6" s="423"/>
      <c r="OL6" s="111"/>
      <c r="OM6" s="420" t="s">
        <v>209</v>
      </c>
      <c r="ON6" s="421"/>
      <c r="OO6" s="422"/>
      <c r="OP6" s="421"/>
      <c r="OQ6" s="421"/>
      <c r="OR6" s="423"/>
      <c r="OS6" s="111"/>
      <c r="OT6" s="420" t="s">
        <v>207</v>
      </c>
      <c r="OU6" s="421"/>
      <c r="OV6" s="422"/>
      <c r="OW6" s="421" t="s">
        <v>216</v>
      </c>
      <c r="OX6" s="421"/>
      <c r="OY6" s="423"/>
      <c r="OZ6" s="111"/>
      <c r="PA6" s="420"/>
      <c r="PB6" s="421"/>
      <c r="PC6" s="422"/>
      <c r="PD6" s="421"/>
      <c r="PE6" s="421"/>
      <c r="PF6" s="423"/>
      <c r="PG6" s="111"/>
      <c r="PH6" s="420" t="s">
        <v>213</v>
      </c>
      <c r="PI6" s="421"/>
      <c r="PJ6" s="422"/>
      <c r="PK6" s="421" t="s">
        <v>263</v>
      </c>
      <c r="PL6" s="421"/>
      <c r="PM6" s="423"/>
      <c r="PN6" s="111"/>
      <c r="PO6" s="420"/>
      <c r="PP6" s="421"/>
      <c r="PQ6" s="422"/>
      <c r="PR6" s="421"/>
      <c r="PS6" s="421"/>
      <c r="PT6" s="423"/>
      <c r="PU6" s="111"/>
      <c r="PV6" s="420" t="s">
        <v>263</v>
      </c>
      <c r="PW6" s="421"/>
      <c r="PX6" s="422"/>
      <c r="PY6" s="421" t="s">
        <v>205</v>
      </c>
      <c r="PZ6" s="421"/>
      <c r="QA6" s="423"/>
      <c r="QB6" s="111"/>
      <c r="QC6" s="420" t="s">
        <v>324</v>
      </c>
      <c r="QD6" s="421"/>
      <c r="QE6" s="422"/>
      <c r="QF6" s="421" t="s">
        <v>212</v>
      </c>
      <c r="QG6" s="421"/>
      <c r="QH6" s="423"/>
      <c r="QI6" s="334"/>
      <c r="QJ6" s="420"/>
      <c r="QK6" s="421"/>
      <c r="QL6" s="422"/>
      <c r="QM6" s="421"/>
      <c r="QN6" s="421"/>
      <c r="QO6" s="423"/>
      <c r="QP6" s="334"/>
      <c r="QQ6" s="420"/>
      <c r="QR6" s="421"/>
      <c r="QS6" s="422"/>
      <c r="QT6" s="421"/>
      <c r="QU6" s="421"/>
      <c r="QV6" s="423"/>
    </row>
    <row r="7" spans="1:464" ht="12.75" customHeight="1" x14ac:dyDescent="0.25">
      <c r="A7" s="443"/>
      <c r="B7" s="444"/>
      <c r="C7" s="445"/>
      <c r="D7" s="421"/>
      <c r="E7" s="421"/>
      <c r="F7" s="422"/>
      <c r="G7" s="421"/>
      <c r="H7" s="421"/>
      <c r="I7" s="423"/>
      <c r="J7" s="110"/>
      <c r="K7" s="420"/>
      <c r="L7" s="421"/>
      <c r="M7" s="422"/>
      <c r="N7" s="421"/>
      <c r="O7" s="421"/>
      <c r="P7" s="423"/>
      <c r="Q7" s="110"/>
      <c r="R7" s="420" t="s">
        <v>213</v>
      </c>
      <c r="S7" s="421"/>
      <c r="T7" s="422"/>
      <c r="U7" s="457"/>
      <c r="V7" s="421"/>
      <c r="W7" s="423"/>
      <c r="X7" s="110"/>
      <c r="Y7" s="420"/>
      <c r="Z7" s="421"/>
      <c r="AA7" s="422"/>
      <c r="AB7" s="421" t="s">
        <v>213</v>
      </c>
      <c r="AC7" s="421"/>
      <c r="AD7" s="423"/>
      <c r="AE7" s="110"/>
      <c r="AF7" s="420" t="s">
        <v>213</v>
      </c>
      <c r="AG7" s="421"/>
      <c r="AH7" s="422"/>
      <c r="AI7" s="421" t="s">
        <v>215</v>
      </c>
      <c r="AJ7" s="421"/>
      <c r="AK7" s="423"/>
      <c r="AL7" s="110"/>
      <c r="AM7" s="420" t="s">
        <v>207</v>
      </c>
      <c r="AN7" s="421"/>
      <c r="AO7" s="422"/>
      <c r="AP7" s="421"/>
      <c r="AQ7" s="421"/>
      <c r="AR7" s="423"/>
      <c r="AS7" s="110"/>
      <c r="AT7" s="420" t="s">
        <v>216</v>
      </c>
      <c r="AU7" s="421"/>
      <c r="AV7" s="422"/>
      <c r="AW7" s="421" t="s">
        <v>357</v>
      </c>
      <c r="AX7" s="421"/>
      <c r="AY7" s="423"/>
      <c r="AZ7" s="110"/>
      <c r="BA7" s="420" t="s">
        <v>215</v>
      </c>
      <c r="BB7" s="421"/>
      <c r="BC7" s="422"/>
      <c r="BD7" s="421" t="s">
        <v>324</v>
      </c>
      <c r="BE7" s="421"/>
      <c r="BF7" s="423"/>
      <c r="BG7" s="71"/>
      <c r="BH7" s="420" t="s">
        <v>286</v>
      </c>
      <c r="BI7" s="421"/>
      <c r="BJ7" s="422"/>
      <c r="BK7" s="421" t="s">
        <v>342</v>
      </c>
      <c r="BL7" s="421"/>
      <c r="BM7" s="423"/>
      <c r="BN7" s="110"/>
      <c r="BO7" s="420"/>
      <c r="BP7" s="421"/>
      <c r="BQ7" s="422"/>
      <c r="BR7" s="421"/>
      <c r="BS7" s="421"/>
      <c r="BT7" s="423"/>
      <c r="BU7" s="110"/>
      <c r="BV7" s="420" t="s">
        <v>214</v>
      </c>
      <c r="BW7" s="421"/>
      <c r="BX7" s="422"/>
      <c r="BY7" s="421"/>
      <c r="BZ7" s="421"/>
      <c r="CA7" s="423"/>
      <c r="CB7" s="110"/>
      <c r="CC7" s="420"/>
      <c r="CD7" s="421"/>
      <c r="CE7" s="422"/>
      <c r="CF7" s="421"/>
      <c r="CG7" s="421"/>
      <c r="CH7" s="423"/>
      <c r="CI7" s="110"/>
      <c r="CJ7" s="420"/>
      <c r="CK7" s="421"/>
      <c r="CL7" s="422"/>
      <c r="CM7" s="421"/>
      <c r="CN7" s="421"/>
      <c r="CO7" s="423"/>
      <c r="CP7" s="110"/>
      <c r="CQ7" s="420" t="s">
        <v>215</v>
      </c>
      <c r="CR7" s="421"/>
      <c r="CS7" s="422"/>
      <c r="CT7" s="421" t="s">
        <v>211</v>
      </c>
      <c r="CU7" s="421"/>
      <c r="CV7" s="423"/>
      <c r="CW7" s="110"/>
      <c r="CX7" s="420" t="s">
        <v>215</v>
      </c>
      <c r="CY7" s="421"/>
      <c r="CZ7" s="422"/>
      <c r="DA7" s="421" t="s">
        <v>286</v>
      </c>
      <c r="DB7" s="421"/>
      <c r="DC7" s="423"/>
      <c r="DD7" s="110"/>
      <c r="DE7" s="420" t="s">
        <v>215</v>
      </c>
      <c r="DF7" s="421"/>
      <c r="DG7" s="422"/>
      <c r="DH7" s="421" t="s">
        <v>209</v>
      </c>
      <c r="DI7" s="421"/>
      <c r="DJ7" s="423"/>
      <c r="DK7" s="110"/>
      <c r="DL7" s="420"/>
      <c r="DM7" s="421"/>
      <c r="DN7" s="422"/>
      <c r="DO7" s="421"/>
      <c r="DP7" s="421"/>
      <c r="DQ7" s="423"/>
      <c r="DR7" s="110"/>
      <c r="DS7" s="420"/>
      <c r="DT7" s="421"/>
      <c r="DU7" s="422"/>
      <c r="DV7" s="421"/>
      <c r="DW7" s="421"/>
      <c r="DX7" s="423"/>
      <c r="DY7" s="110"/>
      <c r="DZ7" s="420" t="s">
        <v>214</v>
      </c>
      <c r="EA7" s="421"/>
      <c r="EB7" s="422"/>
      <c r="EC7" s="421" t="s">
        <v>206</v>
      </c>
      <c r="ED7" s="421"/>
      <c r="EE7" s="423"/>
      <c r="EF7" s="110"/>
      <c r="EG7" s="420" t="s">
        <v>372</v>
      </c>
      <c r="EH7" s="421"/>
      <c r="EI7" s="422"/>
      <c r="EJ7" s="421"/>
      <c r="EK7" s="421"/>
      <c r="EL7" s="423"/>
      <c r="EM7" s="110"/>
      <c r="EN7" s="420" t="s">
        <v>263</v>
      </c>
      <c r="EO7" s="421"/>
      <c r="EP7" s="422"/>
      <c r="EQ7" s="421" t="s">
        <v>213</v>
      </c>
      <c r="ER7" s="421"/>
      <c r="ES7" s="423"/>
      <c r="ET7" s="110"/>
      <c r="EU7" s="420" t="s">
        <v>342</v>
      </c>
      <c r="EV7" s="421"/>
      <c r="EW7" s="422"/>
      <c r="EX7" s="421" t="s">
        <v>213</v>
      </c>
      <c r="EY7" s="421"/>
      <c r="EZ7" s="423"/>
      <c r="FA7" s="110"/>
      <c r="FB7" s="420" t="s">
        <v>286</v>
      </c>
      <c r="FC7" s="421"/>
      <c r="FD7" s="422"/>
      <c r="FE7" s="421" t="s">
        <v>215</v>
      </c>
      <c r="FF7" s="421"/>
      <c r="FG7" s="423"/>
      <c r="FH7" s="110"/>
      <c r="FI7" s="420" t="s">
        <v>212</v>
      </c>
      <c r="FJ7" s="421"/>
      <c r="FK7" s="422"/>
      <c r="FL7" s="421" t="s">
        <v>213</v>
      </c>
      <c r="FM7" s="421"/>
      <c r="FN7" s="423"/>
      <c r="FO7" s="110"/>
      <c r="FP7" s="420" t="s">
        <v>384</v>
      </c>
      <c r="FQ7" s="421"/>
      <c r="FR7" s="422"/>
      <c r="FS7" s="421"/>
      <c r="FT7" s="421"/>
      <c r="FU7" s="423"/>
      <c r="FV7" s="110"/>
      <c r="FW7" s="420"/>
      <c r="FX7" s="421"/>
      <c r="FY7" s="422"/>
      <c r="FZ7" s="421"/>
      <c r="GA7" s="421"/>
      <c r="GB7" s="423"/>
      <c r="GC7" s="110"/>
      <c r="GD7" s="420" t="s">
        <v>211</v>
      </c>
      <c r="GE7" s="421"/>
      <c r="GF7" s="422"/>
      <c r="GG7" s="421" t="s">
        <v>215</v>
      </c>
      <c r="GH7" s="421"/>
      <c r="GI7" s="423"/>
      <c r="GJ7" s="110"/>
      <c r="GK7" s="420"/>
      <c r="GL7" s="421"/>
      <c r="GM7" s="422"/>
      <c r="GN7" s="421"/>
      <c r="GO7" s="421"/>
      <c r="GP7" s="423"/>
      <c r="GQ7" s="110"/>
      <c r="GR7" s="420" t="s">
        <v>214</v>
      </c>
      <c r="GS7" s="421"/>
      <c r="GT7" s="422"/>
      <c r="GU7" s="421" t="s">
        <v>216</v>
      </c>
      <c r="GV7" s="421"/>
      <c r="GW7" s="423"/>
      <c r="GX7" s="110"/>
      <c r="GY7" s="420" t="s">
        <v>211</v>
      </c>
      <c r="GZ7" s="421"/>
      <c r="HA7" s="422"/>
      <c r="HB7" s="421" t="s">
        <v>214</v>
      </c>
      <c r="HC7" s="421"/>
      <c r="HD7" s="423"/>
      <c r="HE7" s="110"/>
      <c r="HF7" s="420"/>
      <c r="HG7" s="421"/>
      <c r="HH7" s="422"/>
      <c r="HI7" s="421"/>
      <c r="HJ7" s="421"/>
      <c r="HK7" s="423"/>
      <c r="HL7" s="110"/>
      <c r="HM7" s="420" t="s">
        <v>263</v>
      </c>
      <c r="HN7" s="421"/>
      <c r="HO7" s="422"/>
      <c r="HP7" s="421"/>
      <c r="HQ7" s="421"/>
      <c r="HR7" s="423"/>
      <c r="HS7" s="110"/>
      <c r="HT7" s="420" t="s">
        <v>214</v>
      </c>
      <c r="HU7" s="421"/>
      <c r="HV7" s="422"/>
      <c r="HW7" s="421" t="s">
        <v>263</v>
      </c>
      <c r="HX7" s="421"/>
      <c r="HY7" s="423"/>
      <c r="HZ7" s="110"/>
      <c r="IA7" s="420"/>
      <c r="IB7" s="421"/>
      <c r="IC7" s="422"/>
      <c r="ID7" s="421"/>
      <c r="IE7" s="421"/>
      <c r="IF7" s="423"/>
      <c r="IG7" s="110"/>
      <c r="IH7" s="420" t="s">
        <v>215</v>
      </c>
      <c r="II7" s="421"/>
      <c r="IJ7" s="422"/>
      <c r="IK7" s="421" t="s">
        <v>386</v>
      </c>
      <c r="IL7" s="421"/>
      <c r="IM7" s="423"/>
      <c r="IN7" s="110"/>
      <c r="IO7" s="420" t="s">
        <v>386</v>
      </c>
      <c r="IP7" s="421"/>
      <c r="IQ7" s="422"/>
      <c r="IR7" s="421" t="s">
        <v>216</v>
      </c>
      <c r="IS7" s="421"/>
      <c r="IT7" s="423"/>
      <c r="IU7" s="110"/>
      <c r="IV7" s="420"/>
      <c r="IW7" s="421"/>
      <c r="IX7" s="422"/>
      <c r="IY7" s="421"/>
      <c r="IZ7" s="421"/>
      <c r="JA7" s="423"/>
      <c r="JB7" s="110"/>
      <c r="JC7" s="420" t="s">
        <v>216</v>
      </c>
      <c r="JD7" s="421"/>
      <c r="JE7" s="422"/>
      <c r="JF7" s="421" t="s">
        <v>212</v>
      </c>
      <c r="JG7" s="421"/>
      <c r="JH7" s="423"/>
      <c r="JI7" s="110"/>
      <c r="JJ7" s="420"/>
      <c r="JK7" s="421"/>
      <c r="JL7" s="422"/>
      <c r="JM7" s="421"/>
      <c r="JN7" s="421"/>
      <c r="JO7" s="423"/>
      <c r="JP7" s="110"/>
      <c r="JQ7" s="420" t="s">
        <v>406</v>
      </c>
      <c r="JR7" s="421"/>
      <c r="JS7" s="422"/>
      <c r="JT7" s="421" t="s">
        <v>213</v>
      </c>
      <c r="JU7" s="421"/>
      <c r="JV7" s="423"/>
      <c r="JW7" s="110"/>
      <c r="JX7" s="420"/>
      <c r="JY7" s="421"/>
      <c r="JZ7" s="422"/>
      <c r="KA7" s="421"/>
      <c r="KB7" s="421"/>
      <c r="KC7" s="423"/>
      <c r="KD7" s="110"/>
      <c r="KE7" s="420" t="s">
        <v>263</v>
      </c>
      <c r="KF7" s="421"/>
      <c r="KG7" s="422"/>
      <c r="KH7" s="421" t="s">
        <v>207</v>
      </c>
      <c r="KI7" s="421"/>
      <c r="KJ7" s="423"/>
      <c r="KK7" s="110"/>
      <c r="KL7" s="420"/>
      <c r="KM7" s="421"/>
      <c r="KN7" s="422"/>
      <c r="KO7" s="421"/>
      <c r="KP7" s="421"/>
      <c r="KQ7" s="423"/>
      <c r="KR7" s="110"/>
      <c r="KS7" s="420" t="s">
        <v>413</v>
      </c>
      <c r="KT7" s="421"/>
      <c r="KU7" s="422"/>
      <c r="KV7" s="421" t="s">
        <v>212</v>
      </c>
      <c r="KW7" s="421"/>
      <c r="KX7" s="423"/>
      <c r="KY7" s="110"/>
      <c r="KZ7" s="420"/>
      <c r="LA7" s="421"/>
      <c r="LB7" s="422"/>
      <c r="LC7" s="421"/>
      <c r="LD7" s="421"/>
      <c r="LE7" s="423"/>
      <c r="LF7" s="110"/>
      <c r="LG7" s="420" t="s">
        <v>215</v>
      </c>
      <c r="LH7" s="421"/>
      <c r="LI7" s="422"/>
      <c r="LJ7" s="421" t="s">
        <v>324</v>
      </c>
      <c r="LK7" s="421"/>
      <c r="LL7" s="423"/>
      <c r="LM7" s="110"/>
      <c r="LN7" s="420"/>
      <c r="LO7" s="421"/>
      <c r="LP7" s="422"/>
      <c r="LQ7" s="421"/>
      <c r="LR7" s="421"/>
      <c r="LS7" s="423"/>
      <c r="LT7" s="110"/>
      <c r="LU7" s="420" t="s">
        <v>414</v>
      </c>
      <c r="LV7" s="421"/>
      <c r="LW7" s="422"/>
      <c r="LX7" s="421" t="s">
        <v>213</v>
      </c>
      <c r="LY7" s="421"/>
      <c r="LZ7" s="423"/>
      <c r="MA7" s="110"/>
      <c r="MB7" s="420" t="s">
        <v>213</v>
      </c>
      <c r="MC7" s="421"/>
      <c r="MD7" s="422"/>
      <c r="ME7" s="421"/>
      <c r="MF7" s="421"/>
      <c r="MG7" s="423"/>
      <c r="MH7" s="110"/>
      <c r="MI7" s="420"/>
      <c r="MJ7" s="421"/>
      <c r="MK7" s="422"/>
      <c r="ML7" s="421"/>
      <c r="MM7" s="421"/>
      <c r="MN7" s="423"/>
      <c r="MO7" s="110"/>
      <c r="MP7" s="420" t="s">
        <v>213</v>
      </c>
      <c r="MQ7" s="421"/>
      <c r="MR7" s="422"/>
      <c r="MS7" s="421" t="s">
        <v>324</v>
      </c>
      <c r="MT7" s="421"/>
      <c r="MU7" s="423"/>
      <c r="MV7" s="110"/>
      <c r="MW7" s="420" t="s">
        <v>324</v>
      </c>
      <c r="MX7" s="421"/>
      <c r="MY7" s="422"/>
      <c r="MZ7" s="421" t="s">
        <v>216</v>
      </c>
      <c r="NA7" s="421"/>
      <c r="NB7" s="423"/>
      <c r="NC7" s="110"/>
      <c r="ND7" s="420" t="s">
        <v>213</v>
      </c>
      <c r="NE7" s="421"/>
      <c r="NF7" s="422"/>
      <c r="NG7" s="421"/>
      <c r="NH7" s="421"/>
      <c r="NI7" s="423"/>
      <c r="NJ7" s="110"/>
      <c r="NK7" s="420"/>
      <c r="NL7" s="421"/>
      <c r="NM7" s="422"/>
      <c r="NN7" s="421"/>
      <c r="NO7" s="421"/>
      <c r="NP7" s="423"/>
      <c r="NQ7" s="110"/>
      <c r="NR7" s="420"/>
      <c r="NS7" s="421"/>
      <c r="NT7" s="422"/>
      <c r="NU7" s="421"/>
      <c r="NV7" s="421"/>
      <c r="NW7" s="423"/>
      <c r="NX7" s="110"/>
      <c r="NY7" s="420"/>
      <c r="NZ7" s="421"/>
      <c r="OA7" s="422"/>
      <c r="OB7" s="421"/>
      <c r="OC7" s="421"/>
      <c r="OD7" s="423"/>
      <c r="OE7" s="110"/>
      <c r="OF7" s="420"/>
      <c r="OG7" s="421"/>
      <c r="OH7" s="422"/>
      <c r="OI7" s="421"/>
      <c r="OJ7" s="421"/>
      <c r="OK7" s="423"/>
      <c r="OL7" s="110"/>
      <c r="OM7" s="420" t="s">
        <v>357</v>
      </c>
      <c r="ON7" s="421"/>
      <c r="OO7" s="422"/>
      <c r="OP7" s="421" t="s">
        <v>212</v>
      </c>
      <c r="OQ7" s="421"/>
      <c r="OR7" s="423"/>
      <c r="OS7" s="110"/>
      <c r="OT7" s="420" t="s">
        <v>392</v>
      </c>
      <c r="OU7" s="421"/>
      <c r="OV7" s="422"/>
      <c r="OW7" s="421"/>
      <c r="OX7" s="421"/>
      <c r="OY7" s="423"/>
      <c r="OZ7" s="110"/>
      <c r="PA7" s="420"/>
      <c r="PB7" s="421"/>
      <c r="PC7" s="422"/>
      <c r="PD7" s="421"/>
      <c r="PE7" s="421"/>
      <c r="PF7" s="423"/>
      <c r="PG7" s="110"/>
      <c r="PH7" s="420" t="s">
        <v>263</v>
      </c>
      <c r="PI7" s="421"/>
      <c r="PJ7" s="422"/>
      <c r="PK7" s="421" t="s">
        <v>212</v>
      </c>
      <c r="PL7" s="421"/>
      <c r="PM7" s="423"/>
      <c r="PN7" s="110"/>
      <c r="PO7" s="420"/>
      <c r="PP7" s="421"/>
      <c r="PQ7" s="422"/>
      <c r="PR7" s="421"/>
      <c r="PS7" s="421"/>
      <c r="PT7" s="423"/>
      <c r="PU7" s="110"/>
      <c r="PV7" s="420" t="s">
        <v>354</v>
      </c>
      <c r="PW7" s="421"/>
      <c r="PX7" s="422"/>
      <c r="PY7" s="421" t="s">
        <v>212</v>
      </c>
      <c r="PZ7" s="421"/>
      <c r="QA7" s="423"/>
      <c r="QB7" s="110"/>
      <c r="QC7" s="420" t="s">
        <v>354</v>
      </c>
      <c r="QD7" s="421"/>
      <c r="QE7" s="422"/>
      <c r="QF7" s="421" t="s">
        <v>213</v>
      </c>
      <c r="QG7" s="421"/>
      <c r="QH7" s="423"/>
      <c r="QI7" s="334"/>
      <c r="QJ7" s="420"/>
      <c r="QK7" s="421"/>
      <c r="QL7" s="422"/>
      <c r="QM7" s="421"/>
      <c r="QN7" s="421"/>
      <c r="QO7" s="423"/>
      <c r="QP7" s="334"/>
      <c r="QQ7" s="420"/>
      <c r="QR7" s="421"/>
      <c r="QS7" s="422"/>
      <c r="QT7" s="421"/>
      <c r="QU7" s="421"/>
      <c r="QV7" s="423"/>
    </row>
    <row r="8" spans="1:464" ht="12.75" customHeight="1" x14ac:dyDescent="0.25">
      <c r="A8" s="443"/>
      <c r="B8" s="444"/>
      <c r="C8" s="445"/>
      <c r="D8" s="421"/>
      <c r="E8" s="421"/>
      <c r="F8" s="422"/>
      <c r="G8" s="421"/>
      <c r="H8" s="421"/>
      <c r="I8" s="423"/>
      <c r="J8" s="110"/>
      <c r="K8" s="420"/>
      <c r="L8" s="421"/>
      <c r="M8" s="422"/>
      <c r="N8" s="421"/>
      <c r="O8" s="421"/>
      <c r="P8" s="423"/>
      <c r="Q8" s="110"/>
      <c r="R8" s="420" t="s">
        <v>214</v>
      </c>
      <c r="S8" s="421"/>
      <c r="T8" s="422"/>
      <c r="U8" s="457"/>
      <c r="V8" s="421"/>
      <c r="W8" s="423"/>
      <c r="X8" s="110"/>
      <c r="Y8" s="420"/>
      <c r="Z8" s="421"/>
      <c r="AA8" s="422"/>
      <c r="AB8" s="421"/>
      <c r="AC8" s="421"/>
      <c r="AD8" s="423"/>
      <c r="AE8" s="110"/>
      <c r="AF8" s="420"/>
      <c r="AG8" s="421"/>
      <c r="AH8" s="422"/>
      <c r="AI8" s="421"/>
      <c r="AJ8" s="421"/>
      <c r="AK8" s="423"/>
      <c r="AL8" s="110"/>
      <c r="AM8" s="420"/>
      <c r="AN8" s="421"/>
      <c r="AO8" s="422"/>
      <c r="AP8" s="421"/>
      <c r="AQ8" s="421"/>
      <c r="AR8" s="423"/>
      <c r="AS8" s="110"/>
      <c r="AT8" s="420" t="s">
        <v>213</v>
      </c>
      <c r="AU8" s="421"/>
      <c r="AV8" s="422"/>
      <c r="AW8" s="421" t="s">
        <v>215</v>
      </c>
      <c r="AX8" s="421"/>
      <c r="AY8" s="423"/>
      <c r="AZ8" s="110"/>
      <c r="BA8" s="420" t="s">
        <v>214</v>
      </c>
      <c r="BB8" s="421"/>
      <c r="BC8" s="422"/>
      <c r="BD8" s="421" t="s">
        <v>204</v>
      </c>
      <c r="BE8" s="421"/>
      <c r="BF8" s="423"/>
      <c r="BG8" s="71"/>
      <c r="BH8" s="420" t="s">
        <v>214</v>
      </c>
      <c r="BI8" s="421"/>
      <c r="BJ8" s="422"/>
      <c r="BK8" s="421" t="s">
        <v>354</v>
      </c>
      <c r="BL8" s="421"/>
      <c r="BM8" s="423"/>
      <c r="BN8" s="110"/>
      <c r="BO8" s="420"/>
      <c r="BP8" s="421"/>
      <c r="BQ8" s="422"/>
      <c r="BR8" s="421"/>
      <c r="BS8" s="421"/>
      <c r="BT8" s="423"/>
      <c r="BU8" s="110"/>
      <c r="BV8" s="420"/>
      <c r="BW8" s="421"/>
      <c r="BX8" s="422"/>
      <c r="BY8" s="421"/>
      <c r="BZ8" s="421"/>
      <c r="CA8" s="423"/>
      <c r="CB8" s="110"/>
      <c r="CC8" s="420"/>
      <c r="CD8" s="421"/>
      <c r="CE8" s="422"/>
      <c r="CF8" s="421"/>
      <c r="CG8" s="421"/>
      <c r="CH8" s="423"/>
      <c r="CI8" s="110"/>
      <c r="CJ8" s="420"/>
      <c r="CK8" s="421"/>
      <c r="CL8" s="422"/>
      <c r="CM8" s="421"/>
      <c r="CN8" s="421"/>
      <c r="CO8" s="423"/>
      <c r="CP8" s="110"/>
      <c r="CQ8" s="420" t="s">
        <v>357</v>
      </c>
      <c r="CR8" s="421"/>
      <c r="CS8" s="422"/>
      <c r="CT8" s="421" t="s">
        <v>215</v>
      </c>
      <c r="CU8" s="421"/>
      <c r="CV8" s="423"/>
      <c r="CW8" s="110"/>
      <c r="CX8" s="420" t="s">
        <v>213</v>
      </c>
      <c r="CY8" s="421"/>
      <c r="CZ8" s="422"/>
      <c r="DA8" s="421"/>
      <c r="DB8" s="421"/>
      <c r="DC8" s="423"/>
      <c r="DD8" s="110"/>
      <c r="DE8" s="420"/>
      <c r="DF8" s="421"/>
      <c r="DG8" s="422"/>
      <c r="DH8" s="421"/>
      <c r="DI8" s="421"/>
      <c r="DJ8" s="423"/>
      <c r="DK8" s="110"/>
      <c r="DL8" s="420"/>
      <c r="DM8" s="421"/>
      <c r="DN8" s="422"/>
      <c r="DO8" s="421"/>
      <c r="DP8" s="421"/>
      <c r="DQ8" s="423"/>
      <c r="DR8" s="110"/>
      <c r="DS8" s="420"/>
      <c r="DT8" s="421"/>
      <c r="DU8" s="422"/>
      <c r="DV8" s="421"/>
      <c r="DW8" s="421"/>
      <c r="DX8" s="423"/>
      <c r="DY8" s="110"/>
      <c r="DZ8" s="420"/>
      <c r="EA8" s="421"/>
      <c r="EB8" s="422"/>
      <c r="EC8" s="421"/>
      <c r="ED8" s="421"/>
      <c r="EE8" s="423"/>
      <c r="EF8" s="110"/>
      <c r="EG8" s="420"/>
      <c r="EH8" s="421"/>
      <c r="EI8" s="422"/>
      <c r="EJ8" s="421"/>
      <c r="EK8" s="421"/>
      <c r="EL8" s="423"/>
      <c r="EM8" s="110"/>
      <c r="EN8" s="420" t="s">
        <v>213</v>
      </c>
      <c r="EO8" s="421"/>
      <c r="EP8" s="422"/>
      <c r="EQ8" s="421" t="s">
        <v>209</v>
      </c>
      <c r="ER8" s="421"/>
      <c r="ES8" s="423"/>
      <c r="ET8" s="110"/>
      <c r="EU8" s="420" t="s">
        <v>209</v>
      </c>
      <c r="EV8" s="421"/>
      <c r="EW8" s="422"/>
      <c r="EX8" s="421" t="s">
        <v>206</v>
      </c>
      <c r="EY8" s="421"/>
      <c r="EZ8" s="423"/>
      <c r="FA8" s="110"/>
      <c r="FB8" s="420"/>
      <c r="FC8" s="421"/>
      <c r="FD8" s="422"/>
      <c r="FE8" s="421"/>
      <c r="FF8" s="421"/>
      <c r="FG8" s="423"/>
      <c r="FH8" s="110"/>
      <c r="FI8" s="420"/>
      <c r="FJ8" s="421"/>
      <c r="FK8" s="422"/>
      <c r="FL8" s="421"/>
      <c r="FM8" s="421"/>
      <c r="FN8" s="423"/>
      <c r="FO8" s="110"/>
      <c r="FP8" s="420"/>
      <c r="FQ8" s="421"/>
      <c r="FR8" s="422"/>
      <c r="FS8" s="421"/>
      <c r="FT8" s="421"/>
      <c r="FU8" s="423"/>
      <c r="FV8" s="110"/>
      <c r="FW8" s="420"/>
      <c r="FX8" s="421"/>
      <c r="FY8" s="422"/>
      <c r="FZ8" s="421"/>
      <c r="GA8" s="421"/>
      <c r="GB8" s="423"/>
      <c r="GC8" s="110"/>
      <c r="GD8" s="420" t="s">
        <v>263</v>
      </c>
      <c r="GE8" s="421"/>
      <c r="GF8" s="422"/>
      <c r="GG8" s="421" t="s">
        <v>217</v>
      </c>
      <c r="GH8" s="421"/>
      <c r="GI8" s="423"/>
      <c r="GJ8" s="110"/>
      <c r="GK8" s="420"/>
      <c r="GL8" s="421"/>
      <c r="GM8" s="422"/>
      <c r="GN8" s="421"/>
      <c r="GO8" s="421"/>
      <c r="GP8" s="423"/>
      <c r="GQ8" s="110"/>
      <c r="GR8" s="420"/>
      <c r="GS8" s="421"/>
      <c r="GT8" s="422"/>
      <c r="GU8" s="421"/>
      <c r="GV8" s="421"/>
      <c r="GW8" s="423"/>
      <c r="GX8" s="110"/>
      <c r="GY8" s="420" t="s">
        <v>263</v>
      </c>
      <c r="GZ8" s="421"/>
      <c r="HA8" s="422"/>
      <c r="HB8" s="421" t="s">
        <v>213</v>
      </c>
      <c r="HC8" s="421"/>
      <c r="HD8" s="423"/>
      <c r="HE8" s="110"/>
      <c r="HF8" s="420"/>
      <c r="HG8" s="421"/>
      <c r="HH8" s="422"/>
      <c r="HI8" s="421"/>
      <c r="HJ8" s="421"/>
      <c r="HK8" s="423"/>
      <c r="HL8" s="110"/>
      <c r="HM8" s="420"/>
      <c r="HN8" s="421"/>
      <c r="HO8" s="422"/>
      <c r="HP8" s="421"/>
      <c r="HQ8" s="421"/>
      <c r="HR8" s="423"/>
      <c r="HS8" s="110"/>
      <c r="HT8" s="420"/>
      <c r="HU8" s="421"/>
      <c r="HV8" s="422"/>
      <c r="HW8" s="421" t="s">
        <v>386</v>
      </c>
      <c r="HX8" s="421"/>
      <c r="HY8" s="423"/>
      <c r="HZ8" s="110"/>
      <c r="IA8" s="420"/>
      <c r="IB8" s="421"/>
      <c r="IC8" s="422"/>
      <c r="ID8" s="421"/>
      <c r="IE8" s="421"/>
      <c r="IF8" s="423"/>
      <c r="IG8" s="110"/>
      <c r="IH8" s="420" t="s">
        <v>214</v>
      </c>
      <c r="II8" s="421"/>
      <c r="IJ8" s="422"/>
      <c r="IK8" s="421" t="s">
        <v>211</v>
      </c>
      <c r="IL8" s="421"/>
      <c r="IM8" s="423"/>
      <c r="IN8" s="110"/>
      <c r="IO8" s="420" t="s">
        <v>286</v>
      </c>
      <c r="IP8" s="421"/>
      <c r="IQ8" s="422"/>
      <c r="IR8" s="421"/>
      <c r="IS8" s="421"/>
      <c r="IT8" s="423"/>
      <c r="IU8" s="110"/>
      <c r="IV8" s="420"/>
      <c r="IW8" s="421"/>
      <c r="IX8" s="422"/>
      <c r="IY8" s="421"/>
      <c r="IZ8" s="421"/>
      <c r="JA8" s="423"/>
      <c r="JB8" s="110"/>
      <c r="JC8" s="420" t="s">
        <v>215</v>
      </c>
      <c r="JD8" s="421"/>
      <c r="JE8" s="422"/>
      <c r="JF8" s="421"/>
      <c r="JG8" s="421"/>
      <c r="JH8" s="423"/>
      <c r="JI8" s="110"/>
      <c r="JJ8" s="420"/>
      <c r="JK8" s="421"/>
      <c r="JL8" s="422"/>
      <c r="JM8" s="421"/>
      <c r="JN8" s="421"/>
      <c r="JO8" s="423"/>
      <c r="JP8" s="110"/>
      <c r="JQ8" s="420" t="s">
        <v>213</v>
      </c>
      <c r="JR8" s="421"/>
      <c r="JS8" s="422"/>
      <c r="JT8" s="421" t="s">
        <v>263</v>
      </c>
      <c r="JU8" s="421"/>
      <c r="JV8" s="423"/>
      <c r="JW8" s="110"/>
      <c r="JX8" s="420"/>
      <c r="JY8" s="421"/>
      <c r="JZ8" s="422"/>
      <c r="KA8" s="421"/>
      <c r="KB8" s="421"/>
      <c r="KC8" s="423"/>
      <c r="KD8" s="110"/>
      <c r="KE8" s="420" t="s">
        <v>216</v>
      </c>
      <c r="KF8" s="421"/>
      <c r="KG8" s="422"/>
      <c r="KH8" s="421"/>
      <c r="KI8" s="421"/>
      <c r="KJ8" s="423"/>
      <c r="KK8" s="110"/>
      <c r="KL8" s="420"/>
      <c r="KM8" s="421"/>
      <c r="KN8" s="422"/>
      <c r="KO8" s="421"/>
      <c r="KP8" s="421"/>
      <c r="KQ8" s="423"/>
      <c r="KR8" s="110"/>
      <c r="KS8" s="420"/>
      <c r="KT8" s="421"/>
      <c r="KU8" s="422"/>
      <c r="KV8" s="421" t="s">
        <v>386</v>
      </c>
      <c r="KW8" s="421"/>
      <c r="KX8" s="423"/>
      <c r="KY8" s="110"/>
      <c r="KZ8" s="420"/>
      <c r="LA8" s="421"/>
      <c r="LB8" s="422"/>
      <c r="LC8" s="421"/>
      <c r="LD8" s="421"/>
      <c r="LE8" s="423"/>
      <c r="LF8" s="110"/>
      <c r="LG8" s="420" t="s">
        <v>216</v>
      </c>
      <c r="LH8" s="421"/>
      <c r="LI8" s="422"/>
      <c r="LJ8" s="421"/>
      <c r="LK8" s="421"/>
      <c r="LL8" s="423"/>
      <c r="LM8" s="110"/>
      <c r="LN8" s="420"/>
      <c r="LO8" s="421"/>
      <c r="LP8" s="422"/>
      <c r="LQ8" s="421"/>
      <c r="LR8" s="421"/>
      <c r="LS8" s="423"/>
      <c r="LT8" s="110"/>
      <c r="LU8" s="420" t="s">
        <v>213</v>
      </c>
      <c r="LV8" s="421"/>
      <c r="LW8" s="422"/>
      <c r="LX8" s="421" t="s">
        <v>414</v>
      </c>
      <c r="LY8" s="421"/>
      <c r="LZ8" s="423"/>
      <c r="MA8" s="110"/>
      <c r="MB8" s="420"/>
      <c r="MC8" s="421"/>
      <c r="MD8" s="422"/>
      <c r="ME8" s="421"/>
      <c r="MF8" s="421"/>
      <c r="MG8" s="423"/>
      <c r="MH8" s="110"/>
      <c r="MI8" s="420"/>
      <c r="MJ8" s="421"/>
      <c r="MK8" s="422"/>
      <c r="ML8" s="421"/>
      <c r="MM8" s="421"/>
      <c r="MN8" s="423"/>
      <c r="MO8" s="110"/>
      <c r="MP8" s="420"/>
      <c r="MQ8" s="421"/>
      <c r="MR8" s="422"/>
      <c r="MS8" s="421"/>
      <c r="MT8" s="421"/>
      <c r="MU8" s="423"/>
      <c r="MV8" s="110"/>
      <c r="MW8" s="420" t="s">
        <v>263</v>
      </c>
      <c r="MX8" s="421"/>
      <c r="MY8" s="422"/>
      <c r="MZ8" s="421" t="s">
        <v>207</v>
      </c>
      <c r="NA8" s="421"/>
      <c r="NB8" s="423"/>
      <c r="NC8" s="110"/>
      <c r="ND8" s="420"/>
      <c r="NE8" s="421"/>
      <c r="NF8" s="422"/>
      <c r="NG8" s="421"/>
      <c r="NH8" s="421"/>
      <c r="NI8" s="423"/>
      <c r="NJ8" s="110"/>
      <c r="NK8" s="420"/>
      <c r="NL8" s="421"/>
      <c r="NM8" s="422"/>
      <c r="NN8" s="421"/>
      <c r="NO8" s="421"/>
      <c r="NP8" s="423"/>
      <c r="NQ8" s="110"/>
      <c r="NR8" s="420"/>
      <c r="NS8" s="421"/>
      <c r="NT8" s="422"/>
      <c r="NU8" s="421"/>
      <c r="NV8" s="421"/>
      <c r="NW8" s="423"/>
      <c r="NX8" s="110"/>
      <c r="NY8" s="420"/>
      <c r="NZ8" s="421"/>
      <c r="OA8" s="422"/>
      <c r="OB8" s="421"/>
      <c r="OC8" s="421"/>
      <c r="OD8" s="423"/>
      <c r="OE8" s="110"/>
      <c r="OF8" s="420"/>
      <c r="OG8" s="421"/>
      <c r="OH8" s="422"/>
      <c r="OI8" s="421"/>
      <c r="OJ8" s="421"/>
      <c r="OK8" s="423"/>
      <c r="OL8" s="110"/>
      <c r="OM8" s="420" t="s">
        <v>214</v>
      </c>
      <c r="ON8" s="421"/>
      <c r="OO8" s="422"/>
      <c r="OP8" s="421" t="s">
        <v>263</v>
      </c>
      <c r="OQ8" s="421"/>
      <c r="OR8" s="423"/>
      <c r="OS8" s="110"/>
      <c r="OT8" s="420"/>
      <c r="OU8" s="421"/>
      <c r="OV8" s="422"/>
      <c r="OW8" s="421"/>
      <c r="OX8" s="421"/>
      <c r="OY8" s="423"/>
      <c r="OZ8" s="110"/>
      <c r="PA8" s="420"/>
      <c r="PB8" s="421"/>
      <c r="PC8" s="422"/>
      <c r="PD8" s="421"/>
      <c r="PE8" s="421"/>
      <c r="PF8" s="423"/>
      <c r="PG8" s="110"/>
      <c r="PH8" s="420" t="s">
        <v>212</v>
      </c>
      <c r="PI8" s="421"/>
      <c r="PJ8" s="422"/>
      <c r="PK8" s="421" t="s">
        <v>213</v>
      </c>
      <c r="PL8" s="421"/>
      <c r="PM8" s="423"/>
      <c r="PN8" s="110"/>
      <c r="PO8" s="420"/>
      <c r="PP8" s="421"/>
      <c r="PQ8" s="422"/>
      <c r="PR8" s="421"/>
      <c r="PS8" s="421"/>
      <c r="PT8" s="423"/>
      <c r="PU8" s="110"/>
      <c r="PV8" s="420"/>
      <c r="PW8" s="421"/>
      <c r="PX8" s="422"/>
      <c r="PY8" s="421"/>
      <c r="PZ8" s="421"/>
      <c r="QA8" s="423"/>
      <c r="QB8" s="110"/>
      <c r="QC8" s="420"/>
      <c r="QD8" s="421"/>
      <c r="QE8" s="422"/>
      <c r="QF8" s="421"/>
      <c r="QG8" s="421"/>
      <c r="QH8" s="423"/>
      <c r="QI8" s="334"/>
      <c r="QJ8" s="420"/>
      <c r="QK8" s="421"/>
      <c r="QL8" s="422"/>
      <c r="QM8" s="421"/>
      <c r="QN8" s="421"/>
      <c r="QO8" s="423"/>
      <c r="QP8" s="334"/>
      <c r="QQ8" s="420"/>
      <c r="QR8" s="421"/>
      <c r="QS8" s="422"/>
      <c r="QT8" s="421"/>
      <c r="QU8" s="421"/>
      <c r="QV8" s="423"/>
    </row>
    <row r="9" spans="1:464" ht="12.75" customHeight="1" thickBot="1" x14ac:dyDescent="0.3">
      <c r="A9" s="443"/>
      <c r="B9" s="444"/>
      <c r="C9" s="445"/>
      <c r="D9" s="425"/>
      <c r="E9" s="425"/>
      <c r="F9" s="426"/>
      <c r="G9" s="427"/>
      <c r="H9" s="425"/>
      <c r="I9" s="428"/>
      <c r="J9" s="110"/>
      <c r="K9" s="424"/>
      <c r="L9" s="425"/>
      <c r="M9" s="426"/>
      <c r="N9" s="427"/>
      <c r="O9" s="425"/>
      <c r="P9" s="428"/>
      <c r="Q9" s="111"/>
      <c r="R9" s="420"/>
      <c r="S9" s="421"/>
      <c r="T9" s="422"/>
      <c r="U9" s="457"/>
      <c r="V9" s="421"/>
      <c r="W9" s="423"/>
      <c r="X9" s="111"/>
      <c r="Y9" s="424"/>
      <c r="Z9" s="425"/>
      <c r="AA9" s="426"/>
      <c r="AB9" s="427"/>
      <c r="AC9" s="425"/>
      <c r="AD9" s="428"/>
      <c r="AE9" s="111"/>
      <c r="AF9" s="424"/>
      <c r="AG9" s="425"/>
      <c r="AH9" s="426"/>
      <c r="AI9" s="427"/>
      <c r="AJ9" s="425"/>
      <c r="AK9" s="428"/>
      <c r="AL9" s="111"/>
      <c r="AM9" s="424"/>
      <c r="AN9" s="425"/>
      <c r="AO9" s="426"/>
      <c r="AP9" s="427"/>
      <c r="AQ9" s="425"/>
      <c r="AR9" s="428"/>
      <c r="AS9" s="111"/>
      <c r="AT9" s="424"/>
      <c r="AU9" s="425"/>
      <c r="AV9" s="426"/>
      <c r="AW9" s="427"/>
      <c r="AX9" s="425"/>
      <c r="AY9" s="428"/>
      <c r="AZ9" s="111"/>
      <c r="BA9" s="424"/>
      <c r="BB9" s="425"/>
      <c r="BC9" s="426"/>
      <c r="BD9" s="427"/>
      <c r="BE9" s="425"/>
      <c r="BF9" s="428"/>
      <c r="BG9" s="78"/>
      <c r="BH9" s="424"/>
      <c r="BI9" s="425"/>
      <c r="BJ9" s="426"/>
      <c r="BK9" s="427"/>
      <c r="BL9" s="425"/>
      <c r="BM9" s="428"/>
      <c r="BN9" s="111"/>
      <c r="BO9" s="424"/>
      <c r="BP9" s="425"/>
      <c r="BQ9" s="426"/>
      <c r="BR9" s="427"/>
      <c r="BS9" s="425"/>
      <c r="BT9" s="428"/>
      <c r="BU9" s="111"/>
      <c r="BV9" s="424"/>
      <c r="BW9" s="425"/>
      <c r="BX9" s="426"/>
      <c r="BY9" s="427"/>
      <c r="BZ9" s="425"/>
      <c r="CA9" s="428"/>
      <c r="CB9" s="111"/>
      <c r="CC9" s="424"/>
      <c r="CD9" s="425"/>
      <c r="CE9" s="426"/>
      <c r="CF9" s="427"/>
      <c r="CG9" s="425"/>
      <c r="CH9" s="428"/>
      <c r="CI9" s="111"/>
      <c r="CJ9" s="424"/>
      <c r="CK9" s="425"/>
      <c r="CL9" s="426"/>
      <c r="CM9" s="427"/>
      <c r="CN9" s="425"/>
      <c r="CO9" s="428"/>
      <c r="CP9" s="111"/>
      <c r="CQ9" s="424" t="s">
        <v>213</v>
      </c>
      <c r="CR9" s="425"/>
      <c r="CS9" s="426"/>
      <c r="CT9" s="427" t="s">
        <v>263</v>
      </c>
      <c r="CU9" s="425"/>
      <c r="CV9" s="428"/>
      <c r="CW9" s="111"/>
      <c r="CX9" s="424"/>
      <c r="CY9" s="425"/>
      <c r="CZ9" s="426"/>
      <c r="DA9" s="427"/>
      <c r="DB9" s="425"/>
      <c r="DC9" s="428"/>
      <c r="DD9" s="111"/>
      <c r="DE9" s="424"/>
      <c r="DF9" s="425"/>
      <c r="DG9" s="426"/>
      <c r="DH9" s="427"/>
      <c r="DI9" s="425"/>
      <c r="DJ9" s="428"/>
      <c r="DK9" s="111"/>
      <c r="DL9" s="424"/>
      <c r="DM9" s="425"/>
      <c r="DN9" s="426"/>
      <c r="DO9" s="427"/>
      <c r="DP9" s="425"/>
      <c r="DQ9" s="428"/>
      <c r="DR9" s="111"/>
      <c r="DS9" s="424"/>
      <c r="DT9" s="425"/>
      <c r="DU9" s="426"/>
      <c r="DV9" s="427"/>
      <c r="DW9" s="425"/>
      <c r="DX9" s="428"/>
      <c r="DY9" s="111"/>
      <c r="DZ9" s="424"/>
      <c r="EA9" s="425"/>
      <c r="EB9" s="426"/>
      <c r="EC9" s="427"/>
      <c r="ED9" s="425"/>
      <c r="EE9" s="428"/>
      <c r="EF9" s="111"/>
      <c r="EG9" s="424"/>
      <c r="EH9" s="425"/>
      <c r="EI9" s="426"/>
      <c r="EJ9" s="427"/>
      <c r="EK9" s="425"/>
      <c r="EL9" s="428"/>
      <c r="EM9" s="111"/>
      <c r="EN9" s="424"/>
      <c r="EO9" s="425"/>
      <c r="EP9" s="426"/>
      <c r="EQ9" s="427"/>
      <c r="ER9" s="425"/>
      <c r="ES9" s="428"/>
      <c r="ET9" s="111"/>
      <c r="EU9" s="424"/>
      <c r="EV9" s="425"/>
      <c r="EW9" s="426"/>
      <c r="EX9" s="427"/>
      <c r="EY9" s="425"/>
      <c r="EZ9" s="428"/>
      <c r="FA9" s="111"/>
      <c r="FB9" s="424"/>
      <c r="FC9" s="425"/>
      <c r="FD9" s="426"/>
      <c r="FE9" s="427"/>
      <c r="FF9" s="425"/>
      <c r="FG9" s="428"/>
      <c r="FH9" s="111"/>
      <c r="FI9" s="424"/>
      <c r="FJ9" s="425"/>
      <c r="FK9" s="426"/>
      <c r="FL9" s="427"/>
      <c r="FM9" s="425"/>
      <c r="FN9" s="428"/>
      <c r="FO9" s="111"/>
      <c r="FP9" s="424"/>
      <c r="FQ9" s="425"/>
      <c r="FR9" s="426"/>
      <c r="FS9" s="427"/>
      <c r="FT9" s="425"/>
      <c r="FU9" s="428"/>
      <c r="FV9" s="111"/>
      <c r="FW9" s="424"/>
      <c r="FX9" s="425"/>
      <c r="FY9" s="426"/>
      <c r="FZ9" s="427"/>
      <c r="GA9" s="425"/>
      <c r="GB9" s="428"/>
      <c r="GC9" s="111"/>
      <c r="GD9" s="424" t="s">
        <v>213</v>
      </c>
      <c r="GE9" s="425"/>
      <c r="GF9" s="426"/>
      <c r="GG9" s="427" t="s">
        <v>209</v>
      </c>
      <c r="GH9" s="425"/>
      <c r="GI9" s="428"/>
      <c r="GJ9" s="111"/>
      <c r="GK9" s="424"/>
      <c r="GL9" s="425"/>
      <c r="GM9" s="426"/>
      <c r="GN9" s="427"/>
      <c r="GO9" s="425"/>
      <c r="GP9" s="428"/>
      <c r="GQ9" s="111"/>
      <c r="GR9" s="424"/>
      <c r="GS9" s="425"/>
      <c r="GT9" s="426"/>
      <c r="GU9" s="427"/>
      <c r="GV9" s="425"/>
      <c r="GW9" s="428"/>
      <c r="GX9" s="111"/>
      <c r="GY9" s="424"/>
      <c r="GZ9" s="425"/>
      <c r="HA9" s="426"/>
      <c r="HB9" s="427"/>
      <c r="HC9" s="425"/>
      <c r="HD9" s="428"/>
      <c r="HE9" s="111"/>
      <c r="HF9" s="424"/>
      <c r="HG9" s="425"/>
      <c r="HH9" s="426"/>
      <c r="HI9" s="427"/>
      <c r="HJ9" s="425"/>
      <c r="HK9" s="428"/>
      <c r="HL9" s="111"/>
      <c r="HM9" s="424"/>
      <c r="HN9" s="425"/>
      <c r="HO9" s="426"/>
      <c r="HP9" s="427"/>
      <c r="HQ9" s="425"/>
      <c r="HR9" s="428"/>
      <c r="HS9" s="111"/>
      <c r="HT9" s="424"/>
      <c r="HU9" s="425"/>
      <c r="HV9" s="426"/>
      <c r="HW9" s="427" t="s">
        <v>205</v>
      </c>
      <c r="HX9" s="425"/>
      <c r="HY9" s="428"/>
      <c r="HZ9" s="111"/>
      <c r="IA9" s="424"/>
      <c r="IB9" s="425"/>
      <c r="IC9" s="426"/>
      <c r="ID9" s="427"/>
      <c r="IE9" s="425"/>
      <c r="IF9" s="428"/>
      <c r="IG9" s="111"/>
      <c r="IH9" s="424" t="s">
        <v>204</v>
      </c>
      <c r="II9" s="425"/>
      <c r="IJ9" s="426"/>
      <c r="IK9" s="427" t="s">
        <v>286</v>
      </c>
      <c r="IL9" s="425"/>
      <c r="IM9" s="428"/>
      <c r="IN9" s="111"/>
      <c r="IO9" s="424" t="s">
        <v>216</v>
      </c>
      <c r="IP9" s="425"/>
      <c r="IQ9" s="426"/>
      <c r="IR9" s="427" t="s">
        <v>215</v>
      </c>
      <c r="IS9" s="425"/>
      <c r="IT9" s="428"/>
      <c r="IU9" s="111"/>
      <c r="IV9" s="424"/>
      <c r="IW9" s="425"/>
      <c r="IX9" s="426"/>
      <c r="IY9" s="427"/>
      <c r="IZ9" s="425"/>
      <c r="JA9" s="428"/>
      <c r="JB9" s="111"/>
      <c r="JC9" s="424"/>
      <c r="JD9" s="425"/>
      <c r="JE9" s="426"/>
      <c r="JF9" s="427"/>
      <c r="JG9" s="425"/>
      <c r="JH9" s="428"/>
      <c r="JI9" s="111"/>
      <c r="JJ9" s="424"/>
      <c r="JK9" s="425"/>
      <c r="JL9" s="426"/>
      <c r="JM9" s="427"/>
      <c r="JN9" s="425"/>
      <c r="JO9" s="428"/>
      <c r="JP9" s="111"/>
      <c r="JQ9" s="424" t="s">
        <v>263</v>
      </c>
      <c r="JR9" s="425"/>
      <c r="JS9" s="426"/>
      <c r="JT9" s="427" t="s">
        <v>216</v>
      </c>
      <c r="JU9" s="425"/>
      <c r="JV9" s="428"/>
      <c r="JW9" s="111"/>
      <c r="JX9" s="424"/>
      <c r="JY9" s="425"/>
      <c r="JZ9" s="426"/>
      <c r="KA9" s="427"/>
      <c r="KB9" s="425"/>
      <c r="KC9" s="428"/>
      <c r="KD9" s="111"/>
      <c r="KE9" s="424" t="s">
        <v>212</v>
      </c>
      <c r="KF9" s="425"/>
      <c r="KG9" s="426"/>
      <c r="KH9" s="427"/>
      <c r="KI9" s="425"/>
      <c r="KJ9" s="428"/>
      <c r="KK9" s="111"/>
      <c r="KL9" s="424"/>
      <c r="KM9" s="425"/>
      <c r="KN9" s="426"/>
      <c r="KO9" s="427"/>
      <c r="KP9" s="425"/>
      <c r="KQ9" s="428"/>
      <c r="KR9" s="111"/>
      <c r="KS9" s="424"/>
      <c r="KT9" s="425"/>
      <c r="KU9" s="426"/>
      <c r="KV9" s="427"/>
      <c r="KW9" s="425"/>
      <c r="KX9" s="428"/>
      <c r="KY9" s="111"/>
      <c r="KZ9" s="424"/>
      <c r="LA9" s="425"/>
      <c r="LB9" s="426"/>
      <c r="LC9" s="427"/>
      <c r="LD9" s="425"/>
      <c r="LE9" s="428"/>
      <c r="LF9" s="111"/>
      <c r="LG9" s="424" t="s">
        <v>286</v>
      </c>
      <c r="LH9" s="425"/>
      <c r="LI9" s="426"/>
      <c r="LJ9" s="427"/>
      <c r="LK9" s="425"/>
      <c r="LL9" s="428"/>
      <c r="LM9" s="111"/>
      <c r="LN9" s="424"/>
      <c r="LO9" s="425"/>
      <c r="LP9" s="426"/>
      <c r="LQ9" s="427"/>
      <c r="LR9" s="425"/>
      <c r="LS9" s="428"/>
      <c r="LT9" s="111"/>
      <c r="LU9" s="424" t="s">
        <v>263</v>
      </c>
      <c r="LV9" s="425"/>
      <c r="LW9" s="426"/>
      <c r="LX9" s="427" t="s">
        <v>212</v>
      </c>
      <c r="LY9" s="425"/>
      <c r="LZ9" s="428"/>
      <c r="MA9" s="111"/>
      <c r="MB9" s="424"/>
      <c r="MC9" s="425"/>
      <c r="MD9" s="426"/>
      <c r="ME9" s="427"/>
      <c r="MF9" s="425"/>
      <c r="MG9" s="428"/>
      <c r="MH9" s="111"/>
      <c r="MI9" s="424"/>
      <c r="MJ9" s="425"/>
      <c r="MK9" s="426"/>
      <c r="ML9" s="427"/>
      <c r="MM9" s="425"/>
      <c r="MN9" s="428"/>
      <c r="MO9" s="111"/>
      <c r="MP9" s="424"/>
      <c r="MQ9" s="425"/>
      <c r="MR9" s="426"/>
      <c r="MS9" s="427"/>
      <c r="MT9" s="425"/>
      <c r="MU9" s="428"/>
      <c r="MV9" s="111"/>
      <c r="MW9" s="424"/>
      <c r="MX9" s="425"/>
      <c r="MY9" s="426"/>
      <c r="MZ9" s="427"/>
      <c r="NA9" s="425"/>
      <c r="NB9" s="428"/>
      <c r="NC9" s="111"/>
      <c r="ND9" s="424"/>
      <c r="NE9" s="425"/>
      <c r="NF9" s="426"/>
      <c r="NG9" s="427"/>
      <c r="NH9" s="425"/>
      <c r="NI9" s="428"/>
      <c r="NJ9" s="111"/>
      <c r="NK9" s="424"/>
      <c r="NL9" s="425"/>
      <c r="NM9" s="426"/>
      <c r="NN9" s="427"/>
      <c r="NO9" s="425"/>
      <c r="NP9" s="428"/>
      <c r="NQ9" s="111"/>
      <c r="NR9" s="424"/>
      <c r="NS9" s="425"/>
      <c r="NT9" s="426"/>
      <c r="NU9" s="427"/>
      <c r="NV9" s="425"/>
      <c r="NW9" s="428"/>
      <c r="NX9" s="111"/>
      <c r="NY9" s="424"/>
      <c r="NZ9" s="425"/>
      <c r="OA9" s="426"/>
      <c r="OB9" s="427"/>
      <c r="OC9" s="425"/>
      <c r="OD9" s="428"/>
      <c r="OE9" s="111"/>
      <c r="OF9" s="424"/>
      <c r="OG9" s="425"/>
      <c r="OH9" s="426"/>
      <c r="OI9" s="427"/>
      <c r="OJ9" s="425"/>
      <c r="OK9" s="428"/>
      <c r="OL9" s="111"/>
      <c r="OM9" s="424"/>
      <c r="ON9" s="425"/>
      <c r="OO9" s="426"/>
      <c r="OP9" s="427"/>
      <c r="OQ9" s="425"/>
      <c r="OR9" s="428"/>
      <c r="OS9" s="111"/>
      <c r="OT9" s="424"/>
      <c r="OU9" s="425"/>
      <c r="OV9" s="426"/>
      <c r="OW9" s="427"/>
      <c r="OX9" s="425"/>
      <c r="OY9" s="428"/>
      <c r="OZ9" s="111"/>
      <c r="PA9" s="424"/>
      <c r="PB9" s="425"/>
      <c r="PC9" s="426"/>
      <c r="PD9" s="427"/>
      <c r="PE9" s="425"/>
      <c r="PF9" s="428"/>
      <c r="PG9" s="111"/>
      <c r="PH9" s="424" t="s">
        <v>422</v>
      </c>
      <c r="PI9" s="425"/>
      <c r="PJ9" s="426"/>
      <c r="PK9" s="427"/>
      <c r="PL9" s="425"/>
      <c r="PM9" s="428"/>
      <c r="PN9" s="111"/>
      <c r="PO9" s="424"/>
      <c r="PP9" s="425"/>
      <c r="PQ9" s="426"/>
      <c r="PR9" s="427"/>
      <c r="PS9" s="425"/>
      <c r="PT9" s="428"/>
      <c r="PU9" s="111"/>
      <c r="PV9" s="424"/>
      <c r="PW9" s="425"/>
      <c r="PX9" s="426"/>
      <c r="PY9" s="427"/>
      <c r="PZ9" s="425"/>
      <c r="QA9" s="428"/>
      <c r="QB9" s="111"/>
      <c r="QC9" s="424"/>
      <c r="QD9" s="425"/>
      <c r="QE9" s="426"/>
      <c r="QF9" s="427"/>
      <c r="QG9" s="425"/>
      <c r="QH9" s="428"/>
      <c r="QI9" s="334"/>
      <c r="QJ9" s="424"/>
      <c r="QK9" s="425"/>
      <c r="QL9" s="426"/>
      <c r="QM9" s="427"/>
      <c r="QN9" s="425"/>
      <c r="QO9" s="428"/>
      <c r="QP9" s="334"/>
      <c r="QQ9" s="424"/>
      <c r="QR9" s="425"/>
      <c r="QS9" s="426"/>
      <c r="QT9" s="427"/>
      <c r="QU9" s="425"/>
      <c r="QV9" s="428"/>
    </row>
    <row r="10" spans="1:464" ht="5.0999999999999996" customHeight="1" thickBot="1" x14ac:dyDescent="0.3">
      <c r="A10" s="446"/>
      <c r="B10" s="447"/>
      <c r="C10" s="448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3">
      <c r="A11" s="463" t="s">
        <v>149</v>
      </c>
      <c r="B11" s="464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5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>
        <f>IF(ISBLANK($MN$3),"",IF(ISBLANK(Tipy!KL6),0,IF(AND(Tipy!KL6=Výsledky!$ML$3,Tipy!KN6=Výsledky!$MN$3),60,0)))</f>
        <v>0</v>
      </c>
      <c r="MJ12" s="55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0</v>
      </c>
      <c r="MK12" s="55">
        <f>IF(ISBLANK($MN$3),"",IF(OR(Tipy!KO6=Výsledky!$MI$6,Tipy!KO6=Výsledky!$MI$7,Tipy!KO6=Výsledky!$MI$8,Tipy!KO6=Výsledky!$MI$9),IF(VLOOKUP(Tipy!KO6,'Kategórie hráčov'!$A$2:$B$70,2,FALSE)=30,30,20),0))</f>
        <v>0</v>
      </c>
      <c r="ML12" s="55">
        <f>IF(ISBLANK($MN$3),"",IF(OR(Tipy!KP6=Výsledky!$ML$6,Tipy!KP6=Výsledky!$ML$7,Tipy!KP6=Výsledky!$ML$8,Tipy!KP6=Výsledky!$ML$9),IF(VLOOKUP(Tipy!KP6,'Kategórie hráčov'!$A$2:$B$70,2,FALSE)=30,30,20),0))</f>
        <v>0</v>
      </c>
      <c r="MM12" s="56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59">
        <f>IF(ISBLANK($MN$3),"",IF(ISBLANK(Tipy!KL6),"-",SUM(MI12:MM12)))</f>
        <v>0</v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>
        <f>IF(ISBLANK($OY$3),"",IF(ISBLANK(Tipy!MN6),0,IF(AND(Tipy!MN6=Výsledky!$OW$3,Tipy!MP6=Výsledky!$OY$3),60,0)))</f>
        <v>0</v>
      </c>
      <c r="OU12" s="5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55">
        <f>IF(ISBLANK($OY$3),"",IF(OR(Tipy!MQ6=Výsledky!$OT$6,Tipy!MQ6=Výsledky!$OT$7,Tipy!MQ6=Výsledky!$OT$8,Tipy!MQ6=Výsledky!$OT$9,Tipy!MQ6=Výsledky!$OT$10),VLOOKUP(Tipy!MQ6,'Kategórie hráčov'!$A$2:$B$51,2,FALSE),0))</f>
        <v>0</v>
      </c>
      <c r="OW12" s="55">
        <f>IF(ISBLANK($OY$3),"",IF(OR(Tipy!MR6=Výsledky!$OW$6,Tipy!MR6=Výsledky!$OW$7,Tipy!MR6=Výsledky!$OW$8,Tipy!MR6=Výsledky!$OW$9),VLOOKUP(Tipy!MR6,'Kategórie hráčov'!$A$27:$B$76,2,FALSE),0))</f>
        <v>0</v>
      </c>
      <c r="OX12" s="56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59">
        <f>IF(ISBLANK($OY$3),"",IF(ISBLANK(Tipy!MN6),"-",SUM(OT12:OX12)))</f>
        <v>0</v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>
        <f>IF(ISBLANK($PM$3),"",IF(ISBLANK(Tipy!MZ6),0,IF(AND(Tipy!MZ6=Výsledky!$PK$3,Tipy!NB6=Výsledky!$PM$3),60,0)))</f>
        <v>0</v>
      </c>
      <c r="PI12" s="55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55">
        <f>IF(ISBLANK($PM$3),"",IF(OR(Tipy!NC6=Výsledky!$PH$6,Tipy!NC6=Výsledky!$PH$7,Tipy!NC6=Výsledky!$PH$8,Tipy!NC6=Výsledky!$PH$9,Tipy!NC6=Výsledky!$PH$10),VLOOKUP(Tipy!NC6,'Kategórie hráčov'!$A$2:$B$51,2,FALSE),0))</f>
        <v>20</v>
      </c>
      <c r="PK12" s="55">
        <f>IF(ISBLANK($PM$3),"",IF(OR(Tipy!ND6=Výsledky!$PK$6,Tipy!ND6=Výsledky!$PK$7,Tipy!ND6=Výsledky!$PK$8,Tipy!ND6=Výsledky!$PK$9),VLOOKUP(Tipy!ND6,'Kategórie hráčov'!$A$27:$B$76,2,FALSE),0))</f>
        <v>0</v>
      </c>
      <c r="PL12" s="56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59">
        <f>IF(ISBLANK($PM$3),"",IF(ISBLANK(Tipy!MZ6),"-",SUM(PH12:PL12)))</f>
        <v>40</v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>
        <f>IF(ISBLANK($QA$3),"",IF(ISBLANK(Tipy!NL6),0,IF(AND(Tipy!NL6=Výsledky!$PY$3,Tipy!NN6=Výsledky!$QA$3),60,0)))</f>
        <v>0</v>
      </c>
      <c r="PW12" s="55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>0</v>
      </c>
      <c r="PX12" s="55">
        <f>IF(ISBLANK($QA$3),"",IF(OR(Tipy!NO6=Výsledky!$PV$6,Tipy!NO6=Výsledky!$PV$7,Tipy!NO6=Výsledky!$PV$8,Tipy!NO6=Výsledky!$PV$9,Tipy!NO6=Výsledky!$PV$10),VLOOKUP(Tipy!NO6,'Kategórie hráčov'!$A$2:$B$51,2,FALSE),0))</f>
        <v>0</v>
      </c>
      <c r="PY12" s="55">
        <f>IF(ISBLANK($QA$3),"",IF(OR(Tipy!NP6=Výsledky!$PY$6,Tipy!NP6=Výsledky!$PY$7,Tipy!NP6=Výsledky!$PY$8,Tipy!NP6=Výsledky!$PY$9),VLOOKUP(Tipy!NP6,'Kategórie hráčov'!$A$27:$B$76,2,FALSE),0))</f>
        <v>0</v>
      </c>
      <c r="PZ12" s="56">
        <f>IF(ISBLANK($QA$3),"",IF(ISBLANK(Tipy!NL6),0,IF(OR(AND(Tipy!NL6=Výsledky!$PY$3,OR(Tipy!NN6=Výsledky!$QA$3+1,Tipy!NN6=Výsledky!$QA$3-1)),AND(Tipy!NN6=Výsledky!$QA$3,OR(Tipy!NL6=Výsledky!$PY$3+1,Tipy!NL6=Výsledky!$PY$3-1))),10,0)))</f>
        <v>0</v>
      </c>
      <c r="QA12" s="59">
        <f>IF(ISBLANK($QA$3),"",IF(ISBLANK(Tipy!NL6),"-",SUM(PV12:PZ12)))</f>
        <v>0</v>
      </c>
      <c r="QB12" s="58"/>
      <c r="QC12" s="55">
        <f>IF(ISBLANK($QH$3),"",IF(ISBLANK(Tipy!NR6),0,IF(AND(Tipy!NR6=Výsledky!$QF$3,Tipy!NT6=Výsledky!$QH$3),60,0)))</f>
        <v>0</v>
      </c>
      <c r="QD12" s="55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>20</v>
      </c>
      <c r="QE12" s="55">
        <f>IF(ISBLANK($QH$3),"",IF(OR(Tipy!NU6=Výsledky!$QC$6,Tipy!NU6=Výsledky!$QC$7,Tipy!NU6=Výsledky!$QC$8,Tipy!NU6=Výsledky!$QC$9),IF(VLOOKUP(Tipy!NU6,'Kategórie hráčov'!$A$2:$B$46,2,FALSE)=30,30,20),0))</f>
        <v>0</v>
      </c>
      <c r="QF12" s="55">
        <f>IF(ISBLANK($QH$3),"",IF(OR(Tipy!NV6=Výsledky!$QF$6,Tipy!NV6=Výsledky!$QF$7,Tipy!NV6=Výsledky!$QF$8,Tipy!NV6=Výsledky!$QF$9),IF(VLOOKUP(Tipy!NV6,'Kategórie hráčov'!$A$2:$B$46,2,FALSE)=30,30,20),0))</f>
        <v>0</v>
      </c>
      <c r="QG12" s="56">
        <f>IF(ISBLANK($QH$3),"",IF(ISBLANK(Tipy!NR6),0,IF(OR(AND(Tipy!NR6=Výsledky!$QF$3,OR(Tipy!NT6=Výsledky!$QH$3+1,Tipy!NT6=Výsledky!$QH$3-1)),AND(Tipy!NT6=Výsledky!$QH$3,OR(Tipy!NR6=Výsledky!$QF$3+1,Tipy!NR6=Výsledky!$QF$3-1))),10,0)))</f>
        <v>10</v>
      </c>
      <c r="QH12" s="59">
        <f>IF(ISBLANK($QH$3),"",IF(ISBLANK(Tipy!NR6),"-",SUM(QC12:QG12)))</f>
        <v>30</v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5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>
        <f>IF(ISBLANK($MN$3),"",IF(ISBLANK(Tipy!KL7),0,IF(AND(Tipy!KL7=Výsledky!$ML$3,Tipy!KN7=Výsledky!$MN$3),60,0)))</f>
        <v>0</v>
      </c>
      <c r="MJ13" s="55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55">
        <f>IF(ISBLANK($MN$3),"",IF(OR(Tipy!KO7=Výsledky!$MI$6,Tipy!KO7=Výsledky!$MI$7,Tipy!KO7=Výsledky!$MI$8,Tipy!KO7=Výsledky!$MI$9),IF(VLOOKUP(Tipy!KO7,'Kategórie hráčov'!$A$2:$B$70,2,FALSE)=30,30,20),0))</f>
        <v>0</v>
      </c>
      <c r="ML13" s="55">
        <f>IF(ISBLANK($MN$3),"",IF(OR(Tipy!KP7=Výsledky!$ML$6,Tipy!KP7=Výsledky!$ML$7,Tipy!KP7=Výsledky!$ML$8,Tipy!KP7=Výsledky!$ML$9),IF(VLOOKUP(Tipy!KP7,'Kategórie hráčov'!$A$2:$B$70,2,FALSE)=30,30,20),0))</f>
        <v>0</v>
      </c>
      <c r="MM13" s="56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59" t="str">
        <f>IF(ISBLANK($MN$3),"",IF(ISBLANK(Tipy!KL7),"-",SUM(MI13:MM13)))</f>
        <v>-</v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>
        <f>IF(ISBLANK($OY$3),"",IF(ISBLANK(Tipy!MN7),0,IF(AND(Tipy!MN7=Výsledky!$OW$3,Tipy!MP7=Výsledky!$OY$3),60,0)))</f>
        <v>0</v>
      </c>
      <c r="OU13" s="5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55">
        <f>IF(ISBLANK($OY$3),"",IF(OR(Tipy!MQ7=Výsledky!$OT$6,Tipy!MQ7=Výsledky!$OT$7,Tipy!MQ7=Výsledky!$OT$8,Tipy!MQ7=Výsledky!$OT$9,Tipy!MQ7=Výsledky!$OT$10),VLOOKUP(Tipy!MK7,'Kategórie hráčov'!$A$2:$B$51,2,FALSE),0))</f>
        <v>0</v>
      </c>
      <c r="OW13" s="55">
        <f>IF(ISBLANK($OY$3),"",IF(OR(Tipy!MR7=Výsledky!$OW$6,Tipy!MR7=Výsledky!$OW$7,Tipy!MR7=Výsledky!$OW$8,Tipy!MR7=Výsledky!$OW$9),VLOOKUP(Tipy!MR7,'Kategórie hráčov'!$A$27:$B$76,2,FALSE),0))</f>
        <v>0</v>
      </c>
      <c r="OX13" s="5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59" t="str">
        <f>IF(ISBLANK($OY$3),"",IF(ISBLANK(Tipy!MN7),"-",SUM(OT13:OX13)))</f>
        <v>-</v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>
        <f>IF(ISBLANK($PM$3),"",IF(ISBLANK(Tipy!MZ7),0,IF(AND(Tipy!MZ7=Výsledky!$PK$3,Tipy!NB7=Výsledky!$PM$3),60,0)))</f>
        <v>0</v>
      </c>
      <c r="PI13" s="55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55">
        <f>IF(ISBLANK($PM$3),"",IF(OR(Tipy!NC7=Výsledky!$PH$6,Tipy!NC7=Výsledky!$PH$7,Tipy!NC7=Výsledky!$PH$8,Tipy!NC7=Výsledky!$PH$9,Tipy!NC7=Výsledky!$PH$10),VLOOKUP(Tipy!NC7,'Kategórie hráčov'!$A$2:$B$51,2,FALSE),0))</f>
        <v>0</v>
      </c>
      <c r="PK13" s="55">
        <f>IF(ISBLANK($PM$3),"",IF(OR(Tipy!ND7=Výsledky!$PK$6,Tipy!ND7=Výsledky!$PK$7,Tipy!ND7=Výsledky!$PK$8,Tipy!ND7=Výsledky!$PK$9),VLOOKUP(Tipy!ND7,'Kategórie hráčov'!$A$27:$B$76,2,FALSE),0))</f>
        <v>0</v>
      </c>
      <c r="PL13" s="56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59" t="str">
        <f>IF(ISBLANK($PM$3),"",IF(ISBLANK(Tipy!MZ7),"-",SUM(PH13:PL13)))</f>
        <v>-</v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>
        <f>IF(ISBLANK($QA$3),"",IF(ISBLANK(Tipy!NL7),0,IF(AND(Tipy!NL7=Výsledky!$PY$3,Tipy!NN7=Výsledky!$QA$3),60,0)))</f>
        <v>0</v>
      </c>
      <c r="PW13" s="55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>0</v>
      </c>
      <c r="PX13" s="55">
        <f>IF(ISBLANK($QA$3),"",IF(OR(Tipy!NO7=Výsledky!$PV$6,Tipy!NO7=Výsledky!$PV$7,Tipy!NO7=Výsledky!$PV$8,Tipy!NO7=Výsledky!$PV$9,Tipy!NO7=Výsledky!$PV$10),VLOOKUP(Tipy!NO7,'Kategórie hráčov'!$A$2:$B$51,2,FALSE),0))</f>
        <v>0</v>
      </c>
      <c r="PY13" s="55">
        <f>IF(ISBLANK($QA$3),"",IF(OR(Tipy!NP7=Výsledky!$PY$6,Tipy!NP7=Výsledky!$PY$7,Tipy!NP7=Výsledky!$PY$8,Tipy!NP7=Výsledky!$PY$9),VLOOKUP(Tipy!NP7,'Kategórie hráčov'!$A$27:$B$76,2,FALSE),0))</f>
        <v>0</v>
      </c>
      <c r="PZ13" s="56">
        <f>IF(ISBLANK($QA$3),"",IF(ISBLANK(Tipy!NL7),0,IF(OR(AND(Tipy!NL7=Výsledky!$PY$3,OR(Tipy!NN7=Výsledky!$QA$3+1,Tipy!NN7=Výsledky!$QA$3-1)),AND(Tipy!NN7=Výsledky!$QA$3,OR(Tipy!NL7=Výsledky!$PY$3+1,Tipy!NL7=Výsledky!$PY$3-1))),10,0)))</f>
        <v>0</v>
      </c>
      <c r="QA13" s="59" t="str">
        <f>IF(ISBLANK($QA$3),"",IF(ISBLANK(Tipy!NL7),"-",SUM(PV13:PZ13)))</f>
        <v>-</v>
      </c>
      <c r="QB13" s="58"/>
      <c r="QC13" s="55">
        <f>IF(ISBLANK($QH$3),"",IF(ISBLANK(Tipy!NR7),0,IF(AND(Tipy!NR7=Výsledky!$QF$3,Tipy!NT7=Výsledky!$QH$3),60,0)))</f>
        <v>0</v>
      </c>
      <c r="QD13" s="55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>0</v>
      </c>
      <c r="QE13" s="55">
        <f>IF(ISBLANK($QH$3),"",IF(OR(Tipy!NU7=Výsledky!$QC$6,Tipy!NU7=Výsledky!$QC$7,Tipy!NU7=Výsledky!$QC$8,Tipy!NU7=Výsledky!$QC$9),IF(VLOOKUP(Tipy!NU7,'Kategórie hráčov'!$A$2:$B$46,2,FALSE)=30,30,20),0))</f>
        <v>0</v>
      </c>
      <c r="QF13" s="55">
        <f>IF(ISBLANK($QH$3),"",IF(OR(Tipy!NV7=Výsledky!$QF$6,Tipy!NV7=Výsledky!$QF$7,Tipy!NV7=Výsledky!$QF$8,Tipy!NV7=Výsledky!$QF$9),IF(VLOOKUP(Tipy!NV7,'Kategórie hráčov'!$A$2:$B$46,2,FALSE)=30,30,20),0))</f>
        <v>0</v>
      </c>
      <c r="QG13" s="56">
        <f>IF(ISBLANK($QH$3),"",IF(ISBLANK(Tipy!NR7),0,IF(OR(AND(Tipy!NR7=Výsledky!$QF$3,OR(Tipy!NT7=Výsledky!$QH$3+1,Tipy!NT7=Výsledky!$QH$3-1)),AND(Tipy!NT7=Výsledky!$QH$3,OR(Tipy!NR7=Výsledky!$QF$3+1,Tipy!NR7=Výsledky!$QF$3-1))),10,0)))</f>
        <v>0</v>
      </c>
      <c r="QH13" s="59" t="str">
        <f>IF(ISBLANK($QH$3),"",IF(ISBLANK(Tipy!NR7),"-",SUM(QC13:QG13)))</f>
        <v>-</v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5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>
        <f>IF(ISBLANK($MN$3),"",IF(ISBLANK(Tipy!KL8),0,IF(AND(Tipy!KL8=Výsledky!$ML$3,Tipy!KN8=Výsledky!$MN$3),60,0)))</f>
        <v>0</v>
      </c>
      <c r="MJ14" s="55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55">
        <f>IF(ISBLANK($MN$3),"",IF(OR(Tipy!KO8=Výsledky!$MI$6,Tipy!KO8=Výsledky!$MI$7,Tipy!KO8=Výsledky!$MI$8,Tipy!KO8=Výsledky!$MI$9),IF(VLOOKUP(Tipy!KO8,'Kategórie hráčov'!$A$2:$B$70,2,FALSE)=30,30,20),0))</f>
        <v>0</v>
      </c>
      <c r="ML14" s="55">
        <f>IF(ISBLANK($MN$3),"",IF(OR(Tipy!KP8=Výsledky!$ML$6,Tipy!KP8=Výsledky!$ML$7,Tipy!KP8=Výsledky!$ML$8,Tipy!KP8=Výsledky!$ML$9),IF(VLOOKUP(Tipy!KP8,'Kategórie hráčov'!$A$2:$B$70,2,FALSE)=30,30,20),0))</f>
        <v>0</v>
      </c>
      <c r="MM14" s="56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59">
        <f>IF(ISBLANK($MN$3),"",IF(ISBLANK(Tipy!KL8),"-",SUM(MI14:MM14)))</f>
        <v>0</v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>
        <f>IF(ISBLANK($OY$3),"",IF(ISBLANK(Tipy!MN8),0,IF(AND(Tipy!MN8=Výsledky!$OW$3,Tipy!MP8=Výsledky!$OY$3),60,0)))</f>
        <v>0</v>
      </c>
      <c r="OU14" s="5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55">
        <f>IF(ISBLANK($OY$3),"",IF(OR(Tipy!MQ8=Výsledky!$OT$6,Tipy!MQ8=Výsledky!$OT$7,Tipy!MQ8=Výsledky!$OT$8,Tipy!MQ8=Výsledky!$OT$9,Tipy!MQ8=Výsledky!$OT$10),VLOOKUP(Tipy!MK8,'Kategórie hráčov'!$A$2:$B$51,2,FALSE),0))</f>
        <v>0</v>
      </c>
      <c r="OW14" s="55">
        <f>IF(ISBLANK($OY$3),"",IF(OR(Tipy!MR8=Výsledky!$OW$6,Tipy!MR8=Výsledky!$OW$7,Tipy!MR8=Výsledky!$OW$8,Tipy!MR8=Výsledky!$OW$9),VLOOKUP(Tipy!MR8,'Kategórie hráčov'!$A$27:$B$76,2,FALSE),0))</f>
        <v>0</v>
      </c>
      <c r="OX14" s="56">
        <f>IF(ISBLANK($OY$3),"",IF(ISBLANK(Tipy!MN8),0,IF(OR(AND(Tipy!MN8=Výsledky!$OW$3,OR(Tipy!MP8=Výsledky!$OY$3+1,Tipy!MP8=Výsledky!$OY$3-1)),AND(Tipy!MP8=Výsledky!$OY$3,OR(Tipy!MN8=Výsledky!$OW$3+1,Tipy!MN8=Výsledky!$OW$3-1))),10,0)))</f>
        <v>10</v>
      </c>
      <c r="OY14" s="59">
        <f>IF(ISBLANK($OY$3),"",IF(ISBLANK(Tipy!MN8),"-",SUM(OT14:OX14)))</f>
        <v>10</v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>
        <f>IF(ISBLANK($PM$3),"",IF(ISBLANK(Tipy!MZ8),0,IF(AND(Tipy!MZ8=Výsledky!$PK$3,Tipy!NB8=Výsledky!$PM$3),60,0)))</f>
        <v>0</v>
      </c>
      <c r="PI14" s="55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55">
        <f>IF(ISBLANK($PM$3),"",IF(OR(Tipy!NC8=Výsledky!$PH$6,Tipy!NC8=Výsledky!$PH$7,Tipy!NC8=Výsledky!$PH$8,Tipy!NC8=Výsledky!$PH$9,Tipy!NC8=Výsledky!$PH$10),VLOOKUP(Tipy!NC8,'Kategórie hráčov'!$A$2:$B$51,2,FALSE),0))</f>
        <v>0</v>
      </c>
      <c r="PK14" s="55">
        <f>IF(ISBLANK($PM$3),"",IF(OR(Tipy!ND8=Výsledky!$PK$6,Tipy!ND8=Výsledky!$PK$7,Tipy!ND8=Výsledky!$PK$8,Tipy!ND8=Výsledky!$PK$9),VLOOKUP(Tipy!ND8,'Kategórie hráčov'!$A$27:$B$76,2,FALSE),0))</f>
        <v>0</v>
      </c>
      <c r="PL14" s="56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59" t="str">
        <f>IF(ISBLANK($PM$3),"",IF(ISBLANK(Tipy!MZ8),"-",SUM(PH14:PL14)))</f>
        <v>-</v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>
        <f>IF(ISBLANK($QA$3),"",IF(ISBLANK(Tipy!NL8),0,IF(AND(Tipy!NL8=Výsledky!$PY$3,Tipy!NN8=Výsledky!$QA$3),60,0)))</f>
        <v>0</v>
      </c>
      <c r="PW14" s="55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>0</v>
      </c>
      <c r="PX14" s="55">
        <f>IF(ISBLANK($QA$3),"",IF(OR(Tipy!NO8=Výsledky!$PV$6,Tipy!NO8=Výsledky!$PV$7,Tipy!NO8=Výsledky!$PV$8,Tipy!NO8=Výsledky!$PV$9,Tipy!NO8=Výsledky!$PV$10),VLOOKUP(Tipy!NO8,'Kategórie hráčov'!$A$2:$B$51,2,FALSE),0))</f>
        <v>0</v>
      </c>
      <c r="PY14" s="55">
        <f>IF(ISBLANK($QA$3),"",IF(OR(Tipy!NP8=Výsledky!$PY$6,Tipy!NP8=Výsledky!$PY$7,Tipy!NP8=Výsledky!$PY$8,Tipy!NP8=Výsledky!$PY$9),VLOOKUP(Tipy!NP8,'Kategórie hráčov'!$A$27:$B$76,2,FALSE),0))</f>
        <v>0</v>
      </c>
      <c r="PZ14" s="56">
        <f>IF(ISBLANK($QA$3),"",IF(ISBLANK(Tipy!NL8),0,IF(OR(AND(Tipy!NL8=Výsledky!$PY$3,OR(Tipy!NN8=Výsledky!$QA$3+1,Tipy!NN8=Výsledky!$QA$3-1)),AND(Tipy!NN8=Výsledky!$QA$3,OR(Tipy!NL8=Výsledky!$PY$3+1,Tipy!NL8=Výsledky!$PY$3-1))),10,0)))</f>
        <v>0</v>
      </c>
      <c r="QA14" s="59">
        <f>IF(ISBLANK($QA$3),"",IF(ISBLANK(Tipy!NL8),"-",SUM(PV14:PZ14)))</f>
        <v>0</v>
      </c>
      <c r="QB14" s="58"/>
      <c r="QC14" s="55">
        <f>IF(ISBLANK($QH$3),"",IF(ISBLANK(Tipy!NR8),0,IF(AND(Tipy!NR8=Výsledky!$QF$3,Tipy!NT8=Výsledky!$QH$3),60,0)))</f>
        <v>0</v>
      </c>
      <c r="QD14" s="55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>20</v>
      </c>
      <c r="QE14" s="55">
        <f>IF(ISBLANK($QH$3),"",IF(OR(Tipy!NU8=Výsledky!$QC$6,Tipy!NU8=Výsledky!$QC$7,Tipy!NU8=Výsledky!$QC$8,Tipy!NU8=Výsledky!$QC$9),IF(VLOOKUP(Tipy!NU8,'Kategórie hráčov'!$A$2:$B$46,2,FALSE)=30,30,20),0))</f>
        <v>0</v>
      </c>
      <c r="QF14" s="55">
        <f>IF(ISBLANK($QH$3),"",IF(OR(Tipy!NV8=Výsledky!$QF$6,Tipy!NV8=Výsledky!$QF$7,Tipy!NV8=Výsledky!$QF$8,Tipy!NV8=Výsledky!$QF$9),IF(VLOOKUP(Tipy!NV8,'Kategórie hráčov'!$A$2:$B$46,2,FALSE)=30,30,20),0))</f>
        <v>0</v>
      </c>
      <c r="QG14" s="56">
        <f>IF(ISBLANK($QH$3),"",IF(ISBLANK(Tipy!NR8),0,IF(OR(AND(Tipy!NR8=Výsledky!$QF$3,OR(Tipy!NT8=Výsledky!$QH$3+1,Tipy!NT8=Výsledky!$QH$3-1)),AND(Tipy!NT8=Výsledky!$QH$3,OR(Tipy!NR8=Výsledky!$QF$3+1,Tipy!NR8=Výsledky!$QF$3-1))),10,0)))</f>
        <v>10</v>
      </c>
      <c r="QH14" s="59">
        <f>IF(ISBLANK($QH$3),"",IF(ISBLANK(Tipy!NR8),"-",SUM(QC14:QG14)))</f>
        <v>30</v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5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>
        <f>IF(ISBLANK($MN$3),"",IF(ISBLANK(Tipy!KL9),0,IF(AND(Tipy!KL9=Výsledky!$ML$3,Tipy!KN9=Výsledky!$MN$3),60,0)))</f>
        <v>0</v>
      </c>
      <c r="MJ15" s="55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0</v>
      </c>
      <c r="MK15" s="55">
        <f>IF(ISBLANK($MN$3),"",IF(OR(Tipy!KO9=Výsledky!$MI$6,Tipy!KO9=Výsledky!$MI$7,Tipy!KO9=Výsledky!$MI$8,Tipy!KO9=Výsledky!$MI$9),IF(VLOOKUP(Tipy!KO9,'Kategórie hráčov'!$A$2:$B$70,2,FALSE)=30,30,20),0))</f>
        <v>0</v>
      </c>
      <c r="ML15" s="55">
        <f>IF(ISBLANK($MN$3),"",IF(OR(Tipy!KP9=Výsledky!$ML$6,Tipy!KP9=Výsledky!$ML$7,Tipy!KP9=Výsledky!$ML$8,Tipy!KP9=Výsledky!$ML$9),IF(VLOOKUP(Tipy!KP9,'Kategórie hráčov'!$A$2:$B$70,2,FALSE)=30,30,20),0))</f>
        <v>0</v>
      </c>
      <c r="MM15" s="56">
        <f>IF(ISBLANK($MN$3),"",IF(ISBLANK(Tipy!KL9),0,IF(OR(AND(Tipy!KL9=Výsledky!$ML$3,OR(Tipy!KN9=Výsledky!$MN$3+1,Tipy!KN9=Výsledky!$MN$3-1)),AND(Tipy!KN9=Výsledky!$MN$3,OR(Tipy!KL9=Výsledky!$ML$3+1,Tipy!KL9=Výsledky!$ML$3-1))),10,0)))</f>
        <v>0</v>
      </c>
      <c r="MN15" s="59" t="str">
        <f>IF(ISBLANK($MN$3),"",IF(ISBLANK(Tipy!KL9),"-",SUM(MI15:MM15)))</f>
        <v>-</v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>
        <f>IF(ISBLANK($OY$3),"",IF(ISBLANK(Tipy!MN9),0,IF(AND(Tipy!MN9=Výsledky!$OW$3,Tipy!MP9=Výsledky!$OY$3),60,0)))</f>
        <v>0</v>
      </c>
      <c r="OU15" s="5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55">
        <f>IF(ISBLANK($OY$3),"",IF(OR(Tipy!MQ9=Výsledky!$OT$6,Tipy!MQ9=Výsledky!$OT$7,Tipy!MQ9=Výsledky!$OT$8,Tipy!MQ9=Výsledky!$OT$9,Tipy!MQ9=Výsledky!$OT$10),VLOOKUP(Tipy!MK9,'Kategórie hráčov'!$A$2:$B$51,2,FALSE),0))</f>
        <v>0</v>
      </c>
      <c r="OW15" s="55">
        <f>IF(ISBLANK($OY$3),"",IF(OR(Tipy!MR9=Výsledky!$OW$6,Tipy!MR9=Výsledky!$OW$7,Tipy!MR9=Výsledky!$OW$8,Tipy!MR9=Výsledky!$OW$9),VLOOKUP(Tipy!MR9,'Kategórie hráčov'!$A$27:$B$76,2,FALSE),0))</f>
        <v>0</v>
      </c>
      <c r="OX15" s="5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59" t="str">
        <f>IF(ISBLANK($OY$3),"",IF(ISBLANK(Tipy!MN9),"-",SUM(OT15:OX15)))</f>
        <v>-</v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>
        <f>IF(ISBLANK($PM$3),"",IF(ISBLANK(Tipy!MZ9),0,IF(AND(Tipy!MZ9=Výsledky!$PK$3,Tipy!NB9=Výsledky!$PM$3),60,0)))</f>
        <v>0</v>
      </c>
      <c r="PI15" s="55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55">
        <f>IF(ISBLANK($PM$3),"",IF(OR(Tipy!NC9=Výsledky!$PH$6,Tipy!NC9=Výsledky!$PH$7,Tipy!NC9=Výsledky!$PH$8,Tipy!NC9=Výsledky!$PH$9,Tipy!NC9=Výsledky!$PH$10),VLOOKUP(Tipy!NC9,'Kategórie hráčov'!$A$2:$B$51,2,FALSE),0))</f>
        <v>0</v>
      </c>
      <c r="PK15" s="55">
        <f>IF(ISBLANK($PM$3),"",IF(OR(Tipy!ND9=Výsledky!$PK$6,Tipy!ND9=Výsledky!$PK$7,Tipy!ND9=Výsledky!$PK$8,Tipy!ND9=Výsledky!$PK$9),VLOOKUP(Tipy!ND9,'Kategórie hráčov'!$A$27:$B$76,2,FALSE),0))</f>
        <v>0</v>
      </c>
      <c r="PL15" s="56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59" t="str">
        <f>IF(ISBLANK($PM$3),"",IF(ISBLANK(Tipy!MZ9),"-",SUM(PH15:PL15)))</f>
        <v>-</v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>
        <f>IF(ISBLANK($QA$3),"",IF(ISBLANK(Tipy!NL9),0,IF(AND(Tipy!NL9=Výsledky!$PY$3,Tipy!NN9=Výsledky!$QA$3),60,0)))</f>
        <v>0</v>
      </c>
      <c r="PW15" s="55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>0</v>
      </c>
      <c r="PX15" s="55">
        <f>IF(ISBLANK($QA$3),"",IF(OR(Tipy!NO9=Výsledky!$PV$6,Tipy!NO9=Výsledky!$PV$7,Tipy!NO9=Výsledky!$PV$8,Tipy!NO9=Výsledky!$PV$9,Tipy!NO9=Výsledky!$PV$10),VLOOKUP(Tipy!NO9,'Kategórie hráčov'!$A$2:$B$51,2,FALSE),0))</f>
        <v>0</v>
      </c>
      <c r="PY15" s="55">
        <f>IF(ISBLANK($QA$3),"",IF(OR(Tipy!NP9=Výsledky!$PY$6,Tipy!NP9=Výsledky!$PY$7,Tipy!NP9=Výsledky!$PY$8,Tipy!NP9=Výsledky!$PY$9),VLOOKUP(Tipy!NP9,'Kategórie hráčov'!$A$27:$B$76,2,FALSE),0))</f>
        <v>0</v>
      </c>
      <c r="PZ15" s="56">
        <f>IF(ISBLANK($QA$3),"",IF(ISBLANK(Tipy!NL9),0,IF(OR(AND(Tipy!NL9=Výsledky!$PY$3,OR(Tipy!NN9=Výsledky!$QA$3+1,Tipy!NN9=Výsledky!$QA$3-1)),AND(Tipy!NN9=Výsledky!$QA$3,OR(Tipy!NL9=Výsledky!$PY$3+1,Tipy!NL9=Výsledky!$PY$3-1))),10,0)))</f>
        <v>0</v>
      </c>
      <c r="QA15" s="59" t="str">
        <f>IF(ISBLANK($QA$3),"",IF(ISBLANK(Tipy!NL9),"-",SUM(PV15:PZ15)))</f>
        <v>-</v>
      </c>
      <c r="QB15" s="58"/>
      <c r="QC15" s="55">
        <f>IF(ISBLANK($QH$3),"",IF(ISBLANK(Tipy!NR9),0,IF(AND(Tipy!NR9=Výsledky!$QF$3,Tipy!NT9=Výsledky!$QH$3),60,0)))</f>
        <v>0</v>
      </c>
      <c r="QD15" s="55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>0</v>
      </c>
      <c r="QE15" s="55">
        <f>IF(ISBLANK($QH$3),"",IF(OR(Tipy!NU9=Výsledky!$QC$6,Tipy!NU9=Výsledky!$QC$7,Tipy!NU9=Výsledky!$QC$8,Tipy!NU9=Výsledky!$QC$9),IF(VLOOKUP(Tipy!NU9,'Kategórie hráčov'!$A$2:$B$46,2,FALSE)=30,30,20),0))</f>
        <v>0</v>
      </c>
      <c r="QF15" s="55">
        <f>IF(ISBLANK($QH$3),"",IF(OR(Tipy!NV9=Výsledky!$QF$6,Tipy!NV9=Výsledky!$QF$7,Tipy!NV9=Výsledky!$QF$8,Tipy!NV9=Výsledky!$QF$9),IF(VLOOKUP(Tipy!NV9,'Kategórie hráčov'!$A$2:$B$46,2,FALSE)=30,30,20),0))</f>
        <v>0</v>
      </c>
      <c r="QG15" s="56">
        <f>IF(ISBLANK($QH$3),"",IF(ISBLANK(Tipy!NR9),0,IF(OR(AND(Tipy!NR9=Výsledky!$QF$3,OR(Tipy!NT9=Výsledky!$QH$3+1,Tipy!NT9=Výsledky!$QH$3-1)),AND(Tipy!NT9=Výsledky!$QH$3,OR(Tipy!NR9=Výsledky!$QF$3+1,Tipy!NR9=Výsledky!$QF$3-1))),10,0)))</f>
        <v>0</v>
      </c>
      <c r="QH15" s="59" t="str">
        <f>IF(ISBLANK($QH$3),"",IF(ISBLANK(Tipy!NR9),"-",SUM(QC15:QG15)))</f>
        <v>-</v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5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>
        <f>IF(ISBLANK($MN$3),"",IF(ISBLANK(Tipy!KL10),0,IF(AND(Tipy!KL10=Výsledky!$ML$3,Tipy!KN10=Výsledky!$MN$3),60,0)))</f>
        <v>0</v>
      </c>
      <c r="MJ16" s="55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0</v>
      </c>
      <c r="MK16" s="55">
        <f>IF(ISBLANK($MN$3),"",IF(OR(Tipy!KO10=Výsledky!$MI$6,Tipy!KO10=Výsledky!$MI$7,Tipy!KO10=Výsledky!$MI$8,Tipy!KO10=Výsledky!$MI$9),IF(VLOOKUP(Tipy!KO10,'Kategórie hráčov'!$A$2:$B$70,2,FALSE)=30,30,20),0))</f>
        <v>0</v>
      </c>
      <c r="ML16" s="55">
        <f>IF(ISBLANK($MN$3),"",IF(OR(Tipy!KP10=Výsledky!$ML$6,Tipy!KP10=Výsledky!$ML$7,Tipy!KP10=Výsledky!$ML$8,Tipy!KP10=Výsledky!$ML$9),IF(VLOOKUP(Tipy!KP10,'Kategórie hráčov'!$A$2:$B$70,2,FALSE)=30,30,20),0))</f>
        <v>0</v>
      </c>
      <c r="MM16" s="56">
        <f>IF(ISBLANK($MN$3),"",IF(ISBLANK(Tipy!KL10),0,IF(OR(AND(Tipy!KL10=Výsledky!$ML$3,OR(Tipy!KN10=Výsledky!$MN$3+1,Tipy!KN10=Výsledky!$MN$3-1)),AND(Tipy!KN10=Výsledky!$MN$3,OR(Tipy!KL10=Výsledky!$ML$3+1,Tipy!KL10=Výsledky!$ML$3-1))),10,0)))</f>
        <v>0</v>
      </c>
      <c r="MN16" s="59" t="str">
        <f>IF(ISBLANK($MN$3),"",IF(ISBLANK(Tipy!KL10),"-",SUM(MI16:MM16)))</f>
        <v>-</v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>
        <f>IF(ISBLANK($OY$3),"",IF(ISBLANK(Tipy!MN10),0,IF(AND(Tipy!MN10=Výsledky!$OW$3,Tipy!MP10=Výsledky!$OY$3),60,0)))</f>
        <v>0</v>
      </c>
      <c r="OU16" s="5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55">
        <f>IF(ISBLANK($OY$3),"",IF(OR(Tipy!MQ10=Výsledky!$OT$6,Tipy!MQ10=Výsledky!$OT$7,Tipy!MQ10=Výsledky!$OT$8,Tipy!MQ10=Výsledky!$OT$9,Tipy!MQ10=Výsledky!$OT$10),VLOOKUP(Tipy!MK10,'Kategórie hráčov'!$A$2:$B$51,2,FALSE),0))</f>
        <v>0</v>
      </c>
      <c r="OW16" s="55">
        <f>IF(ISBLANK($OY$3),"",IF(OR(Tipy!MR10=Výsledky!$OW$6,Tipy!MR10=Výsledky!$OW$7,Tipy!MR10=Výsledky!$OW$8,Tipy!MR10=Výsledky!$OW$9),VLOOKUP(Tipy!MR10,'Kategórie hráčov'!$A$27:$B$76,2,FALSE),0))</f>
        <v>0</v>
      </c>
      <c r="OX16" s="5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59" t="str">
        <f>IF(ISBLANK($OY$3),"",IF(ISBLANK(Tipy!MN10),"-",SUM(OT16:OX16)))</f>
        <v>-</v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>
        <f>IF(ISBLANK($PM$3),"",IF(ISBLANK(Tipy!MZ10),0,IF(AND(Tipy!MZ10=Výsledky!$PK$3,Tipy!NB10=Výsledky!$PM$3),60,0)))</f>
        <v>0</v>
      </c>
      <c r="PI16" s="55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0</v>
      </c>
      <c r="PJ16" s="55">
        <f>IF(ISBLANK($PM$3),"",IF(OR(Tipy!NC10=Výsledky!$PH$6,Tipy!NC10=Výsledky!$PH$7,Tipy!NC10=Výsledky!$PH$8,Tipy!NC10=Výsledky!$PH$9,Tipy!NC10=Výsledky!$PH$10),VLOOKUP(Tipy!NC10,'Kategórie hráčov'!$A$2:$B$51,2,FALSE),0))</f>
        <v>0</v>
      </c>
      <c r="PK16" s="55">
        <f>IF(ISBLANK($PM$3),"",IF(OR(Tipy!ND10=Výsledky!$PK$6,Tipy!ND10=Výsledky!$PK$7,Tipy!ND10=Výsledky!$PK$8,Tipy!ND10=Výsledky!$PK$9),VLOOKUP(Tipy!ND10,'Kategórie hráčov'!$A$27:$B$76,2,FALSE),0))</f>
        <v>0</v>
      </c>
      <c r="PL16" s="56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59" t="str">
        <f>IF(ISBLANK($PM$3),"",IF(ISBLANK(Tipy!MZ10),"-",SUM(PH16:PL16)))</f>
        <v>-</v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>
        <f>IF(ISBLANK($QA$3),"",IF(ISBLANK(Tipy!NL10),0,IF(AND(Tipy!NL10=Výsledky!$PY$3,Tipy!NN10=Výsledky!$QA$3),60,0)))</f>
        <v>0</v>
      </c>
      <c r="PW16" s="55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>0</v>
      </c>
      <c r="PX16" s="55">
        <f>IF(ISBLANK($QA$3),"",IF(OR(Tipy!NO10=Výsledky!$PV$6,Tipy!NO10=Výsledky!$PV$7,Tipy!NO10=Výsledky!$PV$8,Tipy!NO10=Výsledky!$PV$9,Tipy!NO10=Výsledky!$PV$10),VLOOKUP(Tipy!NO10,'Kategórie hráčov'!$A$2:$B$51,2,FALSE),0))</f>
        <v>0</v>
      </c>
      <c r="PY16" s="55">
        <f>IF(ISBLANK($QA$3),"",IF(OR(Tipy!NP10=Výsledky!$PY$6,Tipy!NP10=Výsledky!$PY$7,Tipy!NP10=Výsledky!$PY$8,Tipy!NP10=Výsledky!$PY$9),VLOOKUP(Tipy!NP10,'Kategórie hráčov'!$A$27:$B$76,2,FALSE),0))</f>
        <v>0</v>
      </c>
      <c r="PZ16" s="56">
        <f>IF(ISBLANK($QA$3),"",IF(ISBLANK(Tipy!NL10),0,IF(OR(AND(Tipy!NL10=Výsledky!$PY$3,OR(Tipy!NN10=Výsledky!$QA$3+1,Tipy!NN10=Výsledky!$QA$3-1)),AND(Tipy!NN10=Výsledky!$QA$3,OR(Tipy!NL10=Výsledky!$PY$3+1,Tipy!NL10=Výsledky!$PY$3-1))),10,0)))</f>
        <v>0</v>
      </c>
      <c r="QA16" s="59" t="str">
        <f>IF(ISBLANK($QA$3),"",IF(ISBLANK(Tipy!NL10),"-",SUM(PV16:PZ16)))</f>
        <v>-</v>
      </c>
      <c r="QB16" s="58"/>
      <c r="QC16" s="55">
        <f>IF(ISBLANK($QH$3),"",IF(ISBLANK(Tipy!NR10),0,IF(AND(Tipy!NR10=Výsledky!$QF$3,Tipy!NT10=Výsledky!$QH$3),60,0)))</f>
        <v>0</v>
      </c>
      <c r="QD16" s="55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>0</v>
      </c>
      <c r="QE16" s="55">
        <f>IF(ISBLANK($QH$3),"",IF(OR(Tipy!NU10=Výsledky!$QC$6,Tipy!NU10=Výsledky!$QC$7,Tipy!NU10=Výsledky!$QC$8,Tipy!NU10=Výsledky!$QC$9),IF(VLOOKUP(Tipy!NU10,'Kategórie hráčov'!$A$2:$B$46,2,FALSE)=30,30,20),0))</f>
        <v>0</v>
      </c>
      <c r="QF16" s="55">
        <f>IF(ISBLANK($QH$3),"",IF(OR(Tipy!NV10=Výsledky!$QF$6,Tipy!NV10=Výsledky!$QF$7,Tipy!NV10=Výsledky!$QF$8,Tipy!NV10=Výsledky!$QF$9),IF(VLOOKUP(Tipy!NV10,'Kategórie hráčov'!$A$2:$B$46,2,FALSE)=30,30,20),0))</f>
        <v>0</v>
      </c>
      <c r="QG16" s="56">
        <f>IF(ISBLANK($QH$3),"",IF(ISBLANK(Tipy!NR10),0,IF(OR(AND(Tipy!NR10=Výsledky!$QF$3,OR(Tipy!NT10=Výsledky!$QH$3+1,Tipy!NT10=Výsledky!$QH$3-1)),AND(Tipy!NT10=Výsledky!$QH$3,OR(Tipy!NR10=Výsledky!$QF$3+1,Tipy!NR10=Výsledky!$QF$3-1))),10,0)))</f>
        <v>0</v>
      </c>
      <c r="QH16" s="59" t="str">
        <f>IF(ISBLANK($QH$3),"",IF(ISBLANK(Tipy!NR10),"-",SUM(QC16:QG16)))</f>
        <v>-</v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5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>
        <f>IF(ISBLANK($MN$3),"",IF(ISBLANK(Tipy!KL11),0,IF(AND(Tipy!KL11=Výsledky!$ML$3,Tipy!KN11=Výsledky!$MN$3),60,0)))</f>
        <v>0</v>
      </c>
      <c r="MJ17" s="55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55">
        <f>IF(ISBLANK($MN$3),"",IF(OR(Tipy!KO11=Výsledky!$MI$6,Tipy!KO11=Výsledky!$MI$7,Tipy!KO11=Výsledky!$MI$8,Tipy!KO11=Výsledky!$MI$9),IF(VLOOKUP(Tipy!KO11,'Kategórie hráčov'!$A$2:$B$70,2,FALSE)=30,30,20),0))</f>
        <v>0</v>
      </c>
      <c r="ML17" s="55">
        <f>IF(ISBLANK($MN$3),"",IF(OR(Tipy!KP11=Výsledky!$ML$6,Tipy!KP11=Výsledky!$ML$7,Tipy!KP11=Výsledky!$ML$8,Tipy!KP11=Výsledky!$ML$9),IF(VLOOKUP(Tipy!KP11,'Kategórie hráčov'!$A$2:$B$70,2,FALSE)=30,30,20),0))</f>
        <v>0</v>
      </c>
      <c r="MM17" s="56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59" t="str">
        <f>IF(ISBLANK($MN$3),"",IF(ISBLANK(Tipy!KL11),"-",SUM(MI17:MM17)))</f>
        <v>-</v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>
        <f>IF(ISBLANK($OY$3),"",IF(ISBLANK(Tipy!MN11),0,IF(AND(Tipy!MN11=Výsledky!$OW$3,Tipy!MP11=Výsledky!$OY$3),60,0)))</f>
        <v>0</v>
      </c>
      <c r="OU17" s="5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55">
        <f>IF(ISBLANK($OY$3),"",IF(OR(Tipy!MQ11=Výsledky!$OT$6,Tipy!MQ11=Výsledky!$OT$7,Tipy!MQ11=Výsledky!$OT$8,Tipy!MQ11=Výsledky!$OT$9,Tipy!MQ11=Výsledky!$OT$10),VLOOKUP(Tipy!MK11,'Kategórie hráčov'!$A$2:$B$51,2,FALSE),0))</f>
        <v>0</v>
      </c>
      <c r="OW17" s="55">
        <f>IF(ISBLANK($OY$3),"",IF(OR(Tipy!MR11=Výsledky!$OW$6,Tipy!MR11=Výsledky!$OW$7,Tipy!MR11=Výsledky!$OW$8,Tipy!MR11=Výsledky!$OW$9),VLOOKUP(Tipy!MR11,'Kategórie hráčov'!$A$27:$B$76,2,FALSE),0))</f>
        <v>0</v>
      </c>
      <c r="OX17" s="56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59" t="str">
        <f>IF(ISBLANK($OY$3),"",IF(ISBLANK(Tipy!MN11),"-",SUM(OT17:OX17)))</f>
        <v>-</v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>
        <f>IF(ISBLANK($PM$3),"",IF(ISBLANK(Tipy!MZ11),0,IF(AND(Tipy!MZ11=Výsledky!$PK$3,Tipy!NB11=Výsledky!$PM$3),60,0)))</f>
        <v>0</v>
      </c>
      <c r="PI17" s="55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55">
        <f>IF(ISBLANK($PM$3),"",IF(OR(Tipy!NC11=Výsledky!$PH$6,Tipy!NC11=Výsledky!$PH$7,Tipy!NC11=Výsledky!$PH$8,Tipy!NC11=Výsledky!$PH$9,Tipy!NC11=Výsledky!$PH$10),VLOOKUP(Tipy!NC11,'Kategórie hráčov'!$A$2:$B$51,2,FALSE),0))</f>
        <v>0</v>
      </c>
      <c r="PK17" s="55">
        <f>IF(ISBLANK($PM$3),"",IF(OR(Tipy!ND11=Výsledky!$PK$6,Tipy!ND11=Výsledky!$PK$7,Tipy!ND11=Výsledky!$PK$8,Tipy!ND11=Výsledky!$PK$9),VLOOKUP(Tipy!ND11,'Kategórie hráčov'!$A$27:$B$76,2,FALSE),0))</f>
        <v>0</v>
      </c>
      <c r="PL17" s="56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59" t="str">
        <f>IF(ISBLANK($PM$3),"",IF(ISBLANK(Tipy!MZ11),"-",SUM(PH17:PL17)))</f>
        <v>-</v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>
        <f>IF(ISBLANK($QA$3),"",IF(ISBLANK(Tipy!NL11),0,IF(AND(Tipy!NL11=Výsledky!$PY$3,Tipy!NN11=Výsledky!$QA$3),60,0)))</f>
        <v>0</v>
      </c>
      <c r="PW17" s="55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>0</v>
      </c>
      <c r="PX17" s="55">
        <f>IF(ISBLANK($QA$3),"",IF(OR(Tipy!NO11=Výsledky!$PV$6,Tipy!NO11=Výsledky!$PV$7,Tipy!NO11=Výsledky!$PV$8,Tipy!NO11=Výsledky!$PV$9,Tipy!NO11=Výsledky!$PV$10),VLOOKUP(Tipy!NO11,'Kategórie hráčov'!$A$2:$B$51,2,FALSE),0))</f>
        <v>0</v>
      </c>
      <c r="PY17" s="55">
        <f>IF(ISBLANK($QA$3),"",IF(OR(Tipy!NP11=Výsledky!$PY$6,Tipy!NP11=Výsledky!$PY$7,Tipy!NP11=Výsledky!$PY$8,Tipy!NP11=Výsledky!$PY$9),VLOOKUP(Tipy!NP11,'Kategórie hráčov'!$A$27:$B$76,2,FALSE),0))</f>
        <v>0</v>
      </c>
      <c r="PZ17" s="56">
        <f>IF(ISBLANK($QA$3),"",IF(ISBLANK(Tipy!NL11),0,IF(OR(AND(Tipy!NL11=Výsledky!$PY$3,OR(Tipy!NN11=Výsledky!$QA$3+1,Tipy!NN11=Výsledky!$QA$3-1)),AND(Tipy!NN11=Výsledky!$QA$3,OR(Tipy!NL11=Výsledky!$PY$3+1,Tipy!NL11=Výsledky!$PY$3-1))),10,0)))</f>
        <v>0</v>
      </c>
      <c r="QA17" s="59" t="str">
        <f>IF(ISBLANK($QA$3),"",IF(ISBLANK(Tipy!NL11),"-",SUM(PV17:PZ17)))</f>
        <v>-</v>
      </c>
      <c r="QB17" s="58"/>
      <c r="QC17" s="55">
        <f>IF(ISBLANK($QH$3),"",IF(ISBLANK(Tipy!NR11),0,IF(AND(Tipy!NR11=Výsledky!$QF$3,Tipy!NT11=Výsledky!$QH$3),60,0)))</f>
        <v>0</v>
      </c>
      <c r="QD17" s="55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>0</v>
      </c>
      <c r="QE17" s="55">
        <f>IF(ISBLANK($QH$3),"",IF(OR(Tipy!NU11=Výsledky!$QC$6,Tipy!NU11=Výsledky!$QC$7,Tipy!NU11=Výsledky!$QC$8,Tipy!NU11=Výsledky!$QC$9),IF(VLOOKUP(Tipy!NU11,'Kategórie hráčov'!$A$2:$B$46,2,FALSE)=30,30,20),0))</f>
        <v>0</v>
      </c>
      <c r="QF17" s="55">
        <f>IF(ISBLANK($QH$3),"",IF(OR(Tipy!NV11=Výsledky!$QF$6,Tipy!NV11=Výsledky!$QF$7,Tipy!NV11=Výsledky!$QF$8,Tipy!NV11=Výsledky!$QF$9),IF(VLOOKUP(Tipy!NV11,'Kategórie hráčov'!$A$2:$B$46,2,FALSE)=30,30,20),0))</f>
        <v>0</v>
      </c>
      <c r="QG17" s="56">
        <f>IF(ISBLANK($QH$3),"",IF(ISBLANK(Tipy!NR11),0,IF(OR(AND(Tipy!NR11=Výsledky!$QF$3,OR(Tipy!NT11=Výsledky!$QH$3+1,Tipy!NT11=Výsledky!$QH$3-1)),AND(Tipy!NT11=Výsledky!$QH$3,OR(Tipy!NR11=Výsledky!$QF$3+1,Tipy!NR11=Výsledky!$QF$3-1))),10,0)))</f>
        <v>0</v>
      </c>
      <c r="QH17" s="59" t="str">
        <f>IF(ISBLANK($QH$3),"",IF(ISBLANK(Tipy!NR11),"-",SUM(QC17:QG17)))</f>
        <v>-</v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5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>
        <f>IF(ISBLANK($MN$3),"",IF(ISBLANK(Tipy!KL12),0,IF(AND(Tipy!KL12=Výsledky!$ML$3,Tipy!KN12=Výsledky!$MN$3),60,0)))</f>
        <v>0</v>
      </c>
      <c r="MJ18" s="55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55">
        <f>IF(ISBLANK($MN$3),"",IF(OR(Tipy!KO12=Výsledky!$MI$6,Tipy!KO12=Výsledky!$MI$7,Tipy!KO12=Výsledky!$MI$8,Tipy!KO12=Výsledky!$MI$9),IF(VLOOKUP(Tipy!KO12,'Kategórie hráčov'!$A$2:$B$70,2,FALSE)=30,30,20),0))</f>
        <v>0</v>
      </c>
      <c r="ML18" s="55">
        <f>IF(ISBLANK($MN$3),"",IF(OR(Tipy!KP12=Výsledky!$ML$6,Tipy!KP12=Výsledky!$ML$7,Tipy!KP12=Výsledky!$ML$8,Tipy!KP12=Výsledky!$ML$9),IF(VLOOKUP(Tipy!KP12,'Kategórie hráčov'!$A$2:$B$70,2,FALSE)=30,30,20),0))</f>
        <v>0</v>
      </c>
      <c r="MM18" s="56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59" t="str">
        <f>IF(ISBLANK($MN$3),"",IF(ISBLANK(Tipy!KL12),"-",SUM(MI18:MM18)))</f>
        <v>-</v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>
        <f>IF(ISBLANK($OY$3),"",IF(ISBLANK(Tipy!MN12),0,IF(AND(Tipy!MN12=Výsledky!$OW$3,Tipy!MP12=Výsledky!$OY$3),60,0)))</f>
        <v>0</v>
      </c>
      <c r="OU18" s="5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55">
        <f>IF(ISBLANK($OY$3),"",IF(OR(Tipy!MQ12=Výsledky!$OT$6,Tipy!MQ12=Výsledky!$OT$7,Tipy!MQ12=Výsledky!$OT$8,Tipy!MQ12=Výsledky!$OT$9,Tipy!MQ12=Výsledky!$OT$10),VLOOKUP(Tipy!MK12,'Kategórie hráčov'!$A$2:$B$51,2,FALSE),0))</f>
        <v>0</v>
      </c>
      <c r="OW18" s="55">
        <f>IF(ISBLANK($OY$3),"",IF(OR(Tipy!MR12=Výsledky!$OW$6,Tipy!MR12=Výsledky!$OW$7,Tipy!MR12=Výsledky!$OW$8,Tipy!MR12=Výsledky!$OW$9),VLOOKUP(Tipy!MR12,'Kategórie hráčov'!$A$27:$B$76,2,FALSE),0))</f>
        <v>0</v>
      </c>
      <c r="OX18" s="5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59" t="str">
        <f>IF(ISBLANK($OY$3),"",IF(ISBLANK(Tipy!MN12),"-",SUM(OT18:OX18)))</f>
        <v>-</v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>
        <f>IF(ISBLANK($PM$3),"",IF(ISBLANK(Tipy!MZ12),0,IF(AND(Tipy!MZ12=Výsledky!$PK$3,Tipy!NB12=Výsledky!$PM$3),60,0)))</f>
        <v>0</v>
      </c>
      <c r="PI18" s="55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55">
        <f>IF(ISBLANK($PM$3),"",IF(OR(Tipy!NC12=Výsledky!$PH$6,Tipy!NC12=Výsledky!$PH$7,Tipy!NC12=Výsledky!$PH$8,Tipy!NC12=Výsledky!$PH$9,Tipy!NC12=Výsledky!$PH$10),VLOOKUP(Tipy!NC12,'Kategórie hráčov'!$A$2:$B$51,2,FALSE),0))</f>
        <v>20</v>
      </c>
      <c r="PK18" s="55">
        <f>IF(ISBLANK($PM$3),"",IF(OR(Tipy!ND12=Výsledky!$PK$6,Tipy!ND12=Výsledky!$PK$7,Tipy!ND12=Výsledky!$PK$8,Tipy!ND12=Výsledky!$PK$9),VLOOKUP(Tipy!ND12,'Kategórie hráčov'!$A$27:$B$76,2,FALSE),0))</f>
        <v>0</v>
      </c>
      <c r="PL18" s="56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59">
        <f>IF(ISBLANK($PM$3),"",IF(ISBLANK(Tipy!MZ12),"-",SUM(PH18:PL18)))</f>
        <v>20</v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>
        <f>IF(ISBLANK($QA$3),"",IF(ISBLANK(Tipy!NL12),0,IF(AND(Tipy!NL12=Výsledky!$PY$3,Tipy!NN12=Výsledky!$QA$3),60,0)))</f>
        <v>0</v>
      </c>
      <c r="PW18" s="55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>0</v>
      </c>
      <c r="PX18" s="55">
        <f>IF(ISBLANK($QA$3),"",IF(OR(Tipy!NO12=Výsledky!$PV$6,Tipy!NO12=Výsledky!$PV$7,Tipy!NO12=Výsledky!$PV$8,Tipy!NO12=Výsledky!$PV$9,Tipy!NO12=Výsledky!$PV$10),VLOOKUP(Tipy!NO12,'Kategórie hráčov'!$A$2:$B$51,2,FALSE),0))</f>
        <v>20</v>
      </c>
      <c r="PY18" s="55">
        <f>IF(ISBLANK($QA$3),"",IF(OR(Tipy!NP12=Výsledky!$PY$6,Tipy!NP12=Výsledky!$PY$7,Tipy!NP12=Výsledky!$PY$8,Tipy!NP12=Výsledky!$PY$9),VLOOKUP(Tipy!NP12,'Kategórie hráčov'!$A$27:$B$76,2,FALSE),0))</f>
        <v>0</v>
      </c>
      <c r="PZ18" s="56">
        <f>IF(ISBLANK($QA$3),"",IF(ISBLANK(Tipy!NL12),0,IF(OR(AND(Tipy!NL12=Výsledky!$PY$3,OR(Tipy!NN12=Výsledky!$QA$3+1,Tipy!NN12=Výsledky!$QA$3-1)),AND(Tipy!NN12=Výsledky!$QA$3,OR(Tipy!NL12=Výsledky!$PY$3+1,Tipy!NL12=Výsledky!$PY$3-1))),10,0)))</f>
        <v>0</v>
      </c>
      <c r="QA18" s="59">
        <f>IF(ISBLANK($QA$3),"",IF(ISBLANK(Tipy!NL12),"-",SUM(PV18:PZ18)))</f>
        <v>20</v>
      </c>
      <c r="QB18" s="58"/>
      <c r="QC18" s="55">
        <f>IF(ISBLANK($QH$3),"",IF(ISBLANK(Tipy!NR12),0,IF(AND(Tipy!NR12=Výsledky!$QF$3,Tipy!NT12=Výsledky!$QH$3),60,0)))</f>
        <v>0</v>
      </c>
      <c r="QD18" s="55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>20</v>
      </c>
      <c r="QE18" s="55">
        <f>IF(ISBLANK($QH$3),"",IF(OR(Tipy!NU12=Výsledky!$QC$6,Tipy!NU12=Výsledky!$QC$7,Tipy!NU12=Výsledky!$QC$8,Tipy!NU12=Výsledky!$QC$9),IF(VLOOKUP(Tipy!NU12,'Kategórie hráčov'!$A$2:$B$46,2,FALSE)=30,30,20),0))</f>
        <v>0</v>
      </c>
      <c r="QF18" s="55">
        <f>IF(ISBLANK($QH$3),"",IF(OR(Tipy!NV12=Výsledky!$QF$6,Tipy!NV12=Výsledky!$QF$7,Tipy!NV12=Výsledky!$QF$8,Tipy!NV12=Výsledky!$QF$9),IF(VLOOKUP(Tipy!NV12,'Kategórie hráčov'!$A$2:$B$46,2,FALSE)=30,30,20),0))</f>
        <v>20</v>
      </c>
      <c r="QG18" s="56">
        <f>IF(ISBLANK($QH$3),"",IF(ISBLANK(Tipy!NR12),0,IF(OR(AND(Tipy!NR12=Výsledky!$QF$3,OR(Tipy!NT12=Výsledky!$QH$3+1,Tipy!NT12=Výsledky!$QH$3-1)),AND(Tipy!NT12=Výsledky!$QH$3,OR(Tipy!NR12=Výsledky!$QF$3+1,Tipy!NR12=Výsledky!$QF$3-1))),10,0)))</f>
        <v>0</v>
      </c>
      <c r="QH18" s="59">
        <f>IF(ISBLANK($QH$3),"",IF(ISBLANK(Tipy!NR12),"-",SUM(QC18:QG18)))</f>
        <v>40</v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5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>
        <f>IF(ISBLANK($MN$3),"",IF(ISBLANK(Tipy!KL13),0,IF(AND(Tipy!KL13=Výsledky!$ML$3,Tipy!KN13=Výsledky!$MN$3),60,0)))</f>
        <v>0</v>
      </c>
      <c r="MJ19" s="55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55">
        <f>IF(ISBLANK($MN$3),"",IF(OR(Tipy!KO13=Výsledky!$MI$6,Tipy!KO13=Výsledky!$MI$7,Tipy!KO13=Výsledky!$MI$8,Tipy!KO13=Výsledky!$MI$9),IF(VLOOKUP(Tipy!KO13,'Kategórie hráčov'!$A$2:$B$70,2,FALSE)=30,30,20),0))</f>
        <v>0</v>
      </c>
      <c r="ML19" s="55">
        <f>IF(ISBLANK($MN$3),"",IF(OR(Tipy!KP13=Výsledky!$ML$6,Tipy!KP13=Výsledky!$ML$7,Tipy!KP13=Výsledky!$ML$8,Tipy!KP13=Výsledky!$ML$9),IF(VLOOKUP(Tipy!KP13,'Kategórie hráčov'!$A$2:$B$70,2,FALSE)=30,30,20),0))</f>
        <v>0</v>
      </c>
      <c r="MM19" s="56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59">
        <f>IF(ISBLANK($MN$3),"",IF(ISBLANK(Tipy!KL13),"-",SUM(MI19:MM19)))</f>
        <v>0</v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>
        <f>IF(ISBLANK($OY$3),"",IF(ISBLANK(Tipy!MN13),0,IF(AND(Tipy!MN13=Výsledky!$OW$3,Tipy!MP13=Výsledky!$OY$3),60,0)))</f>
        <v>0</v>
      </c>
      <c r="OU19" s="5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55">
        <f>IF(ISBLANK($OY$3),"",IF(OR(Tipy!MQ13=Výsledky!$OT$6,Tipy!MQ13=Výsledky!$OT$7,Tipy!MQ13=Výsledky!$OT$8,Tipy!MQ13=Výsledky!$OT$9,Tipy!MQ13=Výsledky!$OT$10),VLOOKUP(Tipy!MK13,'Kategórie hráčov'!$A$2:$B$51,2,FALSE),0))</f>
        <v>0</v>
      </c>
      <c r="OW19" s="55">
        <f>IF(ISBLANK($OY$3),"",IF(OR(Tipy!MR13=Výsledky!$OW$6,Tipy!MR13=Výsledky!$OW$7,Tipy!MR13=Výsledky!$OW$8,Tipy!MR13=Výsledky!$OW$9),VLOOKUP(Tipy!MR13,'Kategórie hráčov'!$A$27:$B$76,2,FALSE),0))</f>
        <v>0</v>
      </c>
      <c r="OX19" s="5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59">
        <f>IF(ISBLANK($OY$3),"",IF(ISBLANK(Tipy!MN13),"-",SUM(OT19:OX19)))</f>
        <v>0</v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>
        <f>IF(ISBLANK($PM$3),"",IF(ISBLANK(Tipy!MZ13),0,IF(AND(Tipy!MZ13=Výsledky!$PK$3,Tipy!NB13=Výsledky!$PM$3),60,0)))</f>
        <v>0</v>
      </c>
      <c r="PI19" s="55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20</v>
      </c>
      <c r="PJ19" s="55">
        <f>IF(ISBLANK($PM$3),"",IF(OR(Tipy!NC13=Výsledky!$PH$6,Tipy!NC13=Výsledky!$PH$7,Tipy!NC13=Výsledky!$PH$8,Tipy!NC13=Výsledky!$PH$9,Tipy!NC13=Výsledky!$PH$10),VLOOKUP(Tipy!NC13,'Kategórie hráčov'!$A$2:$B$51,2,FALSE),0))</f>
        <v>20</v>
      </c>
      <c r="PK19" s="55">
        <f>IF(ISBLANK($PM$3),"",IF(OR(Tipy!ND13=Výsledky!$PK$6,Tipy!ND13=Výsledky!$PK$7,Tipy!ND13=Výsledky!$PK$8,Tipy!ND13=Výsledky!$PK$9),VLOOKUP(Tipy!ND13,'Kategórie hráčov'!$A$27:$B$76,2,FALSE),0))</f>
        <v>0</v>
      </c>
      <c r="PL19" s="56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59">
        <f>IF(ISBLANK($PM$3),"",IF(ISBLANK(Tipy!MZ13),"-",SUM(PH19:PL19)))</f>
        <v>40</v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>
        <f>IF(ISBLANK($QA$3),"",IF(ISBLANK(Tipy!NL13),0,IF(AND(Tipy!NL13=Výsledky!$PY$3,Tipy!NN13=Výsledky!$QA$3),60,0)))</f>
        <v>0</v>
      </c>
      <c r="PW19" s="55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>0</v>
      </c>
      <c r="PX19" s="55">
        <f>IF(ISBLANK($QA$3),"",IF(OR(Tipy!NO13=Výsledky!$PV$6,Tipy!NO13=Výsledky!$PV$7,Tipy!NO13=Výsledky!$PV$8,Tipy!NO13=Výsledky!$PV$9,Tipy!NO13=Výsledky!$PV$10),VLOOKUP(Tipy!NO13,'Kategórie hráčov'!$A$2:$B$51,2,FALSE),0))</f>
        <v>0</v>
      </c>
      <c r="PY19" s="55">
        <f>IF(ISBLANK($QA$3),"",IF(OR(Tipy!NP13=Výsledky!$PY$6,Tipy!NP13=Výsledky!$PY$7,Tipy!NP13=Výsledky!$PY$8,Tipy!NP13=Výsledky!$PY$9),VLOOKUP(Tipy!NP13,'Kategórie hráčov'!$A$27:$B$76,2,FALSE),0))</f>
        <v>0</v>
      </c>
      <c r="PZ19" s="56">
        <f>IF(ISBLANK($QA$3),"",IF(ISBLANK(Tipy!NL13),0,IF(OR(AND(Tipy!NL13=Výsledky!$PY$3,OR(Tipy!NN13=Výsledky!$QA$3+1,Tipy!NN13=Výsledky!$QA$3-1)),AND(Tipy!NN13=Výsledky!$QA$3,OR(Tipy!NL13=Výsledky!$PY$3+1,Tipy!NL13=Výsledky!$PY$3-1))),10,0)))</f>
        <v>0</v>
      </c>
      <c r="QA19" s="59" t="str">
        <f>IF(ISBLANK($QA$3),"",IF(ISBLANK(Tipy!NL13),"-",SUM(PV19:PZ19)))</f>
        <v>-</v>
      </c>
      <c r="QB19" s="58"/>
      <c r="QC19" s="55">
        <f>IF(ISBLANK($QH$3),"",IF(ISBLANK(Tipy!NR13),0,IF(AND(Tipy!NR13=Výsledky!$QF$3,Tipy!NT13=Výsledky!$QH$3),60,0)))</f>
        <v>0</v>
      </c>
      <c r="QD19" s="55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>0</v>
      </c>
      <c r="QE19" s="55">
        <f>IF(ISBLANK($QH$3),"",IF(OR(Tipy!NU13=Výsledky!$QC$6,Tipy!NU13=Výsledky!$QC$7,Tipy!NU13=Výsledky!$QC$8,Tipy!NU13=Výsledky!$QC$9),IF(VLOOKUP(Tipy!NU13,'Kategórie hráčov'!$A$2:$B$46,2,FALSE)=30,30,20),0))</f>
        <v>0</v>
      </c>
      <c r="QF19" s="55">
        <f>IF(ISBLANK($QH$3),"",IF(OR(Tipy!NV13=Výsledky!$QF$6,Tipy!NV13=Výsledky!$QF$7,Tipy!NV13=Výsledky!$QF$8,Tipy!NV13=Výsledky!$QF$9),IF(VLOOKUP(Tipy!NV13,'Kategórie hráčov'!$A$2:$B$46,2,FALSE)=30,30,20),0))</f>
        <v>0</v>
      </c>
      <c r="QG19" s="56">
        <f>IF(ISBLANK($QH$3),"",IF(ISBLANK(Tipy!NR13),0,IF(OR(AND(Tipy!NR13=Výsledky!$QF$3,OR(Tipy!NT13=Výsledky!$QH$3+1,Tipy!NT13=Výsledky!$QH$3-1)),AND(Tipy!NT13=Výsledky!$QH$3,OR(Tipy!NR13=Výsledky!$QF$3+1,Tipy!NR13=Výsledky!$QF$3-1))),10,0)))</f>
        <v>0</v>
      </c>
      <c r="QH19" s="59" t="str">
        <f>IF(ISBLANK($QH$3),"",IF(ISBLANK(Tipy!NR13),"-",SUM(QC19:QG19)))</f>
        <v>-</v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5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>
        <f>IF(ISBLANK($MN$3),"",IF(ISBLANK(Tipy!KL14),0,IF(AND(Tipy!KL14=Výsledky!$ML$3,Tipy!KN14=Výsledky!$MN$3),60,0)))</f>
        <v>0</v>
      </c>
      <c r="MJ20" s="55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20</v>
      </c>
      <c r="MK20" s="55">
        <f>IF(ISBLANK($MN$3),"",IF(OR(Tipy!KO14=Výsledky!$MI$6,Tipy!KO14=Výsledky!$MI$7,Tipy!KO14=Výsledky!$MI$8,Tipy!KO14=Výsledky!$MI$9),IF(VLOOKUP(Tipy!KO14,'Kategórie hráčov'!$A$2:$B$70,2,FALSE)=30,30,20),0))</f>
        <v>0</v>
      </c>
      <c r="ML20" s="55">
        <f>IF(ISBLANK($MN$3),"",IF(OR(Tipy!KP14=Výsledky!$ML$6,Tipy!KP14=Výsledky!$ML$7,Tipy!KP14=Výsledky!$ML$8,Tipy!KP14=Výsledky!$ML$9),IF(VLOOKUP(Tipy!KP14,'Kategórie hráčov'!$A$2:$B$70,2,FALSE)=30,30,20),0))</f>
        <v>0</v>
      </c>
      <c r="MM20" s="56">
        <f>IF(ISBLANK($MN$3),"",IF(ISBLANK(Tipy!KL14),0,IF(OR(AND(Tipy!KL14=Výsledky!$ML$3,OR(Tipy!KN14=Výsledky!$MN$3+1,Tipy!KN14=Výsledky!$MN$3-1)),AND(Tipy!KN14=Výsledky!$MN$3,OR(Tipy!KL14=Výsledky!$ML$3+1,Tipy!KL14=Výsledky!$ML$3-1))),10,0)))</f>
        <v>10</v>
      </c>
      <c r="MN20" s="59">
        <f>IF(ISBLANK($MN$3),"",IF(ISBLANK(Tipy!KL14),"-",SUM(MI20:MM20)))</f>
        <v>30</v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>
        <f>IF(ISBLANK($OY$3),"",IF(ISBLANK(Tipy!MN14),0,IF(AND(Tipy!MN14=Výsledky!$OW$3,Tipy!MP14=Výsledky!$OY$3),60,0)))</f>
        <v>0</v>
      </c>
      <c r="OU20" s="5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55">
        <f>IF(ISBLANK($OY$3),"",IF(OR(Tipy!MQ14=Výsledky!$OT$6,Tipy!MQ14=Výsledky!$OT$7,Tipy!MQ14=Výsledky!$OT$8,Tipy!MQ14=Výsledky!$OT$9,Tipy!MQ14=Výsledky!$OT$10),VLOOKUP(Tipy!MK14,'Kategórie hráčov'!$A$2:$B$51,2,FALSE),0))</f>
        <v>0</v>
      </c>
      <c r="OW20" s="55">
        <f>IF(ISBLANK($OY$3),"",IF(OR(Tipy!MR14=Výsledky!$OW$6,Tipy!MR14=Výsledky!$OW$7,Tipy!MR14=Výsledky!$OW$8,Tipy!MR14=Výsledky!$OW$9),VLOOKUP(Tipy!MR14,'Kategórie hráčov'!$A$27:$B$76,2,FALSE),0))</f>
        <v>0</v>
      </c>
      <c r="OX20" s="5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59" t="str">
        <f>IF(ISBLANK($OY$3),"",IF(ISBLANK(Tipy!MN14),"-",SUM(OT20:OX20)))</f>
        <v>-</v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>
        <f>IF(ISBLANK($PM$3),"",IF(ISBLANK(Tipy!MZ14),0,IF(AND(Tipy!MZ14=Výsledky!$PK$3,Tipy!NB14=Výsledky!$PM$3),60,0)))</f>
        <v>0</v>
      </c>
      <c r="PI20" s="55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0</v>
      </c>
      <c r="PJ20" s="55">
        <f>IF(ISBLANK($PM$3),"",IF(OR(Tipy!NC14=Výsledky!$PH$6,Tipy!NC14=Výsledky!$PH$7,Tipy!NC14=Výsledky!$PH$8,Tipy!NC14=Výsledky!$PH$9,Tipy!NC14=Výsledky!$PH$10),VLOOKUP(Tipy!NC14,'Kategórie hráčov'!$A$2:$B$51,2,FALSE),0))</f>
        <v>0</v>
      </c>
      <c r="PK20" s="55">
        <f>IF(ISBLANK($PM$3),"",IF(OR(Tipy!ND14=Výsledky!$PK$6,Tipy!ND14=Výsledky!$PK$7,Tipy!ND14=Výsledky!$PK$8,Tipy!ND14=Výsledky!$PK$9),VLOOKUP(Tipy!ND14,'Kategórie hráčov'!$A$27:$B$76,2,FALSE),0))</f>
        <v>0</v>
      </c>
      <c r="PL20" s="56">
        <f>IF(ISBLANK($PM$3),"",IF(ISBLANK(Tipy!MZ14),0,IF(OR(AND(Tipy!MZ14=Výsledky!$PK$3,OR(Tipy!NB14=Výsledky!$PM$3+1,Tipy!NB14=Výsledky!$PM$3-1)),AND(Tipy!NB14=Výsledky!$PM$3,OR(Tipy!MZ14=Výsledky!$PK$3+1,Tipy!MZ14=Výsledky!$PK$3-1))),10,0)))</f>
        <v>0</v>
      </c>
      <c r="PM20" s="59" t="str">
        <f>IF(ISBLANK($PM$3),"",IF(ISBLANK(Tipy!MZ14),"-",SUM(PH20:PL20)))</f>
        <v>-</v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>
        <f>IF(ISBLANK($QA$3),"",IF(ISBLANK(Tipy!NL14),0,IF(AND(Tipy!NL14=Výsledky!$PY$3,Tipy!NN14=Výsledky!$QA$3),60,0)))</f>
        <v>0</v>
      </c>
      <c r="PW20" s="55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>0</v>
      </c>
      <c r="PX20" s="55">
        <f>IF(ISBLANK($QA$3),"",IF(OR(Tipy!NO14=Výsledky!$PV$6,Tipy!NO14=Výsledky!$PV$7,Tipy!NO14=Výsledky!$PV$8,Tipy!NO14=Výsledky!$PV$9,Tipy!NO14=Výsledky!$PV$10),VLOOKUP(Tipy!NO14,'Kategórie hráčov'!$A$2:$B$51,2,FALSE),0))</f>
        <v>0</v>
      </c>
      <c r="PY20" s="55">
        <f>IF(ISBLANK($QA$3),"",IF(OR(Tipy!NP14=Výsledky!$PY$6,Tipy!NP14=Výsledky!$PY$7,Tipy!NP14=Výsledky!$PY$8,Tipy!NP14=Výsledky!$PY$9),VLOOKUP(Tipy!NP14,'Kategórie hráčov'!$A$27:$B$76,2,FALSE),0))</f>
        <v>0</v>
      </c>
      <c r="PZ20" s="56">
        <f>IF(ISBLANK($QA$3),"",IF(ISBLANK(Tipy!NL14),0,IF(OR(AND(Tipy!NL14=Výsledky!$PY$3,OR(Tipy!NN14=Výsledky!$QA$3+1,Tipy!NN14=Výsledky!$QA$3-1)),AND(Tipy!NN14=Výsledky!$QA$3,OR(Tipy!NL14=Výsledky!$PY$3+1,Tipy!NL14=Výsledky!$PY$3-1))),10,0)))</f>
        <v>0</v>
      </c>
      <c r="QA20" s="59">
        <f>IF(ISBLANK($QA$3),"",IF(ISBLANK(Tipy!NL14),"-",SUM(PV20:PZ20)))</f>
        <v>0</v>
      </c>
      <c r="QB20" s="58"/>
      <c r="QC20" s="55">
        <f>IF(ISBLANK($QH$3),"",IF(ISBLANK(Tipy!NR14),0,IF(AND(Tipy!NR14=Výsledky!$QF$3,Tipy!NT14=Výsledky!$QH$3),60,0)))</f>
        <v>0</v>
      </c>
      <c r="QD20" s="55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>0</v>
      </c>
      <c r="QE20" s="55">
        <f>IF(ISBLANK($QH$3),"",IF(OR(Tipy!NU14=Výsledky!$QC$6,Tipy!NU14=Výsledky!$QC$7,Tipy!NU14=Výsledky!$QC$8,Tipy!NU14=Výsledky!$QC$9),IF(VLOOKUP(Tipy!NU14,'Kategórie hráčov'!$A$2:$B$46,2,FALSE)=30,30,20),0))</f>
        <v>0</v>
      </c>
      <c r="QF20" s="55">
        <f>IF(ISBLANK($QH$3),"",IF(OR(Tipy!NV14=Výsledky!$QF$6,Tipy!NV14=Výsledky!$QF$7,Tipy!NV14=Výsledky!$QF$8,Tipy!NV14=Výsledky!$QF$9),IF(VLOOKUP(Tipy!NV14,'Kategórie hráčov'!$A$2:$B$46,2,FALSE)=30,30,20),0))</f>
        <v>0</v>
      </c>
      <c r="QG20" s="56">
        <f>IF(ISBLANK($QH$3),"",IF(ISBLANK(Tipy!NR14),0,IF(OR(AND(Tipy!NR14=Výsledky!$QF$3,OR(Tipy!NT14=Výsledky!$QH$3+1,Tipy!NT14=Výsledky!$QH$3-1)),AND(Tipy!NT14=Výsledky!$QH$3,OR(Tipy!NR14=Výsledky!$QF$3+1,Tipy!NR14=Výsledky!$QF$3-1))),10,0)))</f>
        <v>0</v>
      </c>
      <c r="QH20" s="59">
        <f>IF(ISBLANK($QH$3),"",IF(ISBLANK(Tipy!NR14),"-",SUM(QC20:QG20)))</f>
        <v>0</v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5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>
        <f>IF(ISBLANK($MN$3),"",IF(ISBLANK(Tipy!KL15),0,IF(AND(Tipy!KL15=Výsledky!$ML$3,Tipy!KN15=Výsledky!$MN$3),60,0)))</f>
        <v>0</v>
      </c>
      <c r="MJ21" s="55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55">
        <f>IF(ISBLANK($MN$3),"",IF(OR(Tipy!KO15=Výsledky!$MI$6,Tipy!KO15=Výsledky!$MI$7,Tipy!KO15=Výsledky!$MI$8,Tipy!KO15=Výsledky!$MI$9),IF(VLOOKUP(Tipy!KO15,'Kategórie hráčov'!$A$2:$B$70,2,FALSE)=30,30,20),0))</f>
        <v>0</v>
      </c>
      <c r="ML21" s="55">
        <f>IF(ISBLANK($MN$3),"",IF(OR(Tipy!KP15=Výsledky!$ML$6,Tipy!KP15=Výsledky!$ML$7,Tipy!KP15=Výsledky!$ML$8,Tipy!KP15=Výsledky!$ML$9),IF(VLOOKUP(Tipy!KP15,'Kategórie hráčov'!$A$2:$B$70,2,FALSE)=30,30,20),0))</f>
        <v>0</v>
      </c>
      <c r="MM21" s="56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59" t="str">
        <f>IF(ISBLANK($MN$3),"",IF(ISBLANK(Tipy!KL15),"-",SUM(MI21:MM21)))</f>
        <v>-</v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>
        <f>IF(ISBLANK($OY$3),"",IF(ISBLANK(Tipy!MN15),0,IF(AND(Tipy!MN15=Výsledky!$OW$3,Tipy!MP15=Výsledky!$OY$3),60,0)))</f>
        <v>0</v>
      </c>
      <c r="OU21" s="5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55">
        <f>IF(ISBLANK($OY$3),"",IF(OR(Tipy!MQ15=Výsledky!$OT$6,Tipy!MQ15=Výsledky!$OT$7,Tipy!MQ15=Výsledky!$OT$8,Tipy!MQ15=Výsledky!$OT$9,Tipy!MQ15=Výsledky!$OT$10),VLOOKUP(Tipy!MK15,'Kategórie hráčov'!$A$2:$B$51,2,FALSE),0))</f>
        <v>0</v>
      </c>
      <c r="OW21" s="55">
        <f>IF(ISBLANK($OY$3),"",IF(OR(Tipy!MR15=Výsledky!$OW$6,Tipy!MR15=Výsledky!$OW$7,Tipy!MR15=Výsledky!$OW$8,Tipy!MR15=Výsledky!$OW$9),VLOOKUP(Tipy!MR15,'Kategórie hráčov'!$A$27:$B$76,2,FALSE),0))</f>
        <v>0</v>
      </c>
      <c r="OX21" s="5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59" t="str">
        <f>IF(ISBLANK($OY$3),"",IF(ISBLANK(Tipy!MN15),"-",SUM(OT21:OX21)))</f>
        <v>-</v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>
        <f>IF(ISBLANK($PM$3),"",IF(ISBLANK(Tipy!MZ15),0,IF(AND(Tipy!MZ15=Výsledky!$PK$3,Tipy!NB15=Výsledky!$PM$3),60,0)))</f>
        <v>0</v>
      </c>
      <c r="PI21" s="55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55">
        <f>IF(ISBLANK($PM$3),"",IF(OR(Tipy!NC15=Výsledky!$PH$6,Tipy!NC15=Výsledky!$PH$7,Tipy!NC15=Výsledky!$PH$8,Tipy!NC15=Výsledky!$PH$9,Tipy!NC15=Výsledky!$PH$10),VLOOKUP(Tipy!NC15,'Kategórie hráčov'!$A$2:$B$51,2,FALSE),0))</f>
        <v>0</v>
      </c>
      <c r="PK21" s="55">
        <f>IF(ISBLANK($PM$3),"",IF(OR(Tipy!ND15=Výsledky!$PK$6,Tipy!ND15=Výsledky!$PK$7,Tipy!ND15=Výsledky!$PK$8,Tipy!ND15=Výsledky!$PK$9),VLOOKUP(Tipy!ND15,'Kategórie hráčov'!$A$27:$B$76,2,FALSE),0))</f>
        <v>0</v>
      </c>
      <c r="PL21" s="56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59" t="str">
        <f>IF(ISBLANK($PM$3),"",IF(ISBLANK(Tipy!MZ15),"-",SUM(PH21:PL21)))</f>
        <v>-</v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>
        <f>IF(ISBLANK($QA$3),"",IF(ISBLANK(Tipy!NL15),0,IF(AND(Tipy!NL15=Výsledky!$PY$3,Tipy!NN15=Výsledky!$QA$3),60,0)))</f>
        <v>0</v>
      </c>
      <c r="PW21" s="55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>0</v>
      </c>
      <c r="PX21" s="55">
        <f>IF(ISBLANK($QA$3),"",IF(OR(Tipy!NO15=Výsledky!$PV$6,Tipy!NO15=Výsledky!$PV$7,Tipy!NO15=Výsledky!$PV$8,Tipy!NO15=Výsledky!$PV$9,Tipy!NO15=Výsledky!$PV$10),VLOOKUP(Tipy!NO15,'Kategórie hráčov'!$A$2:$B$51,2,FALSE),0))</f>
        <v>0</v>
      </c>
      <c r="PY21" s="55">
        <f>IF(ISBLANK($QA$3),"",IF(OR(Tipy!NP15=Výsledky!$PY$6,Tipy!NP15=Výsledky!$PY$7,Tipy!NP15=Výsledky!$PY$8,Tipy!NP15=Výsledky!$PY$9),VLOOKUP(Tipy!NP15,'Kategórie hráčov'!$A$27:$B$76,2,FALSE),0))</f>
        <v>0</v>
      </c>
      <c r="PZ21" s="56">
        <f>IF(ISBLANK($QA$3),"",IF(ISBLANK(Tipy!NL15),0,IF(OR(AND(Tipy!NL15=Výsledky!$PY$3,OR(Tipy!NN15=Výsledky!$QA$3+1,Tipy!NN15=Výsledky!$QA$3-1)),AND(Tipy!NN15=Výsledky!$QA$3,OR(Tipy!NL15=Výsledky!$PY$3+1,Tipy!NL15=Výsledky!$PY$3-1))),10,0)))</f>
        <v>0</v>
      </c>
      <c r="QA21" s="59" t="str">
        <f>IF(ISBLANK($QA$3),"",IF(ISBLANK(Tipy!NL15),"-",SUM(PV21:PZ21)))</f>
        <v>-</v>
      </c>
      <c r="QB21" s="58"/>
      <c r="QC21" s="55">
        <f>IF(ISBLANK($QH$3),"",IF(ISBLANK(Tipy!NR15),0,IF(AND(Tipy!NR15=Výsledky!$QF$3,Tipy!NT15=Výsledky!$QH$3),60,0)))</f>
        <v>0</v>
      </c>
      <c r="QD21" s="55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>0</v>
      </c>
      <c r="QE21" s="55">
        <f>IF(ISBLANK($QH$3),"",IF(OR(Tipy!NU15=Výsledky!$QC$6,Tipy!NU15=Výsledky!$QC$7,Tipy!NU15=Výsledky!$QC$8,Tipy!NU15=Výsledky!$QC$9),IF(VLOOKUP(Tipy!NU15,'Kategórie hráčov'!$A$2:$B$46,2,FALSE)=30,30,20),0))</f>
        <v>0</v>
      </c>
      <c r="QF21" s="55">
        <f>IF(ISBLANK($QH$3),"",IF(OR(Tipy!NV15=Výsledky!$QF$6,Tipy!NV15=Výsledky!$QF$7,Tipy!NV15=Výsledky!$QF$8,Tipy!NV15=Výsledky!$QF$9),IF(VLOOKUP(Tipy!NV15,'Kategórie hráčov'!$A$2:$B$46,2,FALSE)=30,30,20),0))</f>
        <v>0</v>
      </c>
      <c r="QG21" s="56">
        <f>IF(ISBLANK($QH$3),"",IF(ISBLANK(Tipy!NR15),0,IF(OR(AND(Tipy!NR15=Výsledky!$QF$3,OR(Tipy!NT15=Výsledky!$QH$3+1,Tipy!NT15=Výsledky!$QH$3-1)),AND(Tipy!NT15=Výsledky!$QH$3,OR(Tipy!NR15=Výsledky!$QF$3+1,Tipy!NR15=Výsledky!$QF$3-1))),10,0)))</f>
        <v>0</v>
      </c>
      <c r="QH21" s="59" t="str">
        <f>IF(ISBLANK($QH$3),"",IF(ISBLANK(Tipy!NR15),"-",SUM(QC21:QG21)))</f>
        <v>-</v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5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>
        <f>IF(ISBLANK($MN$3),"",IF(ISBLANK(Tipy!KL16),0,IF(AND(Tipy!KL16=Výsledky!$ML$3,Tipy!KN16=Výsledky!$MN$3),60,0)))</f>
        <v>0</v>
      </c>
      <c r="MJ22" s="55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55">
        <f>IF(ISBLANK($MN$3),"",IF(OR(Tipy!KO16=Výsledky!$MI$6,Tipy!KO16=Výsledky!$MI$7,Tipy!KO16=Výsledky!$MI$8,Tipy!KO16=Výsledky!$MI$9),IF(VLOOKUP(Tipy!KO16,'Kategórie hráčov'!$A$2:$B$70,2,FALSE)=30,30,20),0))</f>
        <v>0</v>
      </c>
      <c r="ML22" s="55">
        <f>IF(ISBLANK($MN$3),"",IF(OR(Tipy!KP16=Výsledky!$ML$6,Tipy!KP16=Výsledky!$ML$7,Tipy!KP16=Výsledky!$ML$8,Tipy!KP16=Výsledky!$ML$9),IF(VLOOKUP(Tipy!KP16,'Kategórie hráčov'!$A$2:$B$70,2,FALSE)=30,30,20),0))</f>
        <v>0</v>
      </c>
      <c r="MM22" s="56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59">
        <f>IF(ISBLANK($MN$3),"",IF(ISBLANK(Tipy!KL16),"-",SUM(MI22:MM22)))</f>
        <v>0</v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>
        <f>IF(ISBLANK($OY$3),"",IF(ISBLANK(Tipy!MN16),0,IF(AND(Tipy!MN16=Výsledky!$OW$3,Tipy!MP16=Výsledky!$OY$3),60,0)))</f>
        <v>0</v>
      </c>
      <c r="OU22" s="5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55">
        <f>IF(ISBLANK($OY$3),"",IF(OR(Tipy!MQ16=Výsledky!$OT$6,Tipy!MQ16=Výsledky!$OT$7,Tipy!MQ16=Výsledky!$OT$8,Tipy!MQ16=Výsledky!$OT$9,Tipy!MQ16=Výsledky!$OT$10),VLOOKUP(Tipy!MK16,'Kategórie hráčov'!$A$2:$B$51,2,FALSE),0))</f>
        <v>0</v>
      </c>
      <c r="OW22" s="55">
        <f>IF(ISBLANK($OY$3),"",IF(OR(Tipy!MR16=Výsledky!$OW$6,Tipy!MR16=Výsledky!$OW$7,Tipy!MR16=Výsledky!$OW$8,Tipy!MR16=Výsledky!$OW$9),VLOOKUP(Tipy!MR16,'Kategórie hráčov'!$A$27:$B$76,2,FALSE),0))</f>
        <v>0</v>
      </c>
      <c r="OX22" s="5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59" t="str">
        <f>IF(ISBLANK($OY$3),"",IF(ISBLANK(Tipy!MN16),"-",SUM(OT22:OX22)))</f>
        <v>-</v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>
        <f>IF(ISBLANK($PM$3),"",IF(ISBLANK(Tipy!MZ16),0,IF(AND(Tipy!MZ16=Výsledky!$PK$3,Tipy!NB16=Výsledky!$PM$3),60,0)))</f>
        <v>0</v>
      </c>
      <c r="PI22" s="55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55">
        <f>IF(ISBLANK($PM$3),"",IF(OR(Tipy!NC16=Výsledky!$PH$6,Tipy!NC16=Výsledky!$PH$7,Tipy!NC16=Výsledky!$PH$8,Tipy!NC16=Výsledky!$PH$9,Tipy!NC16=Výsledky!$PH$10),VLOOKUP(Tipy!NC16,'Kategórie hráčov'!$A$2:$B$51,2,FALSE),0))</f>
        <v>0</v>
      </c>
      <c r="PK22" s="55">
        <f>IF(ISBLANK($PM$3),"",IF(OR(Tipy!ND16=Výsledky!$PK$6,Tipy!ND16=Výsledky!$PK$7,Tipy!ND16=Výsledky!$PK$8,Tipy!ND16=Výsledky!$PK$9),VLOOKUP(Tipy!ND16,'Kategórie hráčov'!$A$27:$B$76,2,FALSE),0))</f>
        <v>0</v>
      </c>
      <c r="PL22" s="56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59">
        <f>IF(ISBLANK($PM$3),"",IF(ISBLANK(Tipy!MZ16),"-",SUM(PH22:PL22)))</f>
        <v>20</v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>
        <f>IF(ISBLANK($QA$3),"",IF(ISBLANK(Tipy!NL16),0,IF(AND(Tipy!NL16=Výsledky!$PY$3,Tipy!NN16=Výsledky!$QA$3),60,0)))</f>
        <v>0</v>
      </c>
      <c r="PW22" s="55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>20</v>
      </c>
      <c r="PX22" s="55">
        <f>IF(ISBLANK($QA$3),"",IF(OR(Tipy!NO16=Výsledky!$PV$6,Tipy!NO16=Výsledky!$PV$7,Tipy!NO16=Výsledky!$PV$8,Tipy!NO16=Výsledky!$PV$9,Tipy!NO16=Výsledky!$PV$10),VLOOKUP(Tipy!NO16,'Kategórie hráčov'!$A$2:$B$51,2,FALSE),0))</f>
        <v>20</v>
      </c>
      <c r="PY22" s="55">
        <f>IF(ISBLANK($QA$3),"",IF(OR(Tipy!NP16=Výsledky!$PY$6,Tipy!NP16=Výsledky!$PY$7,Tipy!NP16=Výsledky!$PY$8,Tipy!NP16=Výsledky!$PY$9),VLOOKUP(Tipy!NP16,'Kategórie hráčov'!$A$27:$B$76,2,FALSE),0))</f>
        <v>0</v>
      </c>
      <c r="PZ22" s="56">
        <f>IF(ISBLANK($QA$3),"",IF(ISBLANK(Tipy!NL16),0,IF(OR(AND(Tipy!NL16=Výsledky!$PY$3,OR(Tipy!NN16=Výsledky!$QA$3+1,Tipy!NN16=Výsledky!$QA$3-1)),AND(Tipy!NN16=Výsledky!$QA$3,OR(Tipy!NL16=Výsledky!$PY$3+1,Tipy!NL16=Výsledky!$PY$3-1))),10,0)))</f>
        <v>0</v>
      </c>
      <c r="QA22" s="59">
        <f>IF(ISBLANK($QA$3),"",IF(ISBLANK(Tipy!NL16),"-",SUM(PV22:PZ22)))</f>
        <v>40</v>
      </c>
      <c r="QB22" s="58"/>
      <c r="QC22" s="55">
        <f>IF(ISBLANK($QH$3),"",IF(ISBLANK(Tipy!NR16),0,IF(AND(Tipy!NR16=Výsledky!$QF$3,Tipy!NT16=Výsledky!$QH$3),60,0)))</f>
        <v>0</v>
      </c>
      <c r="QD22" s="55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>0</v>
      </c>
      <c r="QE22" s="55">
        <f>IF(ISBLANK($QH$3),"",IF(OR(Tipy!NU16=Výsledky!$QC$6,Tipy!NU16=Výsledky!$QC$7,Tipy!NU16=Výsledky!$QC$8,Tipy!NU16=Výsledky!$QC$9),IF(VLOOKUP(Tipy!NU16,'Kategórie hráčov'!$A$2:$B$46,2,FALSE)=30,30,20),0))</f>
        <v>0</v>
      </c>
      <c r="QF22" s="55">
        <f>IF(ISBLANK($QH$3),"",IF(OR(Tipy!NV16=Výsledky!$QF$6,Tipy!NV16=Výsledky!$QF$7,Tipy!NV16=Výsledky!$QF$8,Tipy!NV16=Výsledky!$QF$9),IF(VLOOKUP(Tipy!NV16,'Kategórie hráčov'!$A$2:$B$46,2,FALSE)=30,30,20),0))</f>
        <v>0</v>
      </c>
      <c r="QG22" s="56">
        <f>IF(ISBLANK($QH$3),"",IF(ISBLANK(Tipy!NR16),0,IF(OR(AND(Tipy!NR16=Výsledky!$QF$3,OR(Tipy!NT16=Výsledky!$QH$3+1,Tipy!NT16=Výsledky!$QH$3-1)),AND(Tipy!NT16=Výsledky!$QH$3,OR(Tipy!NR16=Výsledky!$QF$3+1,Tipy!NR16=Výsledky!$QF$3-1))),10,0)))</f>
        <v>0</v>
      </c>
      <c r="QH22" s="59" t="str">
        <f>IF(ISBLANK($QH$3),"",IF(ISBLANK(Tipy!NR16),"-",SUM(QC22:QG22)))</f>
        <v>-</v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5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>
        <f>IF(ISBLANK($MN$3),"",IF(ISBLANK(Tipy!KL17),0,IF(AND(Tipy!KL17=Výsledky!$ML$3,Tipy!KN17=Výsledky!$MN$3),60,0)))</f>
        <v>0</v>
      </c>
      <c r="MJ23" s="55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55">
        <f>IF(ISBLANK($MN$3),"",IF(OR(Tipy!KO17=Výsledky!$MI$6,Tipy!KO17=Výsledky!$MI$7,Tipy!KO17=Výsledky!$MI$8,Tipy!KO17=Výsledky!$MI$9),IF(VLOOKUP(Tipy!KO17,'Kategórie hráčov'!$A$2:$B$70,2,FALSE)=30,30,20),0))</f>
        <v>0</v>
      </c>
      <c r="ML23" s="55">
        <f>IF(ISBLANK($MN$3),"",IF(OR(Tipy!KP17=Výsledky!$ML$6,Tipy!KP17=Výsledky!$ML$7,Tipy!KP17=Výsledky!$ML$8,Tipy!KP17=Výsledky!$ML$9),IF(VLOOKUP(Tipy!KP17,'Kategórie hráčov'!$A$2:$B$70,2,FALSE)=30,30,20),0))</f>
        <v>0</v>
      </c>
      <c r="MM23" s="56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59">
        <f>IF(ISBLANK($MN$3),"",IF(ISBLANK(Tipy!KL17),"-",SUM(MI23:MM23)))</f>
        <v>0</v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>
        <f>IF(ISBLANK($OY$3),"",IF(ISBLANK(Tipy!MN17),0,IF(AND(Tipy!MN17=Výsledky!$OW$3,Tipy!MP17=Výsledky!$OY$3),60,0)))</f>
        <v>0</v>
      </c>
      <c r="OU23" s="5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55">
        <f>IF(ISBLANK($OY$3),"",IF(OR(Tipy!MQ17=Výsledky!$OT$6,Tipy!MQ17=Výsledky!$OT$7,Tipy!MQ17=Výsledky!$OT$8,Tipy!MQ17=Výsledky!$OT$9,Tipy!MQ17=Výsledky!$OT$10),VLOOKUP(Tipy!MK17,'Kategórie hráčov'!$A$2:$B$51,2,FALSE),0))</f>
        <v>0</v>
      </c>
      <c r="OW23" s="55">
        <f>IF(ISBLANK($OY$3),"",IF(OR(Tipy!MR17=Výsledky!$OW$6,Tipy!MR17=Výsledky!$OW$7,Tipy!MR17=Výsledky!$OW$8,Tipy!MR17=Výsledky!$OW$9),VLOOKUP(Tipy!MR17,'Kategórie hráčov'!$A$27:$B$76,2,FALSE),0))</f>
        <v>0</v>
      </c>
      <c r="OX23" s="56">
        <f>IF(ISBLANK($OY$3),"",IF(ISBLANK(Tipy!MN17),0,IF(OR(AND(Tipy!MN17=Výsledky!$OW$3,OR(Tipy!MP17=Výsledky!$OY$3+1,Tipy!MP17=Výsledky!$OY$3-1)),AND(Tipy!MP17=Výsledky!$OY$3,OR(Tipy!MN17=Výsledky!$OW$3+1,Tipy!MN17=Výsledky!$OW$3-1))),10,0)))</f>
        <v>10</v>
      </c>
      <c r="OY23" s="59">
        <f>IF(ISBLANK($OY$3),"",IF(ISBLANK(Tipy!MN17),"-",SUM(OT23:OX23)))</f>
        <v>10</v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>
        <f>IF(ISBLANK($PM$3),"",IF(ISBLANK(Tipy!MZ17),0,IF(AND(Tipy!MZ17=Výsledky!$PK$3,Tipy!NB17=Výsledky!$PM$3),60,0)))</f>
        <v>0</v>
      </c>
      <c r="PI23" s="55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20</v>
      </c>
      <c r="PJ23" s="55">
        <f>IF(ISBLANK($PM$3),"",IF(OR(Tipy!NC17=Výsledky!$PH$6,Tipy!NC17=Výsledky!$PH$7,Tipy!NC17=Výsledky!$PH$8,Tipy!NC17=Výsledky!$PH$9,Tipy!NC17=Výsledky!$PH$10),VLOOKUP(Tipy!NC17,'Kategórie hráčov'!$A$2:$B$51,2,FALSE),0))</f>
        <v>0</v>
      </c>
      <c r="PK23" s="55">
        <f>IF(ISBLANK($PM$3),"",IF(OR(Tipy!ND17=Výsledky!$PK$6,Tipy!ND17=Výsledky!$PK$7,Tipy!ND17=Výsledky!$PK$8,Tipy!ND17=Výsledky!$PK$9),VLOOKUP(Tipy!ND17,'Kategórie hráčov'!$A$27:$B$76,2,FALSE),0))</f>
        <v>20</v>
      </c>
      <c r="PL23" s="56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59">
        <f>IF(ISBLANK($PM$3),"",IF(ISBLANK(Tipy!MZ17),"-",SUM(PH23:PL23)))</f>
        <v>40</v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>
        <f>IF(ISBLANK($QA$3),"",IF(ISBLANK(Tipy!NL17),0,IF(AND(Tipy!NL17=Výsledky!$PY$3,Tipy!NN17=Výsledky!$QA$3),60,0)))</f>
        <v>0</v>
      </c>
      <c r="PW23" s="55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>0</v>
      </c>
      <c r="PX23" s="55">
        <f>IF(ISBLANK($QA$3),"",IF(OR(Tipy!NO17=Výsledky!$PV$6,Tipy!NO17=Výsledky!$PV$7,Tipy!NO17=Výsledky!$PV$8,Tipy!NO17=Výsledky!$PV$9,Tipy!NO17=Výsledky!$PV$10),VLOOKUP(Tipy!NO17,'Kategórie hráčov'!$A$2:$B$51,2,FALSE),0))</f>
        <v>0</v>
      </c>
      <c r="PY23" s="55">
        <f>IF(ISBLANK($QA$3),"",IF(OR(Tipy!NP17=Výsledky!$PY$6,Tipy!NP17=Výsledky!$PY$7,Tipy!NP17=Výsledky!$PY$8,Tipy!NP17=Výsledky!$PY$9),VLOOKUP(Tipy!NP17,'Kategórie hráčov'!$A$27:$B$76,2,FALSE),0))</f>
        <v>0</v>
      </c>
      <c r="PZ23" s="56">
        <f>IF(ISBLANK($QA$3),"",IF(ISBLANK(Tipy!NL17),0,IF(OR(AND(Tipy!NL17=Výsledky!$PY$3,OR(Tipy!NN17=Výsledky!$QA$3+1,Tipy!NN17=Výsledky!$QA$3-1)),AND(Tipy!NN17=Výsledky!$QA$3,OR(Tipy!NL17=Výsledky!$PY$3+1,Tipy!NL17=Výsledky!$PY$3-1))),10,0)))</f>
        <v>0</v>
      </c>
      <c r="QA23" s="59">
        <f>IF(ISBLANK($QA$3),"",IF(ISBLANK(Tipy!NL17),"-",SUM(PV23:PZ23)))</f>
        <v>0</v>
      </c>
      <c r="QB23" s="58"/>
      <c r="QC23" s="55">
        <f>IF(ISBLANK($QH$3),"",IF(ISBLANK(Tipy!NR17),0,IF(AND(Tipy!NR17=Výsledky!$QF$3,Tipy!NT17=Výsledky!$QH$3),60,0)))</f>
        <v>0</v>
      </c>
      <c r="QD23" s="55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>20</v>
      </c>
      <c r="QE23" s="55">
        <f>IF(ISBLANK($QH$3),"",IF(OR(Tipy!NU17=Výsledky!$QC$6,Tipy!NU17=Výsledky!$QC$7,Tipy!NU17=Výsledky!$QC$8,Tipy!NU17=Výsledky!$QC$9),IF(VLOOKUP(Tipy!NU17,'Kategórie hráčov'!$A$2:$B$46,2,FALSE)=30,30,20),0))</f>
        <v>0</v>
      </c>
      <c r="QF23" s="55">
        <f>IF(ISBLANK($QH$3),"",IF(OR(Tipy!NV17=Výsledky!$QF$6,Tipy!NV17=Výsledky!$QF$7,Tipy!NV17=Výsledky!$QF$8,Tipy!NV17=Výsledky!$QF$9),IF(VLOOKUP(Tipy!NV17,'Kategórie hráčov'!$A$2:$B$46,2,FALSE)=30,30,20),0))</f>
        <v>20</v>
      </c>
      <c r="QG23" s="56">
        <f>IF(ISBLANK($QH$3),"",IF(ISBLANK(Tipy!NR17),0,IF(OR(AND(Tipy!NR17=Výsledky!$QF$3,OR(Tipy!NT17=Výsledky!$QH$3+1,Tipy!NT17=Výsledky!$QH$3-1)),AND(Tipy!NT17=Výsledky!$QH$3,OR(Tipy!NR17=Výsledky!$QF$3+1,Tipy!NR17=Výsledky!$QF$3-1))),10,0)))</f>
        <v>0</v>
      </c>
      <c r="QH23" s="59">
        <f>IF(ISBLANK($QH$3),"",IF(ISBLANK(Tipy!NR17),"-",SUM(QC23:QG23)))</f>
        <v>40</v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5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>
        <f>IF(ISBLANK($MN$3),"",IF(ISBLANK(Tipy!KL18),0,IF(AND(Tipy!KL18=Výsledky!$ML$3,Tipy!KN18=Výsledky!$MN$3),60,0)))</f>
        <v>0</v>
      </c>
      <c r="MJ24" s="55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0</v>
      </c>
      <c r="MK24" s="55">
        <f>IF(ISBLANK($MN$3),"",IF(OR(Tipy!KO18=Výsledky!$MI$6,Tipy!KO18=Výsledky!$MI$7,Tipy!KO18=Výsledky!$MI$8,Tipy!KO18=Výsledky!$MI$9),IF(VLOOKUP(Tipy!KO18,'Kategórie hráčov'!$A$2:$B$70,2,FALSE)=30,30,20),0))</f>
        <v>0</v>
      </c>
      <c r="ML24" s="55">
        <f>IF(ISBLANK($MN$3),"",IF(OR(Tipy!KP18=Výsledky!$ML$6,Tipy!KP18=Výsledky!$ML$7,Tipy!KP18=Výsledky!$ML$8,Tipy!KP18=Výsledky!$ML$9),IF(VLOOKUP(Tipy!KP18,'Kategórie hráčov'!$A$2:$B$70,2,FALSE)=30,30,20),0))</f>
        <v>0</v>
      </c>
      <c r="MM24" s="56">
        <f>IF(ISBLANK($MN$3),"",IF(ISBLANK(Tipy!KL18),0,IF(OR(AND(Tipy!KL18=Výsledky!$ML$3,OR(Tipy!KN18=Výsledky!$MN$3+1,Tipy!KN18=Výsledky!$MN$3-1)),AND(Tipy!KN18=Výsledky!$MN$3,OR(Tipy!KL18=Výsledky!$ML$3+1,Tipy!KL18=Výsledky!$ML$3-1))),10,0)))</f>
        <v>0</v>
      </c>
      <c r="MN24" s="59">
        <f>IF(ISBLANK($MN$3),"",IF(ISBLANK(Tipy!KL18),"-",SUM(MI24:MM24)))</f>
        <v>0</v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>
        <f>IF(ISBLANK($OY$3),"",IF(ISBLANK(Tipy!MN18),0,IF(AND(Tipy!MN18=Výsledky!$OW$3,Tipy!MP18=Výsledky!$OY$3),60,0)))</f>
        <v>0</v>
      </c>
      <c r="OU24" s="5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55">
        <f>IF(ISBLANK($OY$3),"",IF(OR(Tipy!MQ18=Výsledky!$OT$6,Tipy!MQ18=Výsledky!$OT$7,Tipy!MQ18=Výsledky!$OT$8,Tipy!MQ18=Výsledky!$OT$9,Tipy!MQ18=Výsledky!$OT$10),VLOOKUP(Tipy!MK18,'Kategórie hráčov'!$A$2:$B$51,2,FALSE),0))</f>
        <v>0</v>
      </c>
      <c r="OW24" s="55">
        <f>IF(ISBLANK($OY$3),"",IF(OR(Tipy!MR18=Výsledky!$OW$6,Tipy!MR18=Výsledky!$OW$7,Tipy!MR18=Výsledky!$OW$8,Tipy!MR18=Výsledky!$OW$9),VLOOKUP(Tipy!MR18,'Kategórie hráčov'!$A$27:$B$76,2,FALSE),0))</f>
        <v>0</v>
      </c>
      <c r="OX24" s="5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59">
        <f>IF(ISBLANK($OY$3),"",IF(ISBLANK(Tipy!MN18),"-",SUM(OT24:OX24)))</f>
        <v>0</v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>
        <f>IF(ISBLANK($PM$3),"",IF(ISBLANK(Tipy!MZ18),0,IF(AND(Tipy!MZ18=Výsledky!$PK$3,Tipy!NB18=Výsledky!$PM$3),60,0)))</f>
        <v>0</v>
      </c>
      <c r="PI24" s="55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55">
        <f>IF(ISBLANK($PM$3),"",IF(OR(Tipy!NC18=Výsledky!$PH$6,Tipy!NC18=Výsledky!$PH$7,Tipy!NC18=Výsledky!$PH$8,Tipy!NC18=Výsledky!$PH$9,Tipy!NC18=Výsledky!$PH$10),VLOOKUP(Tipy!NC18,'Kategórie hráčov'!$A$2:$B$51,2,FALSE),0))</f>
        <v>0</v>
      </c>
      <c r="PK24" s="55">
        <f>IF(ISBLANK($PM$3),"",IF(OR(Tipy!ND18=Výsledky!$PK$6,Tipy!ND18=Výsledky!$PK$7,Tipy!ND18=Výsledky!$PK$8,Tipy!ND18=Výsledky!$PK$9),VLOOKUP(Tipy!ND18,'Kategórie hráčov'!$A$27:$B$76,2,FALSE),0))</f>
        <v>0</v>
      </c>
      <c r="PL24" s="56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59">
        <f>IF(ISBLANK($PM$3),"",IF(ISBLANK(Tipy!MZ18),"-",SUM(PH24:PL24)))</f>
        <v>20</v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>
        <f>IF(ISBLANK($QA$3),"",IF(ISBLANK(Tipy!NL18),0,IF(AND(Tipy!NL18=Výsledky!$PY$3,Tipy!NN18=Výsledky!$QA$3),60,0)))</f>
        <v>0</v>
      </c>
      <c r="PW24" s="55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>0</v>
      </c>
      <c r="PX24" s="55">
        <f>IF(ISBLANK($QA$3),"",IF(OR(Tipy!NO18=Výsledky!$PV$6,Tipy!NO18=Výsledky!$PV$7,Tipy!NO18=Výsledky!$PV$8,Tipy!NO18=Výsledky!$PV$9,Tipy!NO18=Výsledky!$PV$10),VLOOKUP(Tipy!NO18,'Kategórie hráčov'!$A$2:$B$51,2,FALSE),0))</f>
        <v>0</v>
      </c>
      <c r="PY24" s="55">
        <f>IF(ISBLANK($QA$3),"",IF(OR(Tipy!NP18=Výsledky!$PY$6,Tipy!NP18=Výsledky!$PY$7,Tipy!NP18=Výsledky!$PY$8,Tipy!NP18=Výsledky!$PY$9),VLOOKUP(Tipy!NP18,'Kategórie hráčov'!$A$27:$B$76,2,FALSE),0))</f>
        <v>0</v>
      </c>
      <c r="PZ24" s="56">
        <f>IF(ISBLANK($QA$3),"",IF(ISBLANK(Tipy!NL18),0,IF(OR(AND(Tipy!NL18=Výsledky!$PY$3,OR(Tipy!NN18=Výsledky!$QA$3+1,Tipy!NN18=Výsledky!$QA$3-1)),AND(Tipy!NN18=Výsledky!$QA$3,OR(Tipy!NL18=Výsledky!$PY$3+1,Tipy!NL18=Výsledky!$PY$3-1))),10,0)))</f>
        <v>0</v>
      </c>
      <c r="QA24" s="59">
        <f>IF(ISBLANK($QA$3),"",IF(ISBLANK(Tipy!NL18),"-",SUM(PV24:PZ24)))</f>
        <v>0</v>
      </c>
      <c r="QB24" s="58"/>
      <c r="QC24" s="55">
        <f>IF(ISBLANK($QH$3),"",IF(ISBLANK(Tipy!NR18),0,IF(AND(Tipy!NR18=Výsledky!$QF$3,Tipy!NT18=Výsledky!$QH$3),60,0)))</f>
        <v>0</v>
      </c>
      <c r="QD24" s="55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>20</v>
      </c>
      <c r="QE24" s="55">
        <f>IF(ISBLANK($QH$3),"",IF(OR(Tipy!NU18=Výsledky!$QC$6,Tipy!NU18=Výsledky!$QC$7,Tipy!NU18=Výsledky!$QC$8,Tipy!NU18=Výsledky!$QC$9),IF(VLOOKUP(Tipy!NU18,'Kategórie hráčov'!$A$2:$B$46,2,FALSE)=30,30,20),0))</f>
        <v>0</v>
      </c>
      <c r="QF24" s="55">
        <f>IF(ISBLANK($QH$3),"",IF(OR(Tipy!NV18=Výsledky!$QF$6,Tipy!NV18=Výsledky!$QF$7,Tipy!NV18=Výsledky!$QF$8,Tipy!NV18=Výsledky!$QF$9),IF(VLOOKUP(Tipy!NV18,'Kategórie hráčov'!$A$2:$B$46,2,FALSE)=30,30,20),0))</f>
        <v>0</v>
      </c>
      <c r="QG24" s="56">
        <f>IF(ISBLANK($QH$3),"",IF(ISBLANK(Tipy!NR18),0,IF(OR(AND(Tipy!NR18=Výsledky!$QF$3,OR(Tipy!NT18=Výsledky!$QH$3+1,Tipy!NT18=Výsledky!$QH$3-1)),AND(Tipy!NT18=Výsledky!$QH$3,OR(Tipy!NR18=Výsledky!$QF$3+1,Tipy!NR18=Výsledky!$QF$3-1))),10,0)))</f>
        <v>0</v>
      </c>
      <c r="QH24" s="59">
        <f>IF(ISBLANK($QH$3),"",IF(ISBLANK(Tipy!NR18),"-",SUM(QC24:QG24)))</f>
        <v>20</v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5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>
        <f>IF(ISBLANK($MN$3),"",IF(ISBLANK(Tipy!KL19),0,IF(AND(Tipy!KL19=Výsledky!$ML$3,Tipy!KN19=Výsledky!$MN$3),60,0)))</f>
        <v>0</v>
      </c>
      <c r="MJ25" s="55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55">
        <f>IF(ISBLANK($MN$3),"",IF(OR(Tipy!KO19=Výsledky!$MI$6,Tipy!KO19=Výsledky!$MI$7,Tipy!KO19=Výsledky!$MI$8,Tipy!KO19=Výsledky!$MI$9),IF(VLOOKUP(Tipy!KO19,'Kategórie hráčov'!$A$2:$B$70,2,FALSE)=30,30,20),0))</f>
        <v>0</v>
      </c>
      <c r="ML25" s="55">
        <f>IF(ISBLANK($MN$3),"",IF(OR(Tipy!KP19=Výsledky!$ML$6,Tipy!KP19=Výsledky!$ML$7,Tipy!KP19=Výsledky!$ML$8,Tipy!KP19=Výsledky!$ML$9),IF(VLOOKUP(Tipy!KP19,'Kategórie hráčov'!$A$2:$B$70,2,FALSE)=30,30,20),0))</f>
        <v>0</v>
      </c>
      <c r="MM25" s="56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59" t="str">
        <f>IF(ISBLANK($MN$3),"",IF(ISBLANK(Tipy!KL19),"-",SUM(MI25:MM25)))</f>
        <v>-</v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>
        <f>IF(ISBLANK($OY$3),"",IF(ISBLANK(Tipy!MN19),0,IF(AND(Tipy!MN19=Výsledky!$OW$3,Tipy!MP19=Výsledky!$OY$3),60,0)))</f>
        <v>0</v>
      </c>
      <c r="OU25" s="5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55">
        <f>IF(ISBLANK($OY$3),"",IF(OR(Tipy!MQ19=Výsledky!$OT$6,Tipy!MQ19=Výsledky!$OT$7,Tipy!MQ19=Výsledky!$OT$8,Tipy!MQ19=Výsledky!$OT$9,Tipy!MQ19=Výsledky!$OT$10),VLOOKUP(Tipy!MK19,'Kategórie hráčov'!$A$2:$B$51,2,FALSE),0))</f>
        <v>0</v>
      </c>
      <c r="OW25" s="55">
        <f>IF(ISBLANK($OY$3),"",IF(OR(Tipy!MR19=Výsledky!$OW$6,Tipy!MR19=Výsledky!$OW$7,Tipy!MR19=Výsledky!$OW$8,Tipy!MR19=Výsledky!$OW$9),VLOOKUP(Tipy!MR19,'Kategórie hráčov'!$A$27:$B$76,2,FALSE),0))</f>
        <v>0</v>
      </c>
      <c r="OX25" s="5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59" t="str">
        <f>IF(ISBLANK($OY$3),"",IF(ISBLANK(Tipy!MN19),"-",SUM(OT25:OX25)))</f>
        <v>-</v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>
        <f>IF(ISBLANK($PM$3),"",IF(ISBLANK(Tipy!MZ19),0,IF(AND(Tipy!MZ19=Výsledky!$PK$3,Tipy!NB19=Výsledky!$PM$3),60,0)))</f>
        <v>0</v>
      </c>
      <c r="PI25" s="55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0</v>
      </c>
      <c r="PJ25" s="55">
        <f>IF(ISBLANK($PM$3),"",IF(OR(Tipy!NC19=Výsledky!$PH$6,Tipy!NC19=Výsledky!$PH$7,Tipy!NC19=Výsledky!$PH$8,Tipy!NC19=Výsledky!$PH$9,Tipy!NC19=Výsledky!$PH$10),VLOOKUP(Tipy!NC19,'Kategórie hráčov'!$A$2:$B$51,2,FALSE),0))</f>
        <v>0</v>
      </c>
      <c r="PK25" s="55">
        <f>IF(ISBLANK($PM$3),"",IF(OR(Tipy!ND19=Výsledky!$PK$6,Tipy!ND19=Výsledky!$PK$7,Tipy!ND19=Výsledky!$PK$8,Tipy!ND19=Výsledky!$PK$9),VLOOKUP(Tipy!ND19,'Kategórie hráčov'!$A$27:$B$76,2,FALSE),0))</f>
        <v>0</v>
      </c>
      <c r="PL25" s="56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59" t="str">
        <f>IF(ISBLANK($PM$3),"",IF(ISBLANK(Tipy!MZ19),"-",SUM(PH25:PL25)))</f>
        <v>-</v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>
        <f>IF(ISBLANK($QA$3),"",IF(ISBLANK(Tipy!NL19),0,IF(AND(Tipy!NL19=Výsledky!$PY$3,Tipy!NN19=Výsledky!$QA$3),60,0)))</f>
        <v>0</v>
      </c>
      <c r="PW25" s="55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>0</v>
      </c>
      <c r="PX25" s="55">
        <f>IF(ISBLANK($QA$3),"",IF(OR(Tipy!NO19=Výsledky!$PV$6,Tipy!NO19=Výsledky!$PV$7,Tipy!NO19=Výsledky!$PV$8,Tipy!NO19=Výsledky!$PV$9,Tipy!NO19=Výsledky!$PV$10),VLOOKUP(Tipy!NO19,'Kategórie hráčov'!$A$2:$B$51,2,FALSE),0))</f>
        <v>0</v>
      </c>
      <c r="PY25" s="55">
        <f>IF(ISBLANK($QA$3),"",IF(OR(Tipy!NP19=Výsledky!$PY$6,Tipy!NP19=Výsledky!$PY$7,Tipy!NP19=Výsledky!$PY$8,Tipy!NP19=Výsledky!$PY$9),VLOOKUP(Tipy!NP19,'Kategórie hráčov'!$A$27:$B$76,2,FALSE),0))</f>
        <v>0</v>
      </c>
      <c r="PZ25" s="56">
        <f>IF(ISBLANK($QA$3),"",IF(ISBLANK(Tipy!NL19),0,IF(OR(AND(Tipy!NL19=Výsledky!$PY$3,OR(Tipy!NN19=Výsledky!$QA$3+1,Tipy!NN19=Výsledky!$QA$3-1)),AND(Tipy!NN19=Výsledky!$QA$3,OR(Tipy!NL19=Výsledky!$PY$3+1,Tipy!NL19=Výsledky!$PY$3-1))),10,0)))</f>
        <v>0</v>
      </c>
      <c r="QA25" s="59" t="str">
        <f>IF(ISBLANK($QA$3),"",IF(ISBLANK(Tipy!NL19),"-",SUM(PV25:PZ25)))</f>
        <v>-</v>
      </c>
      <c r="QB25" s="58"/>
      <c r="QC25" s="55">
        <f>IF(ISBLANK($QH$3),"",IF(ISBLANK(Tipy!NR19),0,IF(AND(Tipy!NR19=Výsledky!$QF$3,Tipy!NT19=Výsledky!$QH$3),60,0)))</f>
        <v>0</v>
      </c>
      <c r="QD25" s="55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>0</v>
      </c>
      <c r="QE25" s="55">
        <f>IF(ISBLANK($QH$3),"",IF(OR(Tipy!NU19=Výsledky!$QC$6,Tipy!NU19=Výsledky!$QC$7,Tipy!NU19=Výsledky!$QC$8,Tipy!NU19=Výsledky!$QC$9),IF(VLOOKUP(Tipy!NU19,'Kategórie hráčov'!$A$2:$B$46,2,FALSE)=30,30,20),0))</f>
        <v>0</v>
      </c>
      <c r="QF25" s="55">
        <f>IF(ISBLANK($QH$3),"",IF(OR(Tipy!NV19=Výsledky!$QF$6,Tipy!NV19=Výsledky!$QF$7,Tipy!NV19=Výsledky!$QF$8,Tipy!NV19=Výsledky!$QF$9),IF(VLOOKUP(Tipy!NV19,'Kategórie hráčov'!$A$2:$B$46,2,FALSE)=30,30,20),0))</f>
        <v>0</v>
      </c>
      <c r="QG25" s="56">
        <f>IF(ISBLANK($QH$3),"",IF(ISBLANK(Tipy!NR19),0,IF(OR(AND(Tipy!NR19=Výsledky!$QF$3,OR(Tipy!NT19=Výsledky!$QH$3+1,Tipy!NT19=Výsledky!$QH$3-1)),AND(Tipy!NT19=Výsledky!$QH$3,OR(Tipy!NR19=Výsledky!$QF$3+1,Tipy!NR19=Výsledky!$QF$3-1))),10,0)))</f>
        <v>0</v>
      </c>
      <c r="QH25" s="59" t="str">
        <f>IF(ISBLANK($QH$3),"",IF(ISBLANK(Tipy!NR19),"-",SUM(QC25:QG25)))</f>
        <v>-</v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5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>
        <f>IF(ISBLANK($MN$3),"",IF(ISBLANK(Tipy!KL20),0,IF(AND(Tipy!KL20=Výsledky!$ML$3,Tipy!KN20=Výsledky!$MN$3),60,0)))</f>
        <v>0</v>
      </c>
      <c r="MJ26" s="55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0</v>
      </c>
      <c r="MK26" s="55">
        <f>IF(ISBLANK($MN$3),"",IF(OR(Tipy!KO20=Výsledky!$MI$6,Tipy!KO20=Výsledky!$MI$7,Tipy!KO20=Výsledky!$MI$8,Tipy!KO20=Výsledky!$MI$9),IF(VLOOKUP(Tipy!KO20,'Kategórie hráčov'!$A$2:$B$70,2,FALSE)=30,30,20),0))</f>
        <v>0</v>
      </c>
      <c r="ML26" s="55">
        <f>IF(ISBLANK($MN$3),"",IF(OR(Tipy!KP20=Výsledky!$ML$6,Tipy!KP20=Výsledky!$ML$7,Tipy!KP20=Výsledky!$ML$8,Tipy!KP20=Výsledky!$ML$9),IF(VLOOKUP(Tipy!KP20,'Kategórie hráčov'!$A$2:$B$70,2,FALSE)=30,30,20),0))</f>
        <v>0</v>
      </c>
      <c r="MM26" s="56">
        <f>IF(ISBLANK($MN$3),"",IF(ISBLANK(Tipy!KL20),0,IF(OR(AND(Tipy!KL20=Výsledky!$ML$3,OR(Tipy!KN20=Výsledky!$MN$3+1,Tipy!KN20=Výsledky!$MN$3-1)),AND(Tipy!KN20=Výsledky!$MN$3,OR(Tipy!KL20=Výsledky!$ML$3+1,Tipy!KL20=Výsledky!$ML$3-1))),10,0)))</f>
        <v>0</v>
      </c>
      <c r="MN26" s="59">
        <f>IF(ISBLANK($MN$3),"",IF(ISBLANK(Tipy!KL20),"-",SUM(MI26:MM26)))</f>
        <v>0</v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>
        <f>IF(ISBLANK($OY$3),"",IF(ISBLANK(Tipy!MN20),0,IF(AND(Tipy!MN20=Výsledky!$OW$3,Tipy!MP20=Výsledky!$OY$3),60,0)))</f>
        <v>0</v>
      </c>
      <c r="OU26" s="5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55">
        <f>IF(ISBLANK($OY$3),"",IF(OR(Tipy!MQ20=Výsledky!$OT$6,Tipy!MQ20=Výsledky!$OT$7,Tipy!MQ20=Výsledky!$OT$8,Tipy!MQ20=Výsledky!$OT$9,Tipy!MQ20=Výsledky!$OT$10),VLOOKUP(Tipy!MK20,'Kategórie hráčov'!$A$2:$B$51,2,FALSE),0))</f>
        <v>0</v>
      </c>
      <c r="OW26" s="55">
        <f>IF(ISBLANK($OY$3),"",IF(OR(Tipy!MR20=Výsledky!$OW$6,Tipy!MR20=Výsledky!$OW$7,Tipy!MR20=Výsledky!$OW$8,Tipy!MR20=Výsledky!$OW$9),VLOOKUP(Tipy!MR20,'Kategórie hráčov'!$A$27:$B$76,2,FALSE),0))</f>
        <v>0</v>
      </c>
      <c r="OX26" s="56">
        <f>IF(ISBLANK($OY$3),"",IF(ISBLANK(Tipy!MN20),0,IF(OR(AND(Tipy!MN20=Výsledky!$OW$3,OR(Tipy!MP20=Výsledky!$OY$3+1,Tipy!MP20=Výsledky!$OY$3-1)),AND(Tipy!MP20=Výsledky!$OY$3,OR(Tipy!MN20=Výsledky!$OW$3+1,Tipy!MN20=Výsledky!$OW$3-1))),10,0)))</f>
        <v>10</v>
      </c>
      <c r="OY26" s="59">
        <f>IF(ISBLANK($OY$3),"",IF(ISBLANK(Tipy!MN20),"-",SUM(OT26:OX26)))</f>
        <v>10</v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>
        <f>IF(ISBLANK($PM$3),"",IF(ISBLANK(Tipy!MZ20),0,IF(AND(Tipy!MZ20=Výsledky!$PK$3,Tipy!NB20=Výsledky!$PM$3),60,0)))</f>
        <v>0</v>
      </c>
      <c r="PI26" s="55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0</v>
      </c>
      <c r="PJ26" s="55">
        <f>IF(ISBLANK($PM$3),"",IF(OR(Tipy!NC20=Výsledky!$PH$6,Tipy!NC20=Výsledky!$PH$7,Tipy!NC20=Výsledky!$PH$8,Tipy!NC20=Výsledky!$PH$9,Tipy!NC20=Výsledky!$PH$10),VLOOKUP(Tipy!NC20,'Kategórie hráčov'!$A$84:$B$84,2,FALSE),0))</f>
        <v>20</v>
      </c>
      <c r="PK26" s="55">
        <f>IF(ISBLANK($PM$3),"",IF(OR(Tipy!ND20=Výsledky!$PK$6,Tipy!ND20=Výsledky!$PK$7,Tipy!ND20=Výsledky!$PK$8,Tipy!ND20=Výsledky!$PK$9),VLOOKUP(Tipy!ND20,'Kategórie hráčov'!$A$27:$B$76,2,FALSE),0))</f>
        <v>0</v>
      </c>
      <c r="PL26" s="56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59">
        <f>IF(ISBLANK($PM$3),"",IF(ISBLANK(Tipy!MZ20),"-",SUM(PH26:PL26)))</f>
        <v>20</v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>
        <f>IF(ISBLANK($QA$3),"",IF(ISBLANK(Tipy!NL20),0,IF(AND(Tipy!NL20=Výsledky!$PY$3,Tipy!NN20=Výsledky!$QA$3),60,0)))</f>
        <v>0</v>
      </c>
      <c r="PW26" s="55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>0</v>
      </c>
      <c r="PX26" s="55">
        <f>IF(ISBLANK($QA$3),"",IF(OR(Tipy!NO20=Výsledky!$PV$6,Tipy!NO20=Výsledky!$PV$7,Tipy!NO20=Výsledky!$PV$8,Tipy!NO20=Výsledky!$PV$9,Tipy!NO20=Výsledky!$PV$10),VLOOKUP(Tipy!NO20,'Kategórie hráčov'!$A$2:$B$51,2,FALSE),0))</f>
        <v>20</v>
      </c>
      <c r="PY26" s="55">
        <f>IF(ISBLANK($QA$3),"",IF(OR(Tipy!NP20=Výsledky!$PY$6,Tipy!NP20=Výsledky!$PY$7,Tipy!NP20=Výsledky!$PY$8,Tipy!NP20=Výsledky!$PY$9),VLOOKUP(Tipy!NP20,'Kategórie hráčov'!$A$27:$B$76,2,FALSE),0))</f>
        <v>20</v>
      </c>
      <c r="PZ26" s="56">
        <f>IF(ISBLANK($QA$3),"",IF(ISBLANK(Tipy!NL20),0,IF(OR(AND(Tipy!NL20=Výsledky!$PY$3,OR(Tipy!NN20=Výsledky!$QA$3+1,Tipy!NN20=Výsledky!$QA$3-1)),AND(Tipy!NN20=Výsledky!$QA$3,OR(Tipy!NL20=Výsledky!$PY$3+1,Tipy!NL20=Výsledky!$PY$3-1))),10,0)))</f>
        <v>0</v>
      </c>
      <c r="QA26" s="59">
        <f>IF(ISBLANK($QA$3),"",IF(ISBLANK(Tipy!NL20),"-",SUM(PV26:PZ26)))</f>
        <v>40</v>
      </c>
      <c r="QB26" s="58"/>
      <c r="QC26" s="55">
        <f>IF(ISBLANK($QH$3),"",IF(ISBLANK(Tipy!NR20),0,IF(AND(Tipy!NR20=Výsledky!$QF$3,Tipy!NT20=Výsledky!$QH$3),60,0)))</f>
        <v>0</v>
      </c>
      <c r="QD26" s="55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>0</v>
      </c>
      <c r="QE26" s="55">
        <f>IF(ISBLANK($QH$3),"",IF(OR(Tipy!NU20=Výsledky!$QC$6,Tipy!NU20=Výsledky!$QC$7,Tipy!NU20=Výsledky!$QC$8,Tipy!NU20=Výsledky!$QC$9),IF(VLOOKUP(Tipy!NU20,'Kategórie hráčov'!$A$2:$B$46,2,FALSE)=30,30,20),0))</f>
        <v>0</v>
      </c>
      <c r="QF26" s="55">
        <f>IF(ISBLANK($QH$3),"",IF(OR(Tipy!NV20=Výsledky!$QF$6,Tipy!NV20=Výsledky!$QF$7,Tipy!NV20=Výsledky!$QF$8,Tipy!NV20=Výsledky!$QF$9),IF(VLOOKUP(Tipy!NV20,'Kategórie hráčov'!$A$2:$B$46,2,FALSE)=30,30,20),0))</f>
        <v>0</v>
      </c>
      <c r="QG26" s="56">
        <f>IF(ISBLANK($QH$3),"",IF(ISBLANK(Tipy!NR20),0,IF(OR(AND(Tipy!NR20=Výsledky!$QF$3,OR(Tipy!NT20=Výsledky!$QH$3+1,Tipy!NT20=Výsledky!$QH$3-1)),AND(Tipy!NT20=Výsledky!$QH$3,OR(Tipy!NR20=Výsledky!$QF$3+1,Tipy!NR20=Výsledky!$QF$3-1))),10,0)))</f>
        <v>0</v>
      </c>
      <c r="QH26" s="59" t="str">
        <f>IF(ISBLANK($QH$3),"",IF(ISBLANK(Tipy!NR20),"-",SUM(QC26:QG26)))</f>
        <v>-</v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5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>
        <f>IF(ISBLANK($MN$3),"",IF(ISBLANK(Tipy!KL21),0,IF(AND(Tipy!KL21=Výsledky!$ML$3,Tipy!KN21=Výsledky!$MN$3),60,0)))</f>
        <v>0</v>
      </c>
      <c r="MJ27" s="55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0</v>
      </c>
      <c r="MK27" s="55">
        <f>IF(ISBLANK($MN$3),"",IF(OR(Tipy!KO21=Výsledky!$MI$6,Tipy!KO21=Výsledky!$MI$7,Tipy!KO21=Výsledky!$MI$8,Tipy!KO21=Výsledky!$MI$9),IF(VLOOKUP(Tipy!KO21,'Kategórie hráčov'!$A$2:$B$70,2,FALSE)=30,30,20),0))</f>
        <v>0</v>
      </c>
      <c r="ML27" s="55">
        <f>IF(ISBLANK($MN$3),"",IF(OR(Tipy!KP21=Výsledky!$ML$6,Tipy!KP21=Výsledky!$ML$7,Tipy!KP21=Výsledky!$ML$8,Tipy!KP21=Výsledky!$ML$9),IF(VLOOKUP(Tipy!KP21,'Kategórie hráčov'!$A$2:$B$70,2,FALSE)=30,30,20),0))</f>
        <v>0</v>
      </c>
      <c r="MM27" s="56">
        <f>IF(ISBLANK($MN$3),"",IF(ISBLANK(Tipy!KL21),0,IF(OR(AND(Tipy!KL21=Výsledky!$ML$3,OR(Tipy!KN21=Výsledky!$MN$3+1,Tipy!KN21=Výsledky!$MN$3-1)),AND(Tipy!KN21=Výsledky!$MN$3,OR(Tipy!KL21=Výsledky!$ML$3+1,Tipy!KL21=Výsledky!$ML$3-1))),10,0)))</f>
        <v>0</v>
      </c>
      <c r="MN27" s="59">
        <f>IF(ISBLANK($MN$3),"",IF(ISBLANK(Tipy!KL21),"-",SUM(MI27:MM27)))</f>
        <v>0</v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>
        <f>IF(ISBLANK($OY$3),"",IF(ISBLANK(Tipy!MN21),0,IF(AND(Tipy!MN21=Výsledky!$OW$3,Tipy!MP21=Výsledky!$OY$3),60,0)))</f>
        <v>0</v>
      </c>
      <c r="OU27" s="5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55">
        <f>IF(ISBLANK($OY$3),"",IF(OR(Tipy!MQ21=Výsledky!$OT$6,Tipy!MQ21=Výsledky!$OT$7,Tipy!MQ21=Výsledky!$OT$8,Tipy!MQ21=Výsledky!$OT$9,Tipy!MQ21=Výsledky!$OT$10),VLOOKUP(Tipy!MK21,'Kategórie hráčov'!$A$2:$B$51,2,FALSE),0))</f>
        <v>0</v>
      </c>
      <c r="OW27" s="55">
        <f>IF(ISBLANK($OY$3),"",IF(OR(Tipy!MR21=Výsledky!$OW$6,Tipy!MR21=Výsledky!$OW$7,Tipy!MR21=Výsledky!$OW$8,Tipy!MR21=Výsledky!$OW$9),VLOOKUP(Tipy!MR21,'Kategórie hráčov'!$A$27:$B$76,2,FALSE),0))</f>
        <v>0</v>
      </c>
      <c r="OX27" s="5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59">
        <f>IF(ISBLANK($OY$3),"",IF(ISBLANK(Tipy!MN21),"-",SUM(OT27:OX27)))</f>
        <v>0</v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>
        <f>IF(ISBLANK($PM$3),"",IF(ISBLANK(Tipy!MZ21),0,IF(AND(Tipy!MZ21=Výsledky!$PK$3,Tipy!NB21=Výsledky!$PM$3),60,0)))</f>
        <v>0</v>
      </c>
      <c r="PI27" s="55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55">
        <f>IF(ISBLANK($PM$3),"",IF(OR(Tipy!NC21=Výsledky!$PH$6,Tipy!NC21=Výsledky!$PH$7,Tipy!NC21=Výsledky!$PH$8,Tipy!NC21=Výsledky!$PH$9,Tipy!NC21=Výsledky!$PH$10),VLOOKUP(Tipy!NC21,'Kategórie hráčov'!$A$2:$B$51,2,FALSE),0))</f>
        <v>20</v>
      </c>
      <c r="PK27" s="55">
        <f>IF(ISBLANK($PM$3),"",IF(OR(Tipy!ND21=Výsledky!$PK$6,Tipy!ND21=Výsledky!$PK$7,Tipy!ND21=Výsledky!$PK$8,Tipy!ND21=Výsledky!$PK$9),VLOOKUP(Tipy!ND21,'Kategórie hráčov'!$A$27:$B$76,2,FALSE),0))</f>
        <v>0</v>
      </c>
      <c r="PL27" s="56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59">
        <f>IF(ISBLANK($PM$3),"",IF(ISBLANK(Tipy!MZ21),"-",SUM(PH27:PL27)))</f>
        <v>40</v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>
        <f>IF(ISBLANK($QA$3),"",IF(ISBLANK(Tipy!NL21),0,IF(AND(Tipy!NL21=Výsledky!$PY$3,Tipy!NN21=Výsledky!$QA$3),60,0)))</f>
        <v>0</v>
      </c>
      <c r="PW27" s="55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>0</v>
      </c>
      <c r="PX27" s="55">
        <f>IF(ISBLANK($QA$3),"",IF(OR(Tipy!NO21=Výsledky!$PV$6,Tipy!NO21=Výsledky!$PV$7,Tipy!NO21=Výsledky!$PV$8,Tipy!NO21=Výsledky!$PV$9,Tipy!NO21=Výsledky!$PV$10),VLOOKUP(Tipy!NO21,'Kategórie hráčov'!$A$2:$B$51,2,FALSE),0))</f>
        <v>0</v>
      </c>
      <c r="PY27" s="55">
        <f>IF(ISBLANK($QA$3),"",IF(OR(Tipy!NP21=Výsledky!$PY$6,Tipy!NP21=Výsledky!$PY$7,Tipy!NP21=Výsledky!$PY$8,Tipy!NP21=Výsledky!$PY$9),VLOOKUP(Tipy!NP21,'Kategórie hráčov'!$A$27:$B$76,2,FALSE),0))</f>
        <v>0</v>
      </c>
      <c r="PZ27" s="56">
        <f>IF(ISBLANK($QA$3),"",IF(ISBLANK(Tipy!NL21),0,IF(OR(AND(Tipy!NL21=Výsledky!$PY$3,OR(Tipy!NN21=Výsledky!$QA$3+1,Tipy!NN21=Výsledky!$QA$3-1)),AND(Tipy!NN21=Výsledky!$QA$3,OR(Tipy!NL21=Výsledky!$PY$3+1,Tipy!NL21=Výsledky!$PY$3-1))),10,0)))</f>
        <v>0</v>
      </c>
      <c r="QA27" s="59">
        <f>IF(ISBLANK($QA$3),"",IF(ISBLANK(Tipy!NL21),"-",SUM(PV27:PZ27)))</f>
        <v>0</v>
      </c>
      <c r="QB27" s="58"/>
      <c r="QC27" s="55">
        <f>IF(ISBLANK($QH$3),"",IF(ISBLANK(Tipy!NR21),0,IF(AND(Tipy!NR21=Výsledky!$QF$3,Tipy!NT21=Výsledky!$QH$3),60,0)))</f>
        <v>0</v>
      </c>
      <c r="QD27" s="55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>20</v>
      </c>
      <c r="QE27" s="55">
        <f>IF(ISBLANK($QH$3),"",IF(OR(Tipy!NU21=Výsledky!$QC$6,Tipy!NU21=Výsledky!$QC$7,Tipy!NU21=Výsledky!$QC$8,Tipy!NU21=Výsledky!$QC$9),IF(VLOOKUP(Tipy!NU21,'Kategórie hráčov'!$A$2:$B$46,2,FALSE)=30,30,20),0))</f>
        <v>0</v>
      </c>
      <c r="QF27" s="55">
        <f>IF(ISBLANK($QH$3),"",IF(OR(Tipy!NV21=Výsledky!$QF$6,Tipy!NV21=Výsledky!$QF$7,Tipy!NV21=Výsledky!$QF$8,Tipy!NV21=Výsledky!$QF$9),IF(VLOOKUP(Tipy!NV21,'Kategórie hráčov'!$A$2:$B$46,2,FALSE)=30,30,20),0))</f>
        <v>20</v>
      </c>
      <c r="QG27" s="56">
        <f>IF(ISBLANK($QH$3),"",IF(ISBLANK(Tipy!NR21),0,IF(OR(AND(Tipy!NR21=Výsledky!$QF$3,OR(Tipy!NT21=Výsledky!$QH$3+1,Tipy!NT21=Výsledky!$QH$3-1)),AND(Tipy!NT21=Výsledky!$QH$3,OR(Tipy!NR21=Výsledky!$QF$3+1,Tipy!NR21=Výsledky!$QF$3-1))),10,0)))</f>
        <v>0</v>
      </c>
      <c r="QH27" s="59">
        <f>IF(ISBLANK($QH$3),"",IF(ISBLANK(Tipy!NR21),"-",SUM(QC27:QG27)))</f>
        <v>40</v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5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>
        <f>IF(ISBLANK($MN$3),"",IF(ISBLANK(Tipy!KL22),0,IF(AND(Tipy!KL22=Výsledky!$ML$3,Tipy!KN22=Výsledky!$MN$3),60,0)))</f>
        <v>0</v>
      </c>
      <c r="MJ28" s="55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55">
        <f>IF(ISBLANK($MN$3),"",IF(OR(Tipy!KO22=Výsledky!$MI$6,Tipy!KO22=Výsledky!$MI$7,Tipy!KO22=Výsledky!$MI$8,Tipy!KO22=Výsledky!$MI$9),IF(VLOOKUP(Tipy!KO22,'Kategórie hráčov'!$A$2:$B$70,2,FALSE)=30,30,20),0))</f>
        <v>0</v>
      </c>
      <c r="ML28" s="55">
        <f>IF(ISBLANK($MN$3),"",IF(OR(Tipy!KP22=Výsledky!$ML$6,Tipy!KP22=Výsledky!$ML$7,Tipy!KP22=Výsledky!$ML$8,Tipy!KP22=Výsledky!$ML$9),IF(VLOOKUP(Tipy!KP22,'Kategórie hráčov'!$A$2:$B$70,2,FALSE)=30,30,20),0))</f>
        <v>0</v>
      </c>
      <c r="MM28" s="56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59">
        <f>IF(ISBLANK($MN$3),"",IF(ISBLANK(Tipy!KL22),"-",SUM(MI28:MM28)))</f>
        <v>0</v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>
        <f>IF(ISBLANK($OY$3),"",IF(ISBLANK(Tipy!MN22),0,IF(AND(Tipy!MN22=Výsledky!$OW$3,Tipy!MP22=Výsledky!$OY$3),60,0)))</f>
        <v>0</v>
      </c>
      <c r="OU28" s="5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55">
        <f>IF(ISBLANK($OY$3),"",IF(OR(Tipy!MQ22=Výsledky!$OT$6,Tipy!MQ22=Výsledky!$OT$7,Tipy!MQ22=Výsledky!$OT$8,Tipy!MQ22=Výsledky!$OT$9,Tipy!MQ22=Výsledky!$OT$10),VLOOKUP(Tipy!MK22,'Kategórie hráčov'!$A$2:$B$51,2,FALSE),0))</f>
        <v>0</v>
      </c>
      <c r="OW28" s="55">
        <f>IF(ISBLANK($OY$3),"",IF(OR(Tipy!MR22=Výsledky!$OW$6,Tipy!MR22=Výsledky!$OW$7,Tipy!MR22=Výsledky!$OW$8,Tipy!MR22=Výsledky!$OW$9),VLOOKUP(Tipy!MR22,'Kategórie hráčov'!$A$27:$B$76,2,FALSE),0))</f>
        <v>0</v>
      </c>
      <c r="OX28" s="56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59">
        <f>IF(ISBLANK($OY$3),"",IF(ISBLANK(Tipy!MN22),"-",SUM(OT28:OX28)))</f>
        <v>0</v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>
        <f>IF(ISBLANK($PM$3),"",IF(ISBLANK(Tipy!MZ22),0,IF(AND(Tipy!MZ22=Výsledky!$PK$3,Tipy!NB22=Výsledky!$PM$3),60,0)))</f>
        <v>0</v>
      </c>
      <c r="PI28" s="55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20</v>
      </c>
      <c r="PJ28" s="55">
        <f>IF(ISBLANK($PM$3),"",IF(OR(Tipy!NC22=Výsledky!$PH$6,Tipy!NC22=Výsledky!$PH$7,Tipy!NC22=Výsledky!$PH$8,Tipy!NC22=Výsledky!$PH$9,Tipy!NC22=Výsledky!$PH$10),VLOOKUP(Tipy!NC22,'Kategórie hráčov'!$A$2:$B$51,2,FALSE),0))</f>
        <v>0</v>
      </c>
      <c r="PK28" s="55">
        <f>IF(ISBLANK($PM$3),"",IF(OR(Tipy!ND22=Výsledky!$PK$6,Tipy!ND22=Výsledky!$PK$7,Tipy!ND22=Výsledky!$PK$8,Tipy!ND22=Výsledky!$PK$9),VLOOKUP(Tipy!ND22,'Kategórie hráčov'!$A$27:$B$76,2,FALSE),0))</f>
        <v>20</v>
      </c>
      <c r="PL28" s="56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59">
        <f>IF(ISBLANK($PM$3),"",IF(ISBLANK(Tipy!MZ22),"-",SUM(PH28:PL28)))</f>
        <v>40</v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>
        <f>IF(ISBLANK($QA$3),"",IF(ISBLANK(Tipy!NL22),0,IF(AND(Tipy!NL22=Výsledky!$PY$3,Tipy!NN22=Výsledky!$QA$3),60,0)))</f>
        <v>0</v>
      </c>
      <c r="PW28" s="55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>0</v>
      </c>
      <c r="PX28" s="55">
        <f>IF(ISBLANK($QA$3),"",IF(OR(Tipy!NO22=Výsledky!$PV$6,Tipy!NO22=Výsledky!$PV$7,Tipy!NO22=Výsledky!$PV$8,Tipy!NO22=Výsledky!$PV$9,Tipy!NO22=Výsledky!$PV$10),VLOOKUP(Tipy!NO22,'Kategórie hráčov'!$A$2:$B$51,2,FALSE),0))</f>
        <v>0</v>
      </c>
      <c r="PY28" s="55">
        <f>IF(ISBLANK($QA$3),"",IF(OR(Tipy!NP22=Výsledky!$PY$6,Tipy!NP22=Výsledky!$PY$7,Tipy!NP22=Výsledky!$PY$8,Tipy!NP22=Výsledky!$PY$9),VLOOKUP(Tipy!NP22,'Kategórie hráčov'!$A$27:$B$76,2,FALSE),0))</f>
        <v>0</v>
      </c>
      <c r="PZ28" s="56">
        <f>IF(ISBLANK($QA$3),"",IF(ISBLANK(Tipy!NL22),0,IF(OR(AND(Tipy!NL22=Výsledky!$PY$3,OR(Tipy!NN22=Výsledky!$QA$3+1,Tipy!NN22=Výsledky!$QA$3-1)),AND(Tipy!NN22=Výsledky!$QA$3,OR(Tipy!NL22=Výsledky!$PY$3+1,Tipy!NL22=Výsledky!$PY$3-1))),10,0)))</f>
        <v>0</v>
      </c>
      <c r="QA28" s="59">
        <f>IF(ISBLANK($QA$3),"",IF(ISBLANK(Tipy!NL22),"-",SUM(PV28:PZ28)))</f>
        <v>0</v>
      </c>
      <c r="QB28" s="58"/>
      <c r="QC28" s="55">
        <f>IF(ISBLANK($QH$3),"",IF(ISBLANK(Tipy!NR22),0,IF(AND(Tipy!NR22=Výsledky!$QF$3,Tipy!NT22=Výsledky!$QH$3),60,0)))</f>
        <v>60</v>
      </c>
      <c r="QD28" s="55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>0</v>
      </c>
      <c r="QE28" s="55">
        <f>IF(ISBLANK($QH$3),"",IF(OR(Tipy!NU22=Výsledky!$QC$6,Tipy!NU22=Výsledky!$QC$7,Tipy!NU22=Výsledky!$QC$8,Tipy!NU22=Výsledky!$QC$9),IF(VLOOKUP(Tipy!NU22,'Kategórie hráčov'!$A$2:$B$46,2,FALSE)=30,30,20),0))</f>
        <v>0</v>
      </c>
      <c r="QF28" s="55">
        <f>IF(ISBLANK($QH$3),"",IF(OR(Tipy!NV22=Výsledky!$QF$6,Tipy!NV22=Výsledky!$QF$7,Tipy!NV22=Výsledky!$QF$8,Tipy!NV22=Výsledky!$QF$9),IF(VLOOKUP(Tipy!NV22,'Kategórie hráčov'!$A$2:$B$46,2,FALSE)=30,30,20),0))</f>
        <v>0</v>
      </c>
      <c r="QG28" s="56">
        <f>IF(ISBLANK($QH$3),"",IF(ISBLANK(Tipy!NR22),0,IF(OR(AND(Tipy!NR22=Výsledky!$QF$3,OR(Tipy!NT22=Výsledky!$QH$3+1,Tipy!NT22=Výsledky!$QH$3-1)),AND(Tipy!NT22=Výsledky!$QH$3,OR(Tipy!NR22=Výsledky!$QF$3+1,Tipy!NR22=Výsledky!$QF$3-1))),10,0)))</f>
        <v>0</v>
      </c>
      <c r="QH28" s="59">
        <f>IF(ISBLANK($QH$3),"",IF(ISBLANK(Tipy!NR22),"-",SUM(QC28:QG28)))</f>
        <v>60</v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5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>
        <f>IF(ISBLANK($MN$3),"",IF(ISBLANK(Tipy!KL23),0,IF(AND(Tipy!KL23=Výsledky!$ML$3,Tipy!KN23=Výsledky!$MN$3),60,0)))</f>
        <v>0</v>
      </c>
      <c r="MJ29" s="55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55">
        <f>IF(ISBLANK($MN$3),"",IF(OR(Tipy!KO23=Výsledky!$MI$6,Tipy!KO23=Výsledky!$MI$7,Tipy!KO23=Výsledky!$MI$8,Tipy!KO23=Výsledky!$MI$9),IF(VLOOKUP(Tipy!KO23,'Kategórie hráčov'!$A$2:$B$70,2,FALSE)=30,30,20),0))</f>
        <v>0</v>
      </c>
      <c r="ML29" s="55">
        <f>IF(ISBLANK($MN$3),"",IF(OR(Tipy!KP23=Výsledky!$ML$6,Tipy!KP23=Výsledky!$ML$7,Tipy!KP23=Výsledky!$ML$8,Tipy!KP23=Výsledky!$ML$9),IF(VLOOKUP(Tipy!KP23,'Kategórie hráčov'!$A$2:$B$70,2,FALSE)=30,30,20),0))</f>
        <v>0</v>
      </c>
      <c r="MM29" s="56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59" t="str">
        <f>IF(ISBLANK($MN$3),"",IF(ISBLANK(Tipy!KL23),"-",SUM(MI29:MM29)))</f>
        <v>-</v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>
        <f>IF(ISBLANK($OY$3),"",IF(ISBLANK(Tipy!MN23),0,IF(AND(Tipy!MN23=Výsledky!$OW$3,Tipy!MP23=Výsledky!$OY$3),60,0)))</f>
        <v>0</v>
      </c>
      <c r="OU29" s="5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55">
        <f>IF(ISBLANK($OY$3),"",IF(OR(Tipy!MQ23=Výsledky!$OT$6,Tipy!MQ23=Výsledky!$OT$7,Tipy!MQ23=Výsledky!$OT$8,Tipy!MQ23=Výsledky!$OT$9,Tipy!MQ23=Výsledky!$OT$10),VLOOKUP(Tipy!MK23,'Kategórie hráčov'!$A$2:$B$51,2,FALSE),0))</f>
        <v>0</v>
      </c>
      <c r="OW29" s="55">
        <f>IF(ISBLANK($OY$3),"",IF(OR(Tipy!MR23=Výsledky!$OW$6,Tipy!MR23=Výsledky!$OW$7,Tipy!MR23=Výsledky!$OW$8,Tipy!MR23=Výsledky!$OW$9),VLOOKUP(Tipy!MR23,'Kategórie hráčov'!$A$27:$B$76,2,FALSE),0))</f>
        <v>0</v>
      </c>
      <c r="OX29" s="56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59" t="str">
        <f>IF(ISBLANK($OY$3),"",IF(ISBLANK(Tipy!MN23),"-",SUM(OT29:OX29)))</f>
        <v>-</v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>
        <f>IF(ISBLANK($PM$3),"",IF(ISBLANK(Tipy!MZ23),0,IF(AND(Tipy!MZ23=Výsledky!$PK$3,Tipy!NB23=Výsledky!$PM$3),60,0)))</f>
        <v>0</v>
      </c>
      <c r="PI29" s="55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55">
        <f>IF(ISBLANK($PM$3),"",IF(OR(Tipy!NC23=Výsledky!$PH$6,Tipy!NC23=Výsledky!$PH$7,Tipy!NC23=Výsledky!$PH$8,Tipy!NC23=Výsledky!$PH$9,Tipy!NC23=Výsledky!$PH$10),VLOOKUP(Tipy!NC23,'Kategórie hráčov'!$A$2:$B$51,2,FALSE),0))</f>
        <v>0</v>
      </c>
      <c r="PK29" s="55">
        <f>IF(ISBLANK($PM$3),"",IF(OR(Tipy!ND23=Výsledky!$PK$6,Tipy!ND23=Výsledky!$PK$7,Tipy!ND23=Výsledky!$PK$8,Tipy!ND23=Výsledky!$PK$9),VLOOKUP(Tipy!ND23,'Kategórie hráčov'!$A$27:$B$76,2,FALSE),0))</f>
        <v>0</v>
      </c>
      <c r="PL29" s="56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59" t="str">
        <f>IF(ISBLANK($PM$3),"",IF(ISBLANK(Tipy!MZ23),"-",SUM(PH29:PL29)))</f>
        <v>-</v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>
        <f>IF(ISBLANK($QA$3),"",IF(ISBLANK(Tipy!NL23),0,IF(AND(Tipy!NL23=Výsledky!$PY$3,Tipy!NN23=Výsledky!$QA$3),60,0)))</f>
        <v>0</v>
      </c>
      <c r="PW29" s="55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>0</v>
      </c>
      <c r="PX29" s="55">
        <f>IF(ISBLANK($QA$3),"",IF(OR(Tipy!NO23=Výsledky!$PV$6,Tipy!NO23=Výsledky!$PV$7,Tipy!NO23=Výsledky!$PV$8,Tipy!NO23=Výsledky!$PV$9,Tipy!NO23=Výsledky!$PV$10),VLOOKUP(Tipy!NO23,'Kategórie hráčov'!$A$2:$B$51,2,FALSE),0))</f>
        <v>0</v>
      </c>
      <c r="PY29" s="55">
        <f>IF(ISBLANK($QA$3),"",IF(OR(Tipy!NP23=Výsledky!$PY$6,Tipy!NP23=Výsledky!$PY$7,Tipy!NP23=Výsledky!$PY$8,Tipy!NP23=Výsledky!$PY$9),VLOOKUP(Tipy!NP23,'Kategórie hráčov'!$A$27:$B$76,2,FALSE),0))</f>
        <v>0</v>
      </c>
      <c r="PZ29" s="56">
        <f>IF(ISBLANK($QA$3),"",IF(ISBLANK(Tipy!NL23),0,IF(OR(AND(Tipy!NL23=Výsledky!$PY$3,OR(Tipy!NN23=Výsledky!$QA$3+1,Tipy!NN23=Výsledky!$QA$3-1)),AND(Tipy!NN23=Výsledky!$QA$3,OR(Tipy!NL23=Výsledky!$PY$3+1,Tipy!NL23=Výsledky!$PY$3-1))),10,0)))</f>
        <v>0</v>
      </c>
      <c r="QA29" s="59" t="str">
        <f>IF(ISBLANK($QA$3),"",IF(ISBLANK(Tipy!NL23),"-",SUM(PV29:PZ29)))</f>
        <v>-</v>
      </c>
      <c r="QB29" s="58"/>
      <c r="QC29" s="55">
        <f>IF(ISBLANK($QH$3),"",IF(ISBLANK(Tipy!NR23),0,IF(AND(Tipy!NR23=Výsledky!$QF$3,Tipy!NT23=Výsledky!$QH$3),60,0)))</f>
        <v>0</v>
      </c>
      <c r="QD29" s="55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>0</v>
      </c>
      <c r="QE29" s="55">
        <f>IF(ISBLANK($QH$3),"",IF(OR(Tipy!NU23=Výsledky!$QC$6,Tipy!NU23=Výsledky!$QC$7,Tipy!NU23=Výsledky!$QC$8,Tipy!NU23=Výsledky!$QC$9),IF(VLOOKUP(Tipy!NU23,'Kategórie hráčov'!$A$2:$B$46,2,FALSE)=30,30,20),0))</f>
        <v>0</v>
      </c>
      <c r="QF29" s="55">
        <f>IF(ISBLANK($QH$3),"",IF(OR(Tipy!NV23=Výsledky!$QF$6,Tipy!NV23=Výsledky!$QF$7,Tipy!NV23=Výsledky!$QF$8,Tipy!NV23=Výsledky!$QF$9),IF(VLOOKUP(Tipy!NV23,'Kategórie hráčov'!$A$2:$B$46,2,FALSE)=30,30,20),0))</f>
        <v>0</v>
      </c>
      <c r="QG29" s="56">
        <f>IF(ISBLANK($QH$3),"",IF(ISBLANK(Tipy!NR23),0,IF(OR(AND(Tipy!NR23=Výsledky!$QF$3,OR(Tipy!NT23=Výsledky!$QH$3+1,Tipy!NT23=Výsledky!$QH$3-1)),AND(Tipy!NT23=Výsledky!$QH$3,OR(Tipy!NR23=Výsledky!$QF$3+1,Tipy!NR23=Výsledky!$QF$3-1))),10,0)))</f>
        <v>0</v>
      </c>
      <c r="QH29" s="59" t="str">
        <f>IF(ISBLANK($QH$3),"",IF(ISBLANK(Tipy!NR23),"-",SUM(QC29:QG29)))</f>
        <v>-</v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5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>
        <f>IF(ISBLANK($MN$3),"",IF(ISBLANK(Tipy!KL24),0,IF(AND(Tipy!KL24=Výsledky!$ML$3,Tipy!KN24=Výsledky!$MN$3),60,0)))</f>
        <v>0</v>
      </c>
      <c r="MJ30" s="55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55">
        <f>IF(ISBLANK($MN$3),"",IF(OR(Tipy!KO24=Výsledky!$MI$6,Tipy!KO24=Výsledky!$MI$7,Tipy!KO24=Výsledky!$MI$8,Tipy!KO24=Výsledky!$MI$9),IF(VLOOKUP(Tipy!KO24,'Kategórie hráčov'!$A$2:$B$70,2,FALSE)=30,30,20),0))</f>
        <v>0</v>
      </c>
      <c r="ML30" s="55">
        <f>IF(ISBLANK($MN$3),"",IF(OR(Tipy!KP24=Výsledky!$ML$6,Tipy!KP24=Výsledky!$ML$7,Tipy!KP24=Výsledky!$ML$8,Tipy!KP24=Výsledky!$ML$9),IF(VLOOKUP(Tipy!KP24,'Kategórie hráčov'!$A$2:$B$70,2,FALSE)=30,30,20),0))</f>
        <v>0</v>
      </c>
      <c r="MM30" s="56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59">
        <f>IF(ISBLANK($MN$3),"",IF(ISBLANK(Tipy!KL24),"-",SUM(MI30:MM30)))</f>
        <v>0</v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>
        <f>IF(ISBLANK($OY$3),"",IF(ISBLANK(Tipy!MN24),0,IF(AND(Tipy!MN24=Výsledky!$OW$3,Tipy!MP24=Výsledky!$OY$3),60,0)))</f>
        <v>0</v>
      </c>
      <c r="OU30" s="5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55">
        <f>IF(ISBLANK($OY$3),"",IF(OR(Tipy!MQ24=Výsledky!$OT$6,Tipy!MQ24=Výsledky!$OT$7,Tipy!MQ24=Výsledky!$OT$8,Tipy!MQ24=Výsledky!$OT$9,Tipy!MQ24=Výsledky!$OT$10),VLOOKUP(Tipy!MK24,'Kategórie hráčov'!$A$2:$B$51,2,FALSE),0))</f>
        <v>0</v>
      </c>
      <c r="OW30" s="55">
        <f>IF(ISBLANK($OY$3),"",IF(OR(Tipy!MR24=Výsledky!$OW$6,Tipy!MR24=Výsledky!$OW$7,Tipy!MR24=Výsledky!$OW$8,Tipy!MR24=Výsledky!$OW$9),VLOOKUP(Tipy!MR24,'Kategórie hráčov'!$A$27:$B$76,2,FALSE),0))</f>
        <v>0</v>
      </c>
      <c r="OX30" s="56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59">
        <f>IF(ISBLANK($OY$3),"",IF(ISBLANK(Tipy!MN24),"-",SUM(OT30:OX30)))</f>
        <v>0</v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>
        <f>IF(ISBLANK($PM$3),"",IF(ISBLANK(Tipy!MZ24),0,IF(AND(Tipy!MZ24=Výsledky!$PK$3,Tipy!NB24=Výsledky!$PM$3),60,0)))</f>
        <v>0</v>
      </c>
      <c r="PI30" s="55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20</v>
      </c>
      <c r="PJ30" s="55">
        <f>IF(ISBLANK($PM$3),"",IF(OR(Tipy!NC24=Výsledky!$PH$6,Tipy!NC24=Výsledky!$PH$7,Tipy!NC24=Výsledky!$PH$8,Tipy!NC24=Výsledky!$PH$9,Tipy!NC24=Výsledky!$PH$10),VLOOKUP(Tipy!NC24,'Kategórie hráčov'!$A$2:$B$51,2,FALSE),0))</f>
        <v>20</v>
      </c>
      <c r="PK30" s="55">
        <f>IF(ISBLANK($PM$3),"",IF(OR(Tipy!ND24=Výsledky!$PK$6,Tipy!ND24=Výsledky!$PK$7,Tipy!ND24=Výsledky!$PK$8,Tipy!ND24=Výsledky!$PK$9),VLOOKUP(Tipy!ND24,'Kategórie hráčov'!$A$27:$B$76,2,FALSE),0))</f>
        <v>0</v>
      </c>
      <c r="PL30" s="56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59">
        <f>IF(ISBLANK($PM$3),"",IF(ISBLANK(Tipy!MZ24),"-",SUM(PH30:PL30)))</f>
        <v>40</v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>
        <f>IF(ISBLANK($QA$3),"",IF(ISBLANK(Tipy!NL24),0,IF(AND(Tipy!NL24=Výsledky!$PY$3,Tipy!NN24=Výsledky!$QA$3),60,0)))</f>
        <v>0</v>
      </c>
      <c r="PW30" s="55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>0</v>
      </c>
      <c r="PX30" s="55">
        <f>IF(ISBLANK($QA$3),"",IF(OR(Tipy!NO24=Výsledky!$PV$6,Tipy!NO24=Výsledky!$PV$7,Tipy!NO24=Výsledky!$PV$8,Tipy!NO24=Výsledky!$PV$9,Tipy!NO24=Výsledky!$PV$10),VLOOKUP(Tipy!NO24,'Kategórie hráčov'!$A$2:$B$51,2,FALSE),0))</f>
        <v>0</v>
      </c>
      <c r="PY30" s="55">
        <f>IF(ISBLANK($QA$3),"",IF(OR(Tipy!NP24=Výsledky!$PY$6,Tipy!NP24=Výsledky!$PY$7,Tipy!NP24=Výsledky!$PY$8,Tipy!NP24=Výsledky!$PY$9),VLOOKUP(Tipy!NP24,'Kategórie hráčov'!$A$27:$B$76,2,FALSE),0))</f>
        <v>0</v>
      </c>
      <c r="PZ30" s="56">
        <f>IF(ISBLANK($QA$3),"",IF(ISBLANK(Tipy!NL24),0,IF(OR(AND(Tipy!NL24=Výsledky!$PY$3,OR(Tipy!NN24=Výsledky!$QA$3+1,Tipy!NN24=Výsledky!$QA$3-1)),AND(Tipy!NN24=Výsledky!$QA$3,OR(Tipy!NL24=Výsledky!$PY$3+1,Tipy!NL24=Výsledky!$PY$3-1))),10,0)))</f>
        <v>0</v>
      </c>
      <c r="QA30" s="59" t="str">
        <f>IF(ISBLANK($QA$3),"",IF(ISBLANK(Tipy!NL24),"-",SUM(PV30:PZ30)))</f>
        <v>-</v>
      </c>
      <c r="QB30" s="58"/>
      <c r="QC30" s="55">
        <f>IF(ISBLANK($QH$3),"",IF(ISBLANK(Tipy!NR24),0,IF(AND(Tipy!NR24=Výsledky!$QF$3,Tipy!NT24=Výsledky!$QH$3),60,0)))</f>
        <v>0</v>
      </c>
      <c r="QD30" s="55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>20</v>
      </c>
      <c r="QE30" s="55">
        <f>IF(ISBLANK($QH$3),"",IF(OR(Tipy!NU24=Výsledky!$QC$6,Tipy!NU24=Výsledky!$QC$7,Tipy!NU24=Výsledky!$QC$8,Tipy!NU24=Výsledky!$QC$9),IF(VLOOKUP(Tipy!NU24,'Kategórie hráčov'!$A$2:$B$46,2,FALSE)=30,30,20),0))</f>
        <v>0</v>
      </c>
      <c r="QF30" s="55">
        <f>IF(ISBLANK($QH$3),"",IF(OR(Tipy!NV24=Výsledky!$QF$6,Tipy!NV24=Výsledky!$QF$7,Tipy!NV24=Výsledky!$QF$8,Tipy!NV24=Výsledky!$QF$9),IF(VLOOKUP(Tipy!NV24,'Kategórie hráčov'!$A$2:$B$46,2,FALSE)=30,30,20),0))</f>
        <v>0</v>
      </c>
      <c r="QG30" s="56">
        <f>IF(ISBLANK($QH$3),"",IF(ISBLANK(Tipy!NR24),0,IF(OR(AND(Tipy!NR24=Výsledky!$QF$3,OR(Tipy!NT24=Výsledky!$QH$3+1,Tipy!NT24=Výsledky!$QH$3-1)),AND(Tipy!NT24=Výsledky!$QH$3,OR(Tipy!NR24=Výsledky!$QF$3+1,Tipy!NR24=Výsledky!$QF$3-1))),10,0)))</f>
        <v>10</v>
      </c>
      <c r="QH30" s="59">
        <f>IF(ISBLANK($QH$3),"",IF(ISBLANK(Tipy!NR24),"-",SUM(QC30:QG30)))</f>
        <v>30</v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5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>
        <f>IF(ISBLANK($MN$3),"",IF(ISBLANK(Tipy!KL25),0,IF(AND(Tipy!KL25=Výsledky!$ML$3,Tipy!KN25=Výsledky!$MN$3),60,0)))</f>
        <v>0</v>
      </c>
      <c r="MJ31" s="55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0</v>
      </c>
      <c r="MK31" s="55">
        <f>IF(ISBLANK($MN$3),"",IF(OR(Tipy!KO25=Výsledky!$MI$6,Tipy!KO25=Výsledky!$MI$7,Tipy!KO25=Výsledky!$MI$8,Tipy!KO25=Výsledky!$MI$9),IF(VLOOKUP(Tipy!KO25,'Kategórie hráčov'!$A$2:$B$70,2,FALSE)=30,30,20),0))</f>
        <v>0</v>
      </c>
      <c r="ML31" s="55">
        <f>IF(ISBLANK($MN$3),"",IF(OR(Tipy!KP25=Výsledky!$ML$6,Tipy!KP25=Výsledky!$ML$7,Tipy!KP25=Výsledky!$ML$8,Tipy!KP25=Výsledky!$ML$9),IF(VLOOKUP(Tipy!KP25,'Kategórie hráčov'!$A$2:$B$70,2,FALSE)=30,30,20),0))</f>
        <v>0</v>
      </c>
      <c r="MM31" s="56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59">
        <f>IF(ISBLANK($MN$3),"",IF(ISBLANK(Tipy!KL25),"-",SUM(MI31:MM31)))</f>
        <v>0</v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>
        <f>IF(ISBLANK($OY$3),"",IF(ISBLANK(Tipy!MN25),0,IF(AND(Tipy!MN25=Výsledky!$OW$3,Tipy!MP25=Výsledky!$OY$3),60,0)))</f>
        <v>0</v>
      </c>
      <c r="OU31" s="5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55">
        <f>IF(ISBLANK($OY$3),"",IF(OR(Tipy!MQ25=Výsledky!$OT$6,Tipy!MQ25=Výsledky!$OT$7,Tipy!MQ25=Výsledky!$OT$8,Tipy!MQ25=Výsledky!$OT$9,Tipy!MQ25=Výsledky!$OT$10),VLOOKUP(Tipy!MK25,'Kategórie hráčov'!$A$2:$B$51,2,FALSE),0))</f>
        <v>0</v>
      </c>
      <c r="OW31" s="55">
        <f>IF(ISBLANK($OY$3),"",IF(OR(Tipy!MR25=Výsledky!$OW$6,Tipy!MR25=Výsledky!$OW$7,Tipy!MR25=Výsledky!$OW$8,Tipy!MR25=Výsledky!$OW$9),VLOOKUP(Tipy!MR25,'Kategórie hráčov'!$A$27:$B$76,2,FALSE),0))</f>
        <v>20</v>
      </c>
      <c r="OX31" s="5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59">
        <f>IF(ISBLANK($OY$3),"",IF(ISBLANK(Tipy!MN25),"-",SUM(OT31:OX31)))</f>
        <v>20</v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>
        <f>IF(ISBLANK($PM$3),"",IF(ISBLANK(Tipy!MZ25),0,IF(AND(Tipy!MZ25=Výsledky!$PK$3,Tipy!NB25=Výsledky!$PM$3),60,0)))</f>
        <v>0</v>
      </c>
      <c r="PI31" s="55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55">
        <f>IF(ISBLANK($PM$3),"",IF(OR(Tipy!NC25=Výsledky!$PH$6,Tipy!NC25=Výsledky!$PH$7,Tipy!NC25=Výsledky!$PH$8,Tipy!NC25=Výsledky!$PH$9,Tipy!NC25=Výsledky!$PH$10),VLOOKUP(Tipy!NC25,'Kategórie hráčov'!$A$2:$B$51,2,FALSE),0))</f>
        <v>20</v>
      </c>
      <c r="PK31" s="55">
        <f>IF(ISBLANK($PM$3),"",IF(OR(Tipy!ND25=Výsledky!$PK$6,Tipy!ND25=Výsledky!$PK$7,Tipy!ND25=Výsledky!$PK$8,Tipy!ND25=Výsledky!$PK$9),VLOOKUP(Tipy!ND25,'Kategórie hráčov'!$A$27:$B$76,2,FALSE),0))</f>
        <v>20</v>
      </c>
      <c r="PL31" s="56">
        <f>IF(ISBLANK($PM$3),"",IF(ISBLANK(Tipy!MZ25),0,IF(OR(AND(Tipy!MZ25=Výsledky!$PK$3,OR(Tipy!NB25=Výsledky!$PM$3+1,Tipy!NB25=Výsledky!$PM$3-1)),AND(Tipy!NB25=Výsledky!$PM$3,OR(Tipy!MZ25=Výsledky!$PK$3+1,Tipy!MZ25=Výsledky!$PK$3-1))),10,0)))</f>
        <v>0</v>
      </c>
      <c r="PM31" s="59">
        <f>IF(ISBLANK($PM$3),"",IF(ISBLANK(Tipy!MZ25),"-",SUM(PH31:PL31)))</f>
        <v>60</v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>
        <f>IF(ISBLANK($QA$3),"",IF(ISBLANK(Tipy!NL25),0,IF(AND(Tipy!NL25=Výsledky!$PY$3,Tipy!NN25=Výsledky!$QA$3),60,0)))</f>
        <v>0</v>
      </c>
      <c r="PW31" s="55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>20</v>
      </c>
      <c r="PX31" s="55">
        <f>IF(ISBLANK($QA$3),"",IF(OR(Tipy!NO25=Výsledky!$PV$6,Tipy!NO25=Výsledky!$PV$7,Tipy!NO25=Výsledky!$PV$8,Tipy!NO25=Výsledky!$PV$9,Tipy!NO25=Výsledky!$PV$10),VLOOKUP(Tipy!NO25,'Kategórie hráčov'!$A$2:$B$51,2,FALSE),0))</f>
        <v>20</v>
      </c>
      <c r="PY31" s="55">
        <f>IF(ISBLANK($QA$3),"",IF(OR(Tipy!NP25=Výsledky!$PY$6,Tipy!NP25=Výsledky!$PY$7,Tipy!NP25=Výsledky!$PY$8,Tipy!NP25=Výsledky!$PY$9),VLOOKUP(Tipy!NP25,'Kategórie hráčov'!$A$27:$B$76,2,FALSE),0))</f>
        <v>0</v>
      </c>
      <c r="PZ31" s="56">
        <f>IF(ISBLANK($QA$3),"",IF(ISBLANK(Tipy!NL25),0,IF(OR(AND(Tipy!NL25=Výsledky!$PY$3,OR(Tipy!NN25=Výsledky!$QA$3+1,Tipy!NN25=Výsledky!$QA$3-1)),AND(Tipy!NN25=Výsledky!$QA$3,OR(Tipy!NL25=Výsledky!$PY$3+1,Tipy!NL25=Výsledky!$PY$3-1))),10,0)))</f>
        <v>0</v>
      </c>
      <c r="QA31" s="59">
        <f>IF(ISBLANK($QA$3),"",IF(ISBLANK(Tipy!NL25),"-",SUM(PV31:PZ31)))</f>
        <v>40</v>
      </c>
      <c r="QB31" s="58"/>
      <c r="QC31" s="55">
        <f>IF(ISBLANK($QH$3),"",IF(ISBLANK(Tipy!NR25),0,IF(AND(Tipy!NR25=Výsledky!$QF$3,Tipy!NT25=Výsledky!$QH$3),60,0)))</f>
        <v>0</v>
      </c>
      <c r="QD31" s="55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>20</v>
      </c>
      <c r="QE31" s="55">
        <f>IF(ISBLANK($QH$3),"",IF(OR(Tipy!NU25=Výsledky!$QC$6,Tipy!NU25=Výsledky!$QC$7,Tipy!NU25=Výsledky!$QC$8,Tipy!NU25=Výsledky!$QC$9),IF(VLOOKUP(Tipy!NU25,'Kategórie hráčov'!$A$2:$B$46,2,FALSE)=30,30,20),0))</f>
        <v>0</v>
      </c>
      <c r="QF31" s="55">
        <f>IF(ISBLANK($QH$3),"",IF(OR(Tipy!NV25=Výsledky!$QF$6,Tipy!NV25=Výsledky!$QF$7,Tipy!NV25=Výsledky!$QF$8,Tipy!NV25=Výsledky!$QF$9),IF(VLOOKUP(Tipy!NV25,'Kategórie hráčov'!$A$2:$B$46,2,FALSE)=30,30,20),0))</f>
        <v>0</v>
      </c>
      <c r="QG31" s="56">
        <f>IF(ISBLANK($QH$3),"",IF(ISBLANK(Tipy!NR25),0,IF(OR(AND(Tipy!NR25=Výsledky!$QF$3,OR(Tipy!NT25=Výsledky!$QH$3+1,Tipy!NT25=Výsledky!$QH$3-1)),AND(Tipy!NT25=Výsledky!$QH$3,OR(Tipy!NR25=Výsledky!$QF$3+1,Tipy!NR25=Výsledky!$QF$3-1))),10,0)))</f>
        <v>0</v>
      </c>
      <c r="QH31" s="59">
        <f>IF(ISBLANK($QH$3),"",IF(ISBLANK(Tipy!NR25),"-",SUM(QC31:QG31)))</f>
        <v>20</v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5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>
        <f>IF(ISBLANK($MN$3),"",IF(ISBLANK(Tipy!KL26),0,IF(AND(Tipy!KL26=Výsledky!$ML$3,Tipy!KN26=Výsledky!$MN$3),60,0)))</f>
        <v>0</v>
      </c>
      <c r="MJ32" s="55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55">
        <f>IF(ISBLANK($MN$3),"",IF(OR(Tipy!KO26=Výsledky!$MI$6,Tipy!KO26=Výsledky!$MI$7,Tipy!KO26=Výsledky!$MI$8,Tipy!KO26=Výsledky!$MI$9),IF(VLOOKUP(Tipy!KO26,'Kategórie hráčov'!$A$2:$B$70,2,FALSE)=30,30,20),0))</f>
        <v>0</v>
      </c>
      <c r="ML32" s="55">
        <f>IF(ISBLANK($MN$3),"",IF(OR(Tipy!KP26=Výsledky!$ML$6,Tipy!KP26=Výsledky!$ML$7,Tipy!KP26=Výsledky!$ML$8,Tipy!KP26=Výsledky!$ML$9),IF(VLOOKUP(Tipy!KP26,'Kategórie hráčov'!$A$2:$B$70,2,FALSE)=30,30,20),0))</f>
        <v>0</v>
      </c>
      <c r="MM32" s="56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59">
        <f>IF(ISBLANK($MN$3),"",IF(ISBLANK(Tipy!KL26),"-",SUM(MI32:MM32)))</f>
        <v>0</v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>
        <f>IF(ISBLANK($OY$3),"",IF(ISBLANK(Tipy!MN26),0,IF(AND(Tipy!MN26=Výsledky!$OW$3,Tipy!MP26=Výsledky!$OY$3),60,0)))</f>
        <v>0</v>
      </c>
      <c r="OU32" s="5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55">
        <f>IF(ISBLANK($OY$3),"",IF(OR(Tipy!MQ26=Výsledky!$OT$6,Tipy!MQ26=Výsledky!$OT$7,Tipy!MQ26=Výsledky!$OT$8,Tipy!MQ26=Výsledky!$OT$9,Tipy!MQ26=Výsledky!$OT$10),VLOOKUP(Tipy!MK26,'Kategórie hráčov'!$A$2:$B$51,2,FALSE),0))</f>
        <v>0</v>
      </c>
      <c r="OW32" s="55">
        <f>IF(ISBLANK($OY$3),"",IF(OR(Tipy!MR26=Výsledky!$OW$6,Tipy!MR26=Výsledky!$OW$7,Tipy!MR26=Výsledky!$OW$8,Tipy!MR26=Výsledky!$OW$9),VLOOKUP(Tipy!MR26,'Kategórie hráčov'!$A$27:$B$76,2,FALSE),0))</f>
        <v>0</v>
      </c>
      <c r="OX32" s="5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59" t="str">
        <f>IF(ISBLANK($OY$3),"",IF(ISBLANK(Tipy!MN26),"-",SUM(OT32:OX32)))</f>
        <v>-</v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>
        <f>IF(ISBLANK($PM$3),"",IF(ISBLANK(Tipy!MZ26),0,IF(AND(Tipy!MZ26=Výsledky!$PK$3,Tipy!NB26=Výsledky!$PM$3),60,0)))</f>
        <v>0</v>
      </c>
      <c r="PI32" s="55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55">
        <f>IF(ISBLANK($PM$3),"",IF(OR(Tipy!NC26=Výsledky!$PH$6,Tipy!NC26=Výsledky!$PH$7,Tipy!NC26=Výsledky!$PH$8,Tipy!NC26=Výsledky!$PH$9,Tipy!NC26=Výsledky!$PH$10),VLOOKUP(Tipy!NC26,'Kategórie hráčov'!$A$2:$B$51,2,FALSE),0))</f>
        <v>0</v>
      </c>
      <c r="PK32" s="55">
        <f>IF(ISBLANK($PM$3),"",IF(OR(Tipy!ND26=Výsledky!$PK$6,Tipy!ND26=Výsledky!$PK$7,Tipy!ND26=Výsledky!$PK$8,Tipy!ND26=Výsledky!$PK$9),VLOOKUP(Tipy!ND26,'Kategórie hráčov'!$A$27:$B$76,2,FALSE),0))</f>
        <v>0</v>
      </c>
      <c r="PL32" s="56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59" t="str">
        <f>IF(ISBLANK($PM$3),"",IF(ISBLANK(Tipy!MZ26),"-",SUM(PH32:PL32)))</f>
        <v>-</v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>
        <f>IF(ISBLANK($QA$3),"",IF(ISBLANK(Tipy!NL26),0,IF(AND(Tipy!NL26=Výsledky!$PY$3,Tipy!NN26=Výsledky!$QA$3),60,0)))</f>
        <v>0</v>
      </c>
      <c r="PW32" s="55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>0</v>
      </c>
      <c r="PX32" s="55">
        <f>IF(ISBLANK($QA$3),"",IF(OR(Tipy!NO26=Výsledky!$PV$6,Tipy!NO26=Výsledky!$PV$7,Tipy!NO26=Výsledky!$PV$8,Tipy!NO26=Výsledky!$PV$9,Tipy!NO26=Výsledky!$PV$10),VLOOKUP(Tipy!NO26,'Kategórie hráčov'!$A$2:$B$51,2,FALSE),0))</f>
        <v>0</v>
      </c>
      <c r="PY32" s="55">
        <f>IF(ISBLANK($QA$3),"",IF(OR(Tipy!NP26=Výsledky!$PY$6,Tipy!NP26=Výsledky!$PY$7,Tipy!NP26=Výsledky!$PY$8,Tipy!NP26=Výsledky!$PY$9),VLOOKUP(Tipy!NP26,'Kategórie hráčov'!$A$27:$B$76,2,FALSE),0))</f>
        <v>0</v>
      </c>
      <c r="PZ32" s="56">
        <f>IF(ISBLANK($QA$3),"",IF(ISBLANK(Tipy!NL26),0,IF(OR(AND(Tipy!NL26=Výsledky!$PY$3,OR(Tipy!NN26=Výsledky!$QA$3+1,Tipy!NN26=Výsledky!$QA$3-1)),AND(Tipy!NN26=Výsledky!$QA$3,OR(Tipy!NL26=Výsledky!$PY$3+1,Tipy!NL26=Výsledky!$PY$3-1))),10,0)))</f>
        <v>0</v>
      </c>
      <c r="QA32" s="59" t="str">
        <f>IF(ISBLANK($QA$3),"",IF(ISBLANK(Tipy!NL26),"-",SUM(PV32:PZ32)))</f>
        <v>-</v>
      </c>
      <c r="QB32" s="58"/>
      <c r="QC32" s="55">
        <f>IF(ISBLANK($QH$3),"",IF(ISBLANK(Tipy!NR26),0,IF(AND(Tipy!NR26=Výsledky!$QF$3,Tipy!NT26=Výsledky!$QH$3),60,0)))</f>
        <v>0</v>
      </c>
      <c r="QD32" s="55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>0</v>
      </c>
      <c r="QE32" s="55">
        <f>IF(ISBLANK($QH$3),"",IF(OR(Tipy!NU26=Výsledky!$QC$6,Tipy!NU26=Výsledky!$QC$7,Tipy!NU26=Výsledky!$QC$8,Tipy!NU26=Výsledky!$QC$9),IF(VLOOKUP(Tipy!NU26,'Kategórie hráčov'!$A$2:$B$46,2,FALSE)=30,30,20),0))</f>
        <v>0</v>
      </c>
      <c r="QF32" s="55">
        <f>IF(ISBLANK($QH$3),"",IF(OR(Tipy!NV26=Výsledky!$QF$6,Tipy!NV26=Výsledky!$QF$7,Tipy!NV26=Výsledky!$QF$8,Tipy!NV26=Výsledky!$QF$9),IF(VLOOKUP(Tipy!NV26,'Kategórie hráčov'!$A$2:$B$46,2,FALSE)=30,30,20),0))</f>
        <v>0</v>
      </c>
      <c r="QG32" s="56">
        <f>IF(ISBLANK($QH$3),"",IF(ISBLANK(Tipy!NR26),0,IF(OR(AND(Tipy!NR26=Výsledky!$QF$3,OR(Tipy!NT26=Výsledky!$QH$3+1,Tipy!NT26=Výsledky!$QH$3-1)),AND(Tipy!NT26=Výsledky!$QH$3,OR(Tipy!NR26=Výsledky!$QF$3+1,Tipy!NR26=Výsledky!$QF$3-1))),10,0)))</f>
        <v>0</v>
      </c>
      <c r="QH32" s="59" t="str">
        <f>IF(ISBLANK($QH$3),"",IF(ISBLANK(Tipy!NR26),"-",SUM(QC32:QG32)))</f>
        <v>-</v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5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>
        <f>IF(ISBLANK($MN$3),"",IF(ISBLANK(Tipy!KL27),0,IF(AND(Tipy!KL27=Výsledky!$ML$3,Tipy!KN27=Výsledky!$MN$3),60,0)))</f>
        <v>0</v>
      </c>
      <c r="MJ33" s="55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0</v>
      </c>
      <c r="MK33" s="55">
        <f>IF(ISBLANK($MN$3),"",IF(OR(Tipy!KO27=Výsledky!$MI$6,Tipy!KO27=Výsledky!$MI$7,Tipy!KO27=Výsledky!$MI$8,Tipy!KO27=Výsledky!$MI$9),IF(VLOOKUP(Tipy!KO27,'Kategórie hráčov'!$A$2:$B$70,2,FALSE)=30,30,20),0))</f>
        <v>0</v>
      </c>
      <c r="ML33" s="55">
        <f>IF(ISBLANK($MN$3),"",IF(OR(Tipy!KP27=Výsledky!$ML$6,Tipy!KP27=Výsledky!$ML$7,Tipy!KP27=Výsledky!$ML$8,Tipy!KP27=Výsledky!$ML$9),IF(VLOOKUP(Tipy!KP27,'Kategórie hráčov'!$A$2:$B$70,2,FALSE)=30,30,20),0))</f>
        <v>0</v>
      </c>
      <c r="MM33" s="56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59">
        <f>IF(ISBLANK($MN$3),"",IF(ISBLANK(Tipy!KL27),"-",SUM(MI33:MM33)))</f>
        <v>0</v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>
        <f>IF(ISBLANK($OY$3),"",IF(ISBLANK(Tipy!MN27),0,IF(AND(Tipy!MN27=Výsledky!$OW$3,Tipy!MP27=Výsledky!$OY$3),60,0)))</f>
        <v>0</v>
      </c>
      <c r="OU33" s="5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55">
        <f>IF(ISBLANK($OY$3),"",IF(OR(Tipy!MQ27=Výsledky!$OT$6,Tipy!MQ27=Výsledky!$OT$7,Tipy!MQ27=Výsledky!$OT$8,Tipy!MQ27=Výsledky!$OT$9,Tipy!MQ27=Výsledky!$OT$10),VLOOKUP(Tipy!MK27,'Kategórie hráčov'!$A$2:$B$51,2,FALSE),0))</f>
        <v>20</v>
      </c>
      <c r="OW33" s="55">
        <f>IF(ISBLANK($OY$3),"",IF(OR(Tipy!MR27=Výsledky!$OW$6,Tipy!MR27=Výsledky!$OW$7,Tipy!MR27=Výsledky!$OW$8,Tipy!MR27=Výsledky!$OW$9),VLOOKUP(Tipy!MR27,'Kategórie hráčov'!$A$27:$B$76,2,FALSE),0))</f>
        <v>0</v>
      </c>
      <c r="OX33" s="5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59">
        <f>IF(ISBLANK($OY$3),"",IF(ISBLANK(Tipy!MN27),"-",SUM(OT33:OX33)))</f>
        <v>20</v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>
        <f>IF(ISBLANK($PM$3),"",IF(ISBLANK(Tipy!MZ27),0,IF(AND(Tipy!MZ27=Výsledky!$PK$3,Tipy!NB27=Výsledky!$PM$3),60,0)))</f>
        <v>0</v>
      </c>
      <c r="PI33" s="55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55">
        <f>IF(ISBLANK($PM$3),"",IF(OR(Tipy!NC27=Výsledky!$PH$6,Tipy!NC27=Výsledky!$PH$7,Tipy!NC27=Výsledky!$PH$8,Tipy!NC27=Výsledky!$PH$9,Tipy!NC27=Výsledky!$PH$10),VLOOKUP(Tipy!NC27,'Kategórie hráčov'!$A$2:$B$51,2,FALSE),0))</f>
        <v>0</v>
      </c>
      <c r="PK33" s="55">
        <f>IF(ISBLANK($PM$3),"",IF(OR(Tipy!ND27=Výsledky!$PK$6,Tipy!ND27=Výsledky!$PK$7,Tipy!ND27=Výsledky!$PK$8,Tipy!ND27=Výsledky!$PK$9),VLOOKUP(Tipy!ND27,'Kategórie hráčov'!$A$27:$B$76,2,FALSE),0))</f>
        <v>0</v>
      </c>
      <c r="PL33" s="56">
        <f>IF(ISBLANK($PM$3),"",IF(ISBLANK(Tipy!MZ27),0,IF(OR(AND(Tipy!MZ27=Výsledky!$PK$3,OR(Tipy!NB27=Výsledky!$PM$3+1,Tipy!NB27=Výsledky!$PM$3-1)),AND(Tipy!NB27=Výsledky!$PM$3,OR(Tipy!MZ27=Výsledky!$PK$3+1,Tipy!MZ27=Výsledky!$PK$3-1))),10,0)))</f>
        <v>0</v>
      </c>
      <c r="PM33" s="59">
        <f>IF(ISBLANK($PM$3),"",IF(ISBLANK(Tipy!MZ27),"-",SUM(PH33:PL33)))</f>
        <v>20</v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>
        <f>IF(ISBLANK($QA$3),"",IF(ISBLANK(Tipy!NL27),0,IF(AND(Tipy!NL27=Výsledky!$PY$3,Tipy!NN27=Výsledky!$QA$3),60,0)))</f>
        <v>0</v>
      </c>
      <c r="PW33" s="55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>0</v>
      </c>
      <c r="PX33" s="55">
        <f>IF(ISBLANK($QA$3),"",IF(OR(Tipy!NO27=Výsledky!$PV$6,Tipy!NO27=Výsledky!$PV$7,Tipy!NO27=Výsledky!$PV$8,Tipy!NO27=Výsledky!$PV$9,Tipy!NO27=Výsledky!$PV$10),VLOOKUP(Tipy!NO27,'Kategórie hráčov'!$A$2:$B$51,2,FALSE),0))</f>
        <v>0</v>
      </c>
      <c r="PY33" s="55">
        <f>IF(ISBLANK($QA$3),"",IF(OR(Tipy!NP27=Výsledky!$PY$6,Tipy!NP27=Výsledky!$PY$7,Tipy!NP27=Výsledky!$PY$8,Tipy!NP27=Výsledky!$PY$9),VLOOKUP(Tipy!NP27,'Kategórie hráčov'!$A$27:$B$76,2,FALSE),0))</f>
        <v>0</v>
      </c>
      <c r="PZ33" s="56">
        <f>IF(ISBLANK($QA$3),"",IF(ISBLANK(Tipy!NL27),0,IF(OR(AND(Tipy!NL27=Výsledky!$PY$3,OR(Tipy!NN27=Výsledky!$QA$3+1,Tipy!NN27=Výsledky!$QA$3-1)),AND(Tipy!NN27=Výsledky!$QA$3,OR(Tipy!NL27=Výsledky!$PY$3+1,Tipy!NL27=Výsledky!$PY$3-1))),10,0)))</f>
        <v>10</v>
      </c>
      <c r="QA33" s="59">
        <f>IF(ISBLANK($QA$3),"",IF(ISBLANK(Tipy!NL27),"-",SUM(PV33:PZ33)))</f>
        <v>10</v>
      </c>
      <c r="QB33" s="58"/>
      <c r="QC33" s="55">
        <f>IF(ISBLANK($QH$3),"",IF(ISBLANK(Tipy!NR27),0,IF(AND(Tipy!NR27=Výsledky!$QF$3,Tipy!NT27=Výsledky!$QH$3),60,0)))</f>
        <v>0</v>
      </c>
      <c r="QD33" s="55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>20</v>
      </c>
      <c r="QE33" s="55">
        <f>IF(ISBLANK($QH$3),"",IF(OR(Tipy!NU27=Výsledky!$QC$6,Tipy!NU27=Výsledky!$QC$7,Tipy!NU27=Výsledky!$QC$8,Tipy!NU27=Výsledky!$QC$9),IF(VLOOKUP(Tipy!NU27,'Kategórie hráčov'!$A$2:$B$46,2,FALSE)=30,30,20),0))</f>
        <v>0</v>
      </c>
      <c r="QF33" s="55">
        <f>IF(ISBLANK($QH$3),"",IF(OR(Tipy!NV27=Výsledky!$QF$6,Tipy!NV27=Výsledky!$QF$7,Tipy!NV27=Výsledky!$QF$8,Tipy!NV27=Výsledky!$QF$9),IF(VLOOKUP(Tipy!NV27,'Kategórie hráčov'!$A$2:$B$46,2,FALSE)=30,30,20),0))</f>
        <v>0</v>
      </c>
      <c r="QG33" s="56">
        <f>IF(ISBLANK($QH$3),"",IF(ISBLANK(Tipy!NR27),0,IF(OR(AND(Tipy!NR27=Výsledky!$QF$3,OR(Tipy!NT27=Výsledky!$QH$3+1,Tipy!NT27=Výsledky!$QH$3-1)),AND(Tipy!NT27=Výsledky!$QH$3,OR(Tipy!NR27=Výsledky!$QF$3+1,Tipy!NR27=Výsledky!$QF$3-1))),10,0)))</f>
        <v>0</v>
      </c>
      <c r="QH33" s="59">
        <f>IF(ISBLANK($QH$3),"",IF(ISBLANK(Tipy!NR27),"-",SUM(QC33:QG33)))</f>
        <v>20</v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5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>
        <f>IF(ISBLANK($MN$3),"",IF(ISBLANK(Tipy!KL28),0,IF(AND(Tipy!KL28=Výsledky!$ML$3,Tipy!KN28=Výsledky!$MN$3),60,0)))</f>
        <v>0</v>
      </c>
      <c r="MJ34" s="55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55">
        <f>IF(ISBLANK($MN$3),"",IF(OR(Tipy!KO28=Výsledky!$MI$6,Tipy!KO28=Výsledky!$MI$7,Tipy!KO28=Výsledky!$MI$8,Tipy!KO28=Výsledky!$MI$9),IF(VLOOKUP(Tipy!KO28,'Kategórie hráčov'!$A$2:$B$70,2,FALSE)=30,30,20),0))</f>
        <v>0</v>
      </c>
      <c r="ML34" s="55">
        <f>IF(ISBLANK($MN$3),"",IF(OR(Tipy!KP28=Výsledky!$ML$6,Tipy!KP28=Výsledky!$ML$7,Tipy!KP28=Výsledky!$ML$8,Tipy!KP28=Výsledky!$ML$9),IF(VLOOKUP(Tipy!KP28,'Kategórie hráčov'!$A$2:$B$70,2,FALSE)=30,30,20),0))</f>
        <v>0</v>
      </c>
      <c r="MM34" s="56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59">
        <f>IF(ISBLANK($MN$3),"",IF(ISBLANK(Tipy!KL28),"-",SUM(MI34:MM34)))</f>
        <v>0</v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>
        <f>IF(ISBLANK($OY$3),"",IF(ISBLANK(Tipy!MN28),0,IF(AND(Tipy!MN28=Výsledky!$OW$3,Tipy!MP28=Výsledky!$OY$3),60,0)))</f>
        <v>0</v>
      </c>
      <c r="OU34" s="5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55">
        <f>IF(ISBLANK($OY$3),"",IF(OR(Tipy!MQ28=Výsledky!$OT$6,Tipy!MQ28=Výsledky!$OT$7,Tipy!MQ28=Výsledky!$OT$8,Tipy!MQ28=Výsledky!$OT$9,Tipy!MQ28=Výsledky!$OT$10),VLOOKUP(Tipy!MK28,'Kategórie hráčov'!$A$2:$B$51,2,FALSE),0))</f>
        <v>0</v>
      </c>
      <c r="OW34" s="55">
        <f>IF(ISBLANK($OY$3),"",IF(OR(Tipy!MR28=Výsledky!$OW$6,Tipy!MR28=Výsledky!$OW$7,Tipy!MR28=Výsledky!$OW$8,Tipy!MR28=Výsledky!$OW$9),VLOOKUP(Tipy!MR28,'Kategórie hráčov'!$A$27:$B$76,2,FALSE),0))</f>
        <v>0</v>
      </c>
      <c r="OX34" s="56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59">
        <f>IF(ISBLANK($OY$3),"",IF(ISBLANK(Tipy!MN28),"-",SUM(OT34:OX34)))</f>
        <v>0</v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>
        <f>IF(ISBLANK($PM$3),"",IF(ISBLANK(Tipy!MZ28),0,IF(AND(Tipy!MZ28=Výsledky!$PK$3,Tipy!NB28=Výsledky!$PM$3),60,0)))</f>
        <v>60</v>
      </c>
      <c r="PI34" s="55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55">
        <f>IF(ISBLANK($PM$3),"",IF(OR(Tipy!NC28=Výsledky!$PH$6,Tipy!NC28=Výsledky!$PH$7,Tipy!NC28=Výsledky!$PH$8,Tipy!NC28=Výsledky!$PH$9,Tipy!NC28=Výsledky!$PH$10),VLOOKUP(Tipy!NC28,'Kategórie hráčov'!$A$2:$B$51,2,FALSE),0))</f>
        <v>0</v>
      </c>
      <c r="PK34" s="55">
        <f>IF(ISBLANK($PM$3),"",IF(OR(Tipy!ND28=Výsledky!$PK$6,Tipy!ND28=Výsledky!$PK$7,Tipy!ND28=Výsledky!$PK$8,Tipy!ND28=Výsledky!$PK$9),VLOOKUP(Tipy!ND28,'Kategórie hráčov'!$A$27:$B$76,2,FALSE),0))</f>
        <v>0</v>
      </c>
      <c r="PL34" s="56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59">
        <f>IF(ISBLANK($PM$3),"",IF(ISBLANK(Tipy!MZ28),"-",SUM(PH34:PL34)))</f>
        <v>60</v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>
        <f>IF(ISBLANK($QA$3),"",IF(ISBLANK(Tipy!NL28),0,IF(AND(Tipy!NL28=Výsledky!$PY$3,Tipy!NN28=Výsledky!$QA$3),60,0)))</f>
        <v>0</v>
      </c>
      <c r="PW34" s="55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>0</v>
      </c>
      <c r="PX34" s="55">
        <f>IF(ISBLANK($QA$3),"",IF(OR(Tipy!NO28=Výsledky!$PV$6,Tipy!NO28=Výsledky!$PV$7,Tipy!NO28=Výsledky!$PV$8,Tipy!NO28=Výsledky!$PV$9,Tipy!NO28=Výsledky!$PV$10),VLOOKUP(Tipy!NO28,'Kategórie hráčov'!$A$2:$B$51,2,FALSE),0))</f>
        <v>0</v>
      </c>
      <c r="PY34" s="55">
        <f>IF(ISBLANK($QA$3),"",IF(OR(Tipy!NP28=Výsledky!$PY$6,Tipy!NP28=Výsledky!$PY$7,Tipy!NP28=Výsledky!$PY$8,Tipy!NP28=Výsledky!$PY$9),VLOOKUP(Tipy!NP28,'Kategórie hráčov'!$A$27:$B$76,2,FALSE),0))</f>
        <v>0</v>
      </c>
      <c r="PZ34" s="56">
        <f>IF(ISBLANK($QA$3),"",IF(ISBLANK(Tipy!NL28),0,IF(OR(AND(Tipy!NL28=Výsledky!$PY$3,OR(Tipy!NN28=Výsledky!$QA$3+1,Tipy!NN28=Výsledky!$QA$3-1)),AND(Tipy!NN28=Výsledky!$QA$3,OR(Tipy!NL28=Výsledky!$PY$3+1,Tipy!NL28=Výsledky!$PY$3-1))),10,0)))</f>
        <v>0</v>
      </c>
      <c r="QA34" s="59">
        <f>IF(ISBLANK($QA$3),"",IF(ISBLANK(Tipy!NL28),"-",SUM(PV34:PZ34)))</f>
        <v>0</v>
      </c>
      <c r="QB34" s="58"/>
      <c r="QC34" s="55">
        <f>IF(ISBLANK($QH$3),"",IF(ISBLANK(Tipy!NR28),0,IF(AND(Tipy!NR28=Výsledky!$QF$3,Tipy!NT28=Výsledky!$QH$3),60,0)))</f>
        <v>0</v>
      </c>
      <c r="QD34" s="55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>20</v>
      </c>
      <c r="QE34" s="55">
        <f>IF(ISBLANK($QH$3),"",IF(OR(Tipy!NU28=Výsledky!$QC$6,Tipy!NU28=Výsledky!$QC$7,Tipy!NU28=Výsledky!$QC$8,Tipy!NU28=Výsledky!$QC$9),IF(VLOOKUP(Tipy!NU28,'Kategórie hráčov'!$A$2:$B$46,2,FALSE)=30,30,20),0))</f>
        <v>0</v>
      </c>
      <c r="QF34" s="55">
        <f>IF(ISBLANK($QH$3),"",IF(OR(Tipy!NV28=Výsledky!$QF$6,Tipy!NV28=Výsledky!$QF$7,Tipy!NV28=Výsledky!$QF$8,Tipy!NV28=Výsledky!$QF$9),IF(VLOOKUP(Tipy!NV28,'Kategórie hráčov'!$A$2:$B$46,2,FALSE)=30,30,20),0))</f>
        <v>20</v>
      </c>
      <c r="QG34" s="56">
        <f>IF(ISBLANK($QH$3),"",IF(ISBLANK(Tipy!NR28),0,IF(OR(AND(Tipy!NR28=Výsledky!$QF$3,OR(Tipy!NT28=Výsledky!$QH$3+1,Tipy!NT28=Výsledky!$QH$3-1)),AND(Tipy!NT28=Výsledky!$QH$3,OR(Tipy!NR28=Výsledky!$QF$3+1,Tipy!NR28=Výsledky!$QF$3-1))),10,0)))</f>
        <v>0</v>
      </c>
      <c r="QH34" s="59">
        <f>IF(ISBLANK($QH$3),"",IF(ISBLANK(Tipy!NR28),"-",SUM(QC34:QG34)))</f>
        <v>40</v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5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>
        <f>IF(ISBLANK($MN$3),"",IF(ISBLANK(Tipy!KL29),0,IF(AND(Tipy!KL29=Výsledky!$ML$3,Tipy!KN29=Výsledky!$MN$3),60,0)))</f>
        <v>0</v>
      </c>
      <c r="MJ35" s="55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55">
        <f>IF(ISBLANK($MN$3),"",IF(OR(Tipy!KO29=Výsledky!$MI$6,Tipy!KO29=Výsledky!$MI$7,Tipy!KO29=Výsledky!$MI$8,Tipy!KO29=Výsledky!$MI$9),IF(VLOOKUP(Tipy!KO29,'Kategórie hráčov'!$A$2:$B$70,2,FALSE)=30,30,20),0))</f>
        <v>0</v>
      </c>
      <c r="ML35" s="55">
        <f>IF(ISBLANK($MN$3),"",IF(OR(Tipy!KP29=Výsledky!$ML$6,Tipy!KP29=Výsledky!$ML$7,Tipy!KP29=Výsledky!$ML$8,Tipy!KP29=Výsledky!$ML$9),IF(VLOOKUP(Tipy!KP29,'Kategórie hráčov'!$A$2:$B$70,2,FALSE)=30,30,20),0))</f>
        <v>0</v>
      </c>
      <c r="MM35" s="56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59">
        <f>IF(ISBLANK($MN$3),"",IF(ISBLANK(Tipy!KL29),"-",SUM(MI35:MM35)))</f>
        <v>0</v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>
        <f>IF(ISBLANK($OY$3),"",IF(ISBLANK(Tipy!MN29),0,IF(AND(Tipy!MN29=Výsledky!$OW$3,Tipy!MP29=Výsledky!$OY$3),60,0)))</f>
        <v>0</v>
      </c>
      <c r="OU35" s="5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55">
        <f>IF(ISBLANK($OY$3),"",IF(OR(Tipy!MQ29=Výsledky!$OT$6,Tipy!MQ29=Výsledky!$OT$7,Tipy!MQ29=Výsledky!$OT$8,Tipy!MQ29=Výsledky!$OT$9,Tipy!MQ29=Výsledky!$OT$10),VLOOKUP(Tipy!MK29,'Kategórie hráčov'!$A$2:$B$51,2,FALSE),0))</f>
        <v>0</v>
      </c>
      <c r="OW35" s="55">
        <f>IF(ISBLANK($OY$3),"",IF(OR(Tipy!MR29=Výsledky!$OW$6,Tipy!MR29=Výsledky!$OW$7,Tipy!MR29=Výsledky!$OW$8,Tipy!MR29=Výsledky!$OW$9),VLOOKUP(Tipy!MR29,'Kategórie hráčov'!$A$27:$B$76,2,FALSE),0))</f>
        <v>0</v>
      </c>
      <c r="OX35" s="5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59" t="str">
        <f>IF(ISBLANK($OY$3),"",IF(ISBLANK(Tipy!MN29),"-",SUM(OT35:OX35)))</f>
        <v>-</v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>
        <f>IF(ISBLANK($PM$3),"",IF(ISBLANK(Tipy!MZ29),0,IF(AND(Tipy!MZ29=Výsledky!$PK$3,Tipy!NB29=Výsledky!$PM$3),60,0)))</f>
        <v>0</v>
      </c>
      <c r="PI35" s="55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20</v>
      </c>
      <c r="PJ35" s="55">
        <f>IF(ISBLANK($PM$3),"",IF(OR(Tipy!NC29=Výsledky!$PH$6,Tipy!NC29=Výsledky!$PH$7,Tipy!NC29=Výsledky!$PH$8,Tipy!NC29=Výsledky!$PH$9,Tipy!NC29=Výsledky!$PH$10),VLOOKUP(Tipy!NC29,'Kategórie hráčov'!$A$2:$B$51,2,FALSE),0))</f>
        <v>20</v>
      </c>
      <c r="PK35" s="55">
        <f>IF(ISBLANK($PM$3),"",IF(OR(Tipy!ND29=Výsledky!$PK$6,Tipy!ND29=Výsledky!$PK$7,Tipy!ND29=Výsledky!$PK$8,Tipy!ND29=Výsledky!$PK$9),VLOOKUP(Tipy!ND29,'Kategórie hráčov'!$A$27:$B$76,2,FALSE),0))</f>
        <v>0</v>
      </c>
      <c r="PL35" s="56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59">
        <f>IF(ISBLANK($PM$3),"",IF(ISBLANK(Tipy!MZ29),"-",SUM(PH35:PL35)))</f>
        <v>40</v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>
        <f>IF(ISBLANK($QA$3),"",IF(ISBLANK(Tipy!NL29),0,IF(AND(Tipy!NL29=Výsledky!$PY$3,Tipy!NN29=Výsledky!$QA$3),60,0)))</f>
        <v>0</v>
      </c>
      <c r="PW35" s="55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>0</v>
      </c>
      <c r="PX35" s="55">
        <f>IF(ISBLANK($QA$3),"",IF(OR(Tipy!NO29=Výsledky!$PV$6,Tipy!NO29=Výsledky!$PV$7,Tipy!NO29=Výsledky!$PV$8,Tipy!NO29=Výsledky!$PV$9,Tipy!NO29=Výsledky!$PV$10),VLOOKUP(Tipy!NO29,'Kategórie hráčov'!$A$2:$B$51,2,FALSE),0))</f>
        <v>0</v>
      </c>
      <c r="PY35" s="55">
        <f>IF(ISBLANK($QA$3),"",IF(OR(Tipy!NP29=Výsledky!$PY$6,Tipy!NP29=Výsledky!$PY$7,Tipy!NP29=Výsledky!$PY$8,Tipy!NP29=Výsledky!$PY$9),VLOOKUP(Tipy!NP29,'Kategórie hráčov'!$A$27:$B$76,2,FALSE),0))</f>
        <v>0</v>
      </c>
      <c r="PZ35" s="56">
        <f>IF(ISBLANK($QA$3),"",IF(ISBLANK(Tipy!NL29),0,IF(OR(AND(Tipy!NL29=Výsledky!$PY$3,OR(Tipy!NN29=Výsledky!$QA$3+1,Tipy!NN29=Výsledky!$QA$3-1)),AND(Tipy!NN29=Výsledky!$QA$3,OR(Tipy!NL29=Výsledky!$PY$3+1,Tipy!NL29=Výsledky!$PY$3-1))),10,0)))</f>
        <v>0</v>
      </c>
      <c r="QA35" s="59" t="str">
        <f>IF(ISBLANK($QA$3),"",IF(ISBLANK(Tipy!NL29),"-",SUM(PV35:PZ35)))</f>
        <v>-</v>
      </c>
      <c r="QB35" s="58"/>
      <c r="QC35" s="55">
        <f>IF(ISBLANK($QH$3),"",IF(ISBLANK(Tipy!NR29),0,IF(AND(Tipy!NR29=Výsledky!$QF$3,Tipy!NT29=Výsledky!$QH$3),60,0)))</f>
        <v>0</v>
      </c>
      <c r="QD35" s="55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>20</v>
      </c>
      <c r="QE35" s="55">
        <f>IF(ISBLANK($QH$3),"",IF(OR(Tipy!NU29=Výsledky!$QC$6,Tipy!NU29=Výsledky!$QC$7,Tipy!NU29=Výsledky!$QC$8,Tipy!NU29=Výsledky!$QC$9),IF(VLOOKUP(Tipy!NU29,'Kategórie hráčov'!$A$2:$B$46,2,FALSE)=30,30,20),0))</f>
        <v>0</v>
      </c>
      <c r="QF35" s="55">
        <f>IF(ISBLANK($QH$3),"",IF(OR(Tipy!NV29=Výsledky!$QF$6,Tipy!NV29=Výsledky!$QF$7,Tipy!NV29=Výsledky!$QF$8,Tipy!NV29=Výsledky!$QF$9),IF(VLOOKUP(Tipy!NV29,'Kategórie hráčov'!$A$2:$B$46,2,FALSE)=30,30,20),0))</f>
        <v>0</v>
      </c>
      <c r="QG35" s="56">
        <f>IF(ISBLANK($QH$3),"",IF(ISBLANK(Tipy!NR29),0,IF(OR(AND(Tipy!NR29=Výsledky!$QF$3,OR(Tipy!NT29=Výsledky!$QH$3+1,Tipy!NT29=Výsledky!$QH$3-1)),AND(Tipy!NT29=Výsledky!$QH$3,OR(Tipy!NR29=Výsledky!$QF$3+1,Tipy!NR29=Výsledky!$QF$3-1))),10,0)))</f>
        <v>0</v>
      </c>
      <c r="QH35" s="59">
        <f>IF(ISBLANK($QH$3),"",IF(ISBLANK(Tipy!NR29),"-",SUM(QC35:QG35)))</f>
        <v>20</v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5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>
        <f>IF(ISBLANK($MN$3),"",IF(ISBLANK(Tipy!KL30),0,IF(AND(Tipy!KL30=Výsledky!$ML$3,Tipy!KN30=Výsledky!$MN$3),60,0)))</f>
        <v>0</v>
      </c>
      <c r="MJ36" s="55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0</v>
      </c>
      <c r="MK36" s="55">
        <f>IF(ISBLANK($MN$3),"",IF(OR(Tipy!KO30=Výsledky!$MI$6,Tipy!KO30=Výsledky!$MI$7,Tipy!KO30=Výsledky!$MI$8,Tipy!KO30=Výsledky!$MI$9),IF(VLOOKUP(Tipy!KO30,'Kategórie hráčov'!$A$2:$B$70,2,FALSE)=30,30,20),0))</f>
        <v>0</v>
      </c>
      <c r="ML36" s="55">
        <f>IF(ISBLANK($MN$3),"",IF(OR(Tipy!KP30=Výsledky!$ML$6,Tipy!KP30=Výsledky!$ML$7,Tipy!KP30=Výsledky!$ML$8,Tipy!KP30=Výsledky!$ML$9),IF(VLOOKUP(Tipy!KP30,'Kategórie hráčov'!$A$2:$B$70,2,FALSE)=30,30,20),0))</f>
        <v>0</v>
      </c>
      <c r="MM36" s="56">
        <f>IF(ISBLANK($MN$3),"",IF(ISBLANK(Tipy!KL30),0,IF(OR(AND(Tipy!KL30=Výsledky!$ML$3,OR(Tipy!KN30=Výsledky!$MN$3+1,Tipy!KN30=Výsledky!$MN$3-1)),AND(Tipy!KN30=Výsledky!$MN$3,OR(Tipy!KL30=Výsledky!$ML$3+1,Tipy!KL30=Výsledky!$ML$3-1))),10,0)))</f>
        <v>0</v>
      </c>
      <c r="MN36" s="59" t="str">
        <f>IF(ISBLANK($MN$3),"",IF(ISBLANK(Tipy!KL30),"-",SUM(MI36:MM36)))</f>
        <v>-</v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>
        <f>IF(ISBLANK($OY$3),"",IF(ISBLANK(Tipy!MN30),0,IF(AND(Tipy!MN30=Výsledky!$OW$3,Tipy!MP30=Výsledky!$OY$3),60,0)))</f>
        <v>0</v>
      </c>
      <c r="OU36" s="5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55">
        <f>IF(ISBLANK($OY$3),"",IF(OR(Tipy!MQ30=Výsledky!$OT$6,Tipy!MQ30=Výsledky!$OT$7,Tipy!MQ30=Výsledky!$OT$8,Tipy!MQ30=Výsledky!$OT$9,Tipy!MQ30=Výsledky!$OT$10),VLOOKUP(Tipy!MK30,'Kategórie hráčov'!$A$2:$B$51,2,FALSE),0))</f>
        <v>0</v>
      </c>
      <c r="OW36" s="55">
        <f>IF(ISBLANK($OY$3),"",IF(OR(Tipy!MR30=Výsledky!$OW$6,Tipy!MR30=Výsledky!$OW$7,Tipy!MR30=Výsledky!$OW$8,Tipy!MR30=Výsledky!$OW$9),VLOOKUP(Tipy!MR30,'Kategórie hráčov'!$A$27:$B$76,2,FALSE),0))</f>
        <v>0</v>
      </c>
      <c r="OX36" s="5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59" t="str">
        <f>IF(ISBLANK($OY$3),"",IF(ISBLANK(Tipy!MN30),"-",SUM(OT36:OX36)))</f>
        <v>-</v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>
        <f>IF(ISBLANK($PM$3),"",IF(ISBLANK(Tipy!MZ30),0,IF(AND(Tipy!MZ30=Výsledky!$PK$3,Tipy!NB30=Výsledky!$PM$3),60,0)))</f>
        <v>0</v>
      </c>
      <c r="PI36" s="55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0</v>
      </c>
      <c r="PJ36" s="55">
        <f>IF(ISBLANK($PM$3),"",IF(OR(Tipy!NC30=Výsledky!$PH$6,Tipy!NC30=Výsledky!$PH$7,Tipy!NC30=Výsledky!$PH$8,Tipy!NC30=Výsledky!$PH$9,Tipy!NC30=Výsledky!$PH$10),VLOOKUP(Tipy!NC30,'Kategórie hráčov'!$A$2:$B$51,2,FALSE),0))</f>
        <v>0</v>
      </c>
      <c r="PK36" s="55">
        <f>IF(ISBLANK($PM$3),"",IF(OR(Tipy!ND30=Výsledky!$PK$6,Tipy!ND30=Výsledky!$PK$7,Tipy!ND30=Výsledky!$PK$8,Tipy!ND30=Výsledky!$PK$9),VLOOKUP(Tipy!ND30,'Kategórie hráčov'!$A$27:$B$76,2,FALSE),0))</f>
        <v>0</v>
      </c>
      <c r="PL36" s="56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59">
        <f>IF(ISBLANK($PM$3),"",IF(ISBLANK(Tipy!MZ30),"-",SUM(PH36:PL36)))</f>
        <v>0</v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>
        <f>IF(ISBLANK($QA$3),"",IF(ISBLANK(Tipy!NL30),0,IF(AND(Tipy!NL30=Výsledky!$PY$3,Tipy!NN30=Výsledky!$QA$3),60,0)))</f>
        <v>0</v>
      </c>
      <c r="PW36" s="55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>0</v>
      </c>
      <c r="PX36" s="55">
        <f>IF(ISBLANK($QA$3),"",IF(OR(Tipy!NO30=Výsledky!$PV$6,Tipy!NO30=Výsledky!$PV$7,Tipy!NO30=Výsledky!$PV$8,Tipy!NO30=Výsledky!$PV$9,Tipy!NO30=Výsledky!$PV$10),VLOOKUP(Tipy!NO30,'Kategórie hráčov'!$A$2:$B$51,2,FALSE),0))</f>
        <v>0</v>
      </c>
      <c r="PY36" s="55">
        <f>IF(ISBLANK($QA$3),"",IF(OR(Tipy!NP30=Výsledky!$PY$6,Tipy!NP30=Výsledky!$PY$7,Tipy!NP30=Výsledky!$PY$8,Tipy!NP30=Výsledky!$PY$9),VLOOKUP(Tipy!NP30,'Kategórie hráčov'!$A$27:$B$76,2,FALSE),0))</f>
        <v>0</v>
      </c>
      <c r="PZ36" s="56">
        <f>IF(ISBLANK($QA$3),"",IF(ISBLANK(Tipy!NL30),0,IF(OR(AND(Tipy!NL30=Výsledky!$PY$3,OR(Tipy!NN30=Výsledky!$QA$3+1,Tipy!NN30=Výsledky!$QA$3-1)),AND(Tipy!NN30=Výsledky!$QA$3,OR(Tipy!NL30=Výsledky!$PY$3+1,Tipy!NL30=Výsledky!$PY$3-1))),10,0)))</f>
        <v>0</v>
      </c>
      <c r="QA36" s="59">
        <f>IF(ISBLANK($QA$3),"",IF(ISBLANK(Tipy!NL30),"-",SUM(PV36:PZ36)))</f>
        <v>0</v>
      </c>
      <c r="QB36" s="58"/>
      <c r="QC36" s="55">
        <f>IF(ISBLANK($QH$3),"",IF(ISBLANK(Tipy!NR30),0,IF(AND(Tipy!NR30=Výsledky!$QF$3,Tipy!NT30=Výsledky!$QH$3),60,0)))</f>
        <v>0</v>
      </c>
      <c r="QD36" s="55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>0</v>
      </c>
      <c r="QE36" s="55">
        <f>IF(ISBLANK($QH$3),"",IF(OR(Tipy!NU30=Výsledky!$QC$6,Tipy!NU30=Výsledky!$QC$7,Tipy!NU30=Výsledky!$QC$8,Tipy!NU30=Výsledky!$QC$9),IF(VLOOKUP(Tipy!NU30,'Kategórie hráčov'!$A$2:$B$46,2,FALSE)=30,30,20),0))</f>
        <v>0</v>
      </c>
      <c r="QF36" s="55">
        <f>IF(ISBLANK($QH$3),"",IF(OR(Tipy!NV30=Výsledky!$QF$6,Tipy!NV30=Výsledky!$QF$7,Tipy!NV30=Výsledky!$QF$8,Tipy!NV30=Výsledky!$QF$9),IF(VLOOKUP(Tipy!NV30,'Kategórie hráčov'!$A$2:$B$46,2,FALSE)=30,30,20),0))</f>
        <v>0</v>
      </c>
      <c r="QG36" s="56">
        <f>IF(ISBLANK($QH$3),"",IF(ISBLANK(Tipy!NR30),0,IF(OR(AND(Tipy!NR30=Výsledky!$QF$3,OR(Tipy!NT30=Výsledky!$QH$3+1,Tipy!NT30=Výsledky!$QH$3-1)),AND(Tipy!NT30=Výsledky!$QH$3,OR(Tipy!NR30=Výsledky!$QF$3+1,Tipy!NR30=Výsledky!$QF$3-1))),10,0)))</f>
        <v>0</v>
      </c>
      <c r="QH36" s="59" t="str">
        <f>IF(ISBLANK($QH$3),"",IF(ISBLANK(Tipy!NR30),"-",SUM(QC36:QG36)))</f>
        <v>-</v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5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>
        <f>IF(ISBLANK($MN$3),"",IF(ISBLANK(Tipy!KL31),0,IF(AND(Tipy!KL31=Výsledky!$ML$3,Tipy!KN31=Výsledky!$MN$3),60,0)))</f>
        <v>0</v>
      </c>
      <c r="MJ37" s="55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55">
        <f>IF(ISBLANK($MN$3),"",IF(OR(Tipy!KO31=Výsledky!$MI$6,Tipy!KO31=Výsledky!$MI$7,Tipy!KO31=Výsledky!$MI$8,Tipy!KO31=Výsledky!$MI$9),IF(VLOOKUP(Tipy!KO31,'Kategórie hráčov'!$A$2:$B$70,2,FALSE)=30,30,20),0))</f>
        <v>0</v>
      </c>
      <c r="ML37" s="55">
        <f>IF(ISBLANK($MN$3),"",IF(OR(Tipy!KP31=Výsledky!$ML$6,Tipy!KP31=Výsledky!$ML$7,Tipy!KP31=Výsledky!$ML$8,Tipy!KP31=Výsledky!$ML$9),IF(VLOOKUP(Tipy!KP31,'Kategórie hráčov'!$A$2:$B$70,2,FALSE)=30,30,20),0))</f>
        <v>0</v>
      </c>
      <c r="MM37" s="56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59" t="str">
        <f>IF(ISBLANK($MN$3),"",IF(ISBLANK(Tipy!KL31),"-",SUM(MI37:MM37)))</f>
        <v>-</v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>
        <f>IF(ISBLANK($OY$3),"",IF(ISBLANK(Tipy!MN31),0,IF(AND(Tipy!MN31=Výsledky!$OW$3,Tipy!MP31=Výsledky!$OY$3),60,0)))</f>
        <v>0</v>
      </c>
      <c r="OU37" s="5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55">
        <f>IF(ISBLANK($OY$3),"",IF(OR(Tipy!MQ31=Výsledky!$OT$6,Tipy!MQ31=Výsledky!$OT$7,Tipy!MQ31=Výsledky!$OT$8,Tipy!MQ31=Výsledky!$OT$9,Tipy!MQ31=Výsledky!$OT$10),VLOOKUP(Tipy!MK31,'Kategórie hráčov'!$A$2:$B$51,2,FALSE),0))</f>
        <v>0</v>
      </c>
      <c r="OW37" s="55">
        <f>IF(ISBLANK($OY$3),"",IF(OR(Tipy!MR31=Výsledky!$OW$6,Tipy!MR31=Výsledky!$OW$7,Tipy!MR31=Výsledky!$OW$8,Tipy!MR31=Výsledky!$OW$9),VLOOKUP(Tipy!MR31,'Kategórie hráčov'!$A$27:$B$76,2,FALSE),0))</f>
        <v>0</v>
      </c>
      <c r="OX37" s="56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59">
        <f>IF(ISBLANK($OY$3),"",IF(ISBLANK(Tipy!MN31),"-",SUM(OT37:OX37)))</f>
        <v>0</v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>
        <f>IF(ISBLANK($PM$3),"",IF(ISBLANK(Tipy!MZ31),0,IF(AND(Tipy!MZ31=Výsledky!$PK$3,Tipy!NB31=Výsledky!$PM$3),60,0)))</f>
        <v>0</v>
      </c>
      <c r="PI37" s="55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20</v>
      </c>
      <c r="PJ37" s="55">
        <f>IF(ISBLANK($PM$3),"",IF(OR(Tipy!NC31=Výsledky!$PH$6,Tipy!NC31=Výsledky!$PH$7,Tipy!NC31=Výsledky!$PH$8,Tipy!NC31=Výsledky!$PH$9,Tipy!NC31=Výsledky!$PH$10),VLOOKUP(Tipy!NC31,'Kategórie hráčov'!$A$2:$B$51,2,FALSE),0))</f>
        <v>20</v>
      </c>
      <c r="PK37" s="55">
        <f>IF(ISBLANK($PM$3),"",IF(OR(Tipy!ND31=Výsledky!$PK$6,Tipy!ND31=Výsledky!$PK$7,Tipy!ND31=Výsledky!$PK$8,Tipy!ND31=Výsledky!$PK$9),VLOOKUP(Tipy!ND31,'Kategórie hráčov'!$A$27:$B$76,2,FALSE),0))</f>
        <v>0</v>
      </c>
      <c r="PL37" s="56">
        <f>IF(ISBLANK($PM$3),"",IF(ISBLANK(Tipy!MZ31),0,IF(OR(AND(Tipy!MZ31=Výsledky!$PK$3,OR(Tipy!NB31=Výsledky!$PM$3+1,Tipy!NB31=Výsledky!$PM$3-1)),AND(Tipy!NB31=Výsledky!$PM$3,OR(Tipy!MZ31=Výsledky!$PK$3+1,Tipy!MZ31=Výsledky!$PK$3-1))),10,0)))</f>
        <v>10</v>
      </c>
      <c r="PM37" s="59">
        <f>IF(ISBLANK($PM$3),"",IF(ISBLANK(Tipy!MZ31),"-",SUM(PH37:PL37)))</f>
        <v>50</v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>
        <f>IF(ISBLANK($QA$3),"",IF(ISBLANK(Tipy!NL31),0,IF(AND(Tipy!NL31=Výsledky!$PY$3,Tipy!NN31=Výsledky!$QA$3),60,0)))</f>
        <v>0</v>
      </c>
      <c r="PW37" s="55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>20</v>
      </c>
      <c r="PX37" s="55">
        <f>IF(ISBLANK($QA$3),"",IF(OR(Tipy!NO31=Výsledky!$PV$6,Tipy!NO31=Výsledky!$PV$7,Tipy!NO31=Výsledky!$PV$8,Tipy!NO31=Výsledky!$PV$9,Tipy!NO31=Výsledky!$PV$10),VLOOKUP(Tipy!NO31,'Kategórie hráčov'!$A$2:$B$51,2,FALSE),0))</f>
        <v>0</v>
      </c>
      <c r="PY37" s="55">
        <f>IF(ISBLANK($QA$3),"",IF(OR(Tipy!NP31=Výsledky!$PY$6,Tipy!NP31=Výsledky!$PY$7,Tipy!NP31=Výsledky!$PY$8,Tipy!NP31=Výsledky!$PY$9),VLOOKUP(Tipy!NP31,'Kategórie hráčov'!$A$27:$B$76,2,FALSE),0))</f>
        <v>0</v>
      </c>
      <c r="PZ37" s="56">
        <f>IF(ISBLANK($QA$3),"",IF(ISBLANK(Tipy!NL31),0,IF(OR(AND(Tipy!NL31=Výsledky!$PY$3,OR(Tipy!NN31=Výsledky!$QA$3+1,Tipy!NN31=Výsledky!$QA$3-1)),AND(Tipy!NN31=Výsledky!$QA$3,OR(Tipy!NL31=Výsledky!$PY$3+1,Tipy!NL31=Výsledky!$PY$3-1))),10,0)))</f>
        <v>0</v>
      </c>
      <c r="QA37" s="59">
        <f>IF(ISBLANK($QA$3),"",IF(ISBLANK(Tipy!NL31),"-",SUM(PV37:PZ37)))</f>
        <v>20</v>
      </c>
      <c r="QB37" s="58"/>
      <c r="QC37" s="55">
        <f>IF(ISBLANK($QH$3),"",IF(ISBLANK(Tipy!NR31),0,IF(AND(Tipy!NR31=Výsledky!$QF$3,Tipy!NT31=Výsledky!$QH$3),60,0)))</f>
        <v>0</v>
      </c>
      <c r="QD37" s="55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>20</v>
      </c>
      <c r="QE37" s="55">
        <f>IF(ISBLANK($QH$3),"",IF(OR(Tipy!NU31=Výsledky!$QC$6,Tipy!NU31=Výsledky!$QC$7,Tipy!NU31=Výsledky!$QC$8,Tipy!NU31=Výsledky!$QC$9),IF(VLOOKUP(Tipy!NU31,'Kategórie hráčov'!$A$2:$B$46,2,FALSE)=30,30,20),0))</f>
        <v>0</v>
      </c>
      <c r="QF37" s="55">
        <f>IF(ISBLANK($QH$3),"",IF(OR(Tipy!NV31=Výsledky!$QF$6,Tipy!NV31=Výsledky!$QF$7,Tipy!NV31=Výsledky!$QF$8,Tipy!NV31=Výsledky!$QF$9),IF(VLOOKUP(Tipy!NV31,'Kategórie hráčov'!$A$2:$B$46,2,FALSE)=30,30,20),0))</f>
        <v>0</v>
      </c>
      <c r="QG37" s="56">
        <f>IF(ISBLANK($QH$3),"",IF(ISBLANK(Tipy!NR31),0,IF(OR(AND(Tipy!NR31=Výsledky!$QF$3,OR(Tipy!NT31=Výsledky!$QH$3+1,Tipy!NT31=Výsledky!$QH$3-1)),AND(Tipy!NT31=Výsledky!$QH$3,OR(Tipy!NR31=Výsledky!$QF$3+1,Tipy!NR31=Výsledky!$QF$3-1))),10,0)))</f>
        <v>0</v>
      </c>
      <c r="QH37" s="59">
        <f>IF(ISBLANK($QH$3),"",IF(ISBLANK(Tipy!NR31),"-",SUM(QC37:QG37)))</f>
        <v>20</v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5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>
        <f>IF(ISBLANK($MN$3),"",IF(ISBLANK(Tipy!KL32),0,IF(AND(Tipy!KL32=Výsledky!$ML$3,Tipy!KN32=Výsledky!$MN$3),60,0)))</f>
        <v>0</v>
      </c>
      <c r="MJ38" s="55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0</v>
      </c>
      <c r="MK38" s="55">
        <f>IF(ISBLANK($MN$3),"",IF(OR(Tipy!KO32=Výsledky!$MI$6,Tipy!KO32=Výsledky!$MI$7,Tipy!KO32=Výsledky!$MI$8,Tipy!KO32=Výsledky!$MI$9),IF(VLOOKUP(Tipy!KO32,'Kategórie hráčov'!$A$2:$B$70,2,FALSE)=30,30,20),0))</f>
        <v>0</v>
      </c>
      <c r="ML38" s="55">
        <f>IF(ISBLANK($MN$3),"",IF(OR(Tipy!KP32=Výsledky!$ML$6,Tipy!KP32=Výsledky!$ML$7,Tipy!KP32=Výsledky!$ML$8,Tipy!KP32=Výsledky!$ML$9),IF(VLOOKUP(Tipy!KP32,'Kategórie hráčov'!$A$2:$B$70,2,FALSE)=30,30,20),0))</f>
        <v>0</v>
      </c>
      <c r="MM38" s="56">
        <f>IF(ISBLANK($MN$3),"",IF(ISBLANK(Tipy!KL32),0,IF(OR(AND(Tipy!KL32=Výsledky!$ML$3,OR(Tipy!KN32=Výsledky!$MN$3+1,Tipy!KN32=Výsledky!$MN$3-1)),AND(Tipy!KN32=Výsledky!$MN$3,OR(Tipy!KL32=Výsledky!$ML$3+1,Tipy!KL32=Výsledky!$ML$3-1))),10,0)))</f>
        <v>0</v>
      </c>
      <c r="MN38" s="59">
        <f>IF(ISBLANK($MN$3),"",IF(ISBLANK(Tipy!KL32),"-",SUM(MI38:MM38)))</f>
        <v>0</v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>
        <f>IF(ISBLANK($OY$3),"",IF(ISBLANK(Tipy!MN32),0,IF(AND(Tipy!MN32=Výsledky!$OW$3,Tipy!MP32=Výsledky!$OY$3),60,0)))</f>
        <v>0</v>
      </c>
      <c r="OU38" s="5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55">
        <f>IF(ISBLANK($OY$3),"",IF(OR(Tipy!MQ32=Výsledky!$OT$6,Tipy!MQ32=Výsledky!$OT$7,Tipy!MQ32=Výsledky!$OT$8,Tipy!MQ32=Výsledky!$OT$9,Tipy!MQ32=Výsledky!$OT$10),VLOOKUP(Tipy!MK32,'Kategórie hráčov'!$A$2:$B$51,2,FALSE),0))</f>
        <v>0</v>
      </c>
      <c r="OW38" s="55">
        <f>IF(ISBLANK($OY$3),"",IF(OR(Tipy!MR32=Výsledky!$OW$6,Tipy!MR32=Výsledky!$OW$7,Tipy!MR32=Výsledky!$OW$8,Tipy!MR32=Výsledky!$OW$9),VLOOKUP(Tipy!MR32,'Kategórie hráčov'!$A$27:$B$76,2,FALSE),0))</f>
        <v>0</v>
      </c>
      <c r="OX38" s="56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59">
        <f>IF(ISBLANK($OY$3),"",IF(ISBLANK(Tipy!MN32),"-",SUM(OT38:OX38)))</f>
        <v>0</v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>
        <f>IF(ISBLANK($PM$3),"",IF(ISBLANK(Tipy!MZ32),0,IF(AND(Tipy!MZ32=Výsledky!$PK$3,Tipy!NB32=Výsledky!$PM$3),60,0)))</f>
        <v>0</v>
      </c>
      <c r="PI38" s="55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55">
        <f>IF(ISBLANK($PM$3),"",IF(OR(Tipy!NC32=Výsledky!$PH$6,Tipy!NC32=Výsledky!$PH$7,Tipy!NC32=Výsledky!$PH$8,Tipy!NC32=Výsledky!$PH$9,Tipy!NC32=Výsledky!$PH$10),VLOOKUP(Tipy!NC32,'Kategórie hráčov'!$A$2:$B$51,2,FALSE),0))</f>
        <v>0</v>
      </c>
      <c r="PK38" s="55">
        <f>IF(ISBLANK($PM$3),"",IF(OR(Tipy!ND32=Výsledky!$PK$6,Tipy!ND32=Výsledky!$PK$7,Tipy!ND32=Výsledky!$PK$8,Tipy!ND32=Výsledky!$PK$9),VLOOKUP(Tipy!ND32,'Kategórie hráčov'!$A$27:$B$76,2,FALSE),0))</f>
        <v>0</v>
      </c>
      <c r="PL38" s="56">
        <f>IF(ISBLANK($PM$3),"",IF(ISBLANK(Tipy!MZ32),0,IF(OR(AND(Tipy!MZ32=Výsledky!$PK$3,OR(Tipy!NB32=Výsledky!$PM$3+1,Tipy!NB32=Výsledky!$PM$3-1)),AND(Tipy!NB32=Výsledky!$PM$3,OR(Tipy!MZ32=Výsledky!$PK$3+1,Tipy!MZ32=Výsledky!$PK$3-1))),10,0)))</f>
        <v>10</v>
      </c>
      <c r="PM38" s="59">
        <f>IF(ISBLANK($PM$3),"",IF(ISBLANK(Tipy!MZ32),"-",SUM(PH38:PL38)))</f>
        <v>30</v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>
        <f>IF(ISBLANK($QA$3),"",IF(ISBLANK(Tipy!NL32),0,IF(AND(Tipy!NL32=Výsledky!$PY$3,Tipy!NN32=Výsledky!$QA$3),60,0)))</f>
        <v>0</v>
      </c>
      <c r="PW38" s="55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>20</v>
      </c>
      <c r="PX38" s="55">
        <f>IF(ISBLANK($QA$3),"",IF(OR(Tipy!NO32=Výsledky!$PV$6,Tipy!NO32=Výsledky!$PV$7,Tipy!NO32=Výsledky!$PV$8,Tipy!NO32=Výsledky!$PV$9,Tipy!NO32=Výsledky!$PV$10),VLOOKUP(Tipy!NO32,'Kategórie hráčov'!$A$2:$B$51,2,FALSE),0))</f>
        <v>0</v>
      </c>
      <c r="PY38" s="55">
        <f>IF(ISBLANK($QA$3),"",IF(OR(Tipy!NP32=Výsledky!$PY$6,Tipy!NP32=Výsledky!$PY$7,Tipy!NP32=Výsledky!$PY$8,Tipy!NP32=Výsledky!$PY$9),VLOOKUP(Tipy!NP32,'Kategórie hráčov'!$A$27:$B$76,2,FALSE),0))</f>
        <v>0</v>
      </c>
      <c r="PZ38" s="56">
        <f>IF(ISBLANK($QA$3),"",IF(ISBLANK(Tipy!NL32),0,IF(OR(AND(Tipy!NL32=Výsledky!$PY$3,OR(Tipy!NN32=Výsledky!$QA$3+1,Tipy!NN32=Výsledky!$QA$3-1)),AND(Tipy!NN32=Výsledky!$QA$3,OR(Tipy!NL32=Výsledky!$PY$3+1,Tipy!NL32=Výsledky!$PY$3-1))),10,0)))</f>
        <v>0</v>
      </c>
      <c r="QA38" s="59">
        <f>IF(ISBLANK($QA$3),"",IF(ISBLANK(Tipy!NL32),"-",SUM(PV38:PZ38)))</f>
        <v>20</v>
      </c>
      <c r="QB38" s="58"/>
      <c r="QC38" s="55">
        <f>IF(ISBLANK($QH$3),"",IF(ISBLANK(Tipy!NR32),0,IF(AND(Tipy!NR32=Výsledky!$QF$3,Tipy!NT32=Výsledky!$QH$3),60,0)))</f>
        <v>0</v>
      </c>
      <c r="QD38" s="55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>20</v>
      </c>
      <c r="QE38" s="55">
        <f>IF(ISBLANK($QH$3),"",IF(OR(Tipy!NU32=Výsledky!$QC$6,Tipy!NU32=Výsledky!$QC$7,Tipy!NU32=Výsledky!$QC$8,Tipy!NU32=Výsledky!$QC$9),IF(VLOOKUP(Tipy!NU32,'Kategórie hráčov'!$A$2:$B$46,2,FALSE)=30,30,20),0))</f>
        <v>0</v>
      </c>
      <c r="QF38" s="55">
        <f>IF(ISBLANK($QH$3),"",IF(OR(Tipy!NV32=Výsledky!$QF$6,Tipy!NV32=Výsledky!$QF$7,Tipy!NV32=Výsledky!$QF$8,Tipy!NV32=Výsledky!$QF$9),IF(VLOOKUP(Tipy!NV32,'Kategórie hráčov'!$A$2:$B$46,2,FALSE)=30,30,20),0))</f>
        <v>20</v>
      </c>
      <c r="QG38" s="56">
        <f>IF(ISBLANK($QH$3),"",IF(ISBLANK(Tipy!NR32),0,IF(OR(AND(Tipy!NR32=Výsledky!$QF$3,OR(Tipy!NT32=Výsledky!$QH$3+1,Tipy!NT32=Výsledky!$QH$3-1)),AND(Tipy!NT32=Výsledky!$QH$3,OR(Tipy!NR32=Výsledky!$QF$3+1,Tipy!NR32=Výsledky!$QF$3-1))),10,0)))</f>
        <v>0</v>
      </c>
      <c r="QH38" s="59">
        <f>IF(ISBLANK($QH$3),"",IF(ISBLANK(Tipy!NR32),"-",SUM(QC38:QG38)))</f>
        <v>40</v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5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>
        <f>IF(ISBLANK($MN$3),"",IF(ISBLANK(Tipy!KL33),0,IF(AND(Tipy!KL33=Výsledky!$ML$3,Tipy!KN33=Výsledky!$MN$3),60,0)))</f>
        <v>0</v>
      </c>
      <c r="MJ39" s="55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55">
        <f>IF(ISBLANK($MN$3),"",IF(OR(Tipy!KO33=Výsledky!$MI$6,Tipy!KO33=Výsledky!$MI$7,Tipy!KO33=Výsledky!$MI$8,Tipy!KO33=Výsledky!$MI$9),IF(VLOOKUP(Tipy!KO33,'Kategórie hráčov'!$A$2:$B$70,2,FALSE)=30,30,20),0))</f>
        <v>0</v>
      </c>
      <c r="ML39" s="55">
        <f>IF(ISBLANK($MN$3),"",IF(OR(Tipy!KP33=Výsledky!$ML$6,Tipy!KP33=Výsledky!$ML$7,Tipy!KP33=Výsledky!$ML$8,Tipy!KP33=Výsledky!$ML$9),IF(VLOOKUP(Tipy!KP33,'Kategórie hráčov'!$A$2:$B$70,2,FALSE)=30,30,20),0))</f>
        <v>0</v>
      </c>
      <c r="MM39" s="56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59" t="str">
        <f>IF(ISBLANK($MN$3),"",IF(ISBLANK(Tipy!KL33),"-",SUM(MI39:MM39)))</f>
        <v>-</v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>
        <f>IF(ISBLANK($OY$3),"",IF(ISBLANK(Tipy!MN33),0,IF(AND(Tipy!MN33=Výsledky!$OW$3,Tipy!MP33=Výsledky!$OY$3),60,0)))</f>
        <v>0</v>
      </c>
      <c r="OU39" s="5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55">
        <f>IF(ISBLANK($OY$3),"",IF(OR(Tipy!MQ33=Výsledky!$OT$6,Tipy!MQ33=Výsledky!$OT$7,Tipy!MQ33=Výsledky!$OT$8,Tipy!MQ33=Výsledky!$OT$9,Tipy!MQ33=Výsledky!$OT$10),VLOOKUP(Tipy!MK33,'Kategórie hráčov'!$A$2:$B$51,2,FALSE),0))</f>
        <v>0</v>
      </c>
      <c r="OW39" s="55">
        <f>IF(ISBLANK($OY$3),"",IF(OR(Tipy!MR33=Výsledky!$OW$6,Tipy!MR33=Výsledky!$OW$7,Tipy!MR33=Výsledky!$OW$8,Tipy!MR33=Výsledky!$OW$9),VLOOKUP(Tipy!MR33,'Kategórie hráčov'!$A$27:$B$76,2,FALSE),0))</f>
        <v>0</v>
      </c>
      <c r="OX39" s="56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59" t="str">
        <f>IF(ISBLANK($OY$3),"",IF(ISBLANK(Tipy!MN33),"-",SUM(OT39:OX39)))</f>
        <v>-</v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>
        <f>IF(ISBLANK($PM$3),"",IF(ISBLANK(Tipy!MZ33),0,IF(AND(Tipy!MZ33=Výsledky!$PK$3,Tipy!NB33=Výsledky!$PM$3),60,0)))</f>
        <v>0</v>
      </c>
      <c r="PI39" s="55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55">
        <f>IF(ISBLANK($PM$3),"",IF(OR(Tipy!NC33=Výsledky!$PH$6,Tipy!NC33=Výsledky!$PH$7,Tipy!NC33=Výsledky!$PH$8,Tipy!NC33=Výsledky!$PH$9,Tipy!NC33=Výsledky!$PH$10),VLOOKUP(Tipy!NC33,'Kategórie hráčov'!$A$2:$B$51,2,FALSE),0))</f>
        <v>0</v>
      </c>
      <c r="PK39" s="55">
        <f>IF(ISBLANK($PM$3),"",IF(OR(Tipy!ND33=Výsledky!$PK$6,Tipy!ND33=Výsledky!$PK$7,Tipy!ND33=Výsledky!$PK$8,Tipy!ND33=Výsledky!$PK$9),VLOOKUP(Tipy!ND33,'Kategórie hráčov'!$A$27:$B$76,2,FALSE),0))</f>
        <v>0</v>
      </c>
      <c r="PL39" s="56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59" t="str">
        <f>IF(ISBLANK($PM$3),"",IF(ISBLANK(Tipy!MZ33),"-",SUM(PH39:PL39)))</f>
        <v>-</v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>
        <f>IF(ISBLANK($QA$3),"",IF(ISBLANK(Tipy!NL33),0,IF(AND(Tipy!NL33=Výsledky!$PY$3,Tipy!NN33=Výsledky!$QA$3),60,0)))</f>
        <v>0</v>
      </c>
      <c r="PW39" s="55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>0</v>
      </c>
      <c r="PX39" s="55">
        <f>IF(ISBLANK($QA$3),"",IF(OR(Tipy!NO33=Výsledky!$PV$6,Tipy!NO33=Výsledky!$PV$7,Tipy!NO33=Výsledky!$PV$8,Tipy!NO33=Výsledky!$PV$9,Tipy!NO33=Výsledky!$PV$10),VLOOKUP(Tipy!NO33,'Kategórie hráčov'!$A$2:$B$51,2,FALSE),0))</f>
        <v>0</v>
      </c>
      <c r="PY39" s="55">
        <f>IF(ISBLANK($QA$3),"",IF(OR(Tipy!NP33=Výsledky!$PY$6,Tipy!NP33=Výsledky!$PY$7,Tipy!NP33=Výsledky!$PY$8,Tipy!NP33=Výsledky!$PY$9),VLOOKUP(Tipy!NP33,'Kategórie hráčov'!$A$27:$B$76,2,FALSE),0))</f>
        <v>0</v>
      </c>
      <c r="PZ39" s="56">
        <f>IF(ISBLANK($QA$3),"",IF(ISBLANK(Tipy!NL33),0,IF(OR(AND(Tipy!NL33=Výsledky!$PY$3,OR(Tipy!NN33=Výsledky!$QA$3+1,Tipy!NN33=Výsledky!$QA$3-1)),AND(Tipy!NN33=Výsledky!$QA$3,OR(Tipy!NL33=Výsledky!$PY$3+1,Tipy!NL33=Výsledky!$PY$3-1))),10,0)))</f>
        <v>0</v>
      </c>
      <c r="QA39" s="59" t="str">
        <f>IF(ISBLANK($QA$3),"",IF(ISBLANK(Tipy!NL33),"-",SUM(PV39:PZ39)))</f>
        <v>-</v>
      </c>
      <c r="QB39" s="58"/>
      <c r="QC39" s="55">
        <f>IF(ISBLANK($QH$3),"",IF(ISBLANK(Tipy!NR33),0,IF(AND(Tipy!NR33=Výsledky!$QF$3,Tipy!NT33=Výsledky!$QH$3),60,0)))</f>
        <v>0</v>
      </c>
      <c r="QD39" s="55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>0</v>
      </c>
      <c r="QE39" s="55">
        <f>IF(ISBLANK($QH$3),"",IF(OR(Tipy!NU33=Výsledky!$QC$6,Tipy!NU33=Výsledky!$QC$7,Tipy!NU33=Výsledky!$QC$8,Tipy!NU33=Výsledky!$QC$9),IF(VLOOKUP(Tipy!NU33,'Kategórie hráčov'!$A$2:$B$46,2,FALSE)=30,30,20),0))</f>
        <v>0</v>
      </c>
      <c r="QF39" s="55">
        <f>IF(ISBLANK($QH$3),"",IF(OR(Tipy!NV33=Výsledky!$QF$6,Tipy!NV33=Výsledky!$QF$7,Tipy!NV33=Výsledky!$QF$8,Tipy!NV33=Výsledky!$QF$9),IF(VLOOKUP(Tipy!NV33,'Kategórie hráčov'!$A$2:$B$46,2,FALSE)=30,30,20),0))</f>
        <v>0</v>
      </c>
      <c r="QG39" s="56">
        <f>IF(ISBLANK($QH$3),"",IF(ISBLANK(Tipy!NR33),0,IF(OR(AND(Tipy!NR33=Výsledky!$QF$3,OR(Tipy!NT33=Výsledky!$QH$3+1,Tipy!NT33=Výsledky!$QH$3-1)),AND(Tipy!NT33=Výsledky!$QH$3,OR(Tipy!NR33=Výsledky!$QF$3+1,Tipy!NR33=Výsledky!$QF$3-1))),10,0)))</f>
        <v>0</v>
      </c>
      <c r="QH39" s="59" t="str">
        <f>IF(ISBLANK($QH$3),"",IF(ISBLANK(Tipy!NR33),"-",SUM(QC39:QG39)))</f>
        <v>-</v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5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>
        <f>IF(ISBLANK($MN$3),"",IF(ISBLANK(Tipy!KL34),0,IF(AND(Tipy!KL34=Výsledky!$ML$3,Tipy!KN34=Výsledky!$MN$3),60,0)))</f>
        <v>0</v>
      </c>
      <c r="MJ40" s="55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55">
        <f>IF(ISBLANK($MN$3),"",IF(OR(Tipy!KO34=Výsledky!$MI$6,Tipy!KO34=Výsledky!$MI$7,Tipy!KO34=Výsledky!$MI$8,Tipy!KO34=Výsledky!$MI$9),IF(VLOOKUP(Tipy!KO34,'Kategórie hráčov'!$A$2:$B$70,2,FALSE)=30,30,20),0))</f>
        <v>0</v>
      </c>
      <c r="ML40" s="55">
        <f>IF(ISBLANK($MN$3),"",IF(OR(Tipy!KP34=Výsledky!$ML$6,Tipy!KP34=Výsledky!$ML$7,Tipy!KP34=Výsledky!$ML$8,Tipy!KP34=Výsledky!$ML$9),IF(VLOOKUP(Tipy!KP34,'Kategórie hráčov'!$A$2:$B$70,2,FALSE)=30,30,20),0))</f>
        <v>0</v>
      </c>
      <c r="MM40" s="56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59">
        <f>IF(ISBLANK($MN$3),"",IF(ISBLANK(Tipy!KL34),"-",SUM(MI40:MM40)))</f>
        <v>0</v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>
        <f>IF(ISBLANK($OY$3),"",IF(ISBLANK(Tipy!MN34),0,IF(AND(Tipy!MN34=Výsledky!$OW$3,Tipy!MP34=Výsledky!$OY$3),60,0)))</f>
        <v>0</v>
      </c>
      <c r="OU40" s="5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55">
        <f>IF(ISBLANK($OY$3),"",IF(OR(Tipy!MQ34=Výsledky!$OT$6,Tipy!MQ34=Výsledky!$OT$7,Tipy!MQ34=Výsledky!$OT$8,Tipy!MQ34=Výsledky!$OT$9,Tipy!MQ34=Výsledky!$OT$10),VLOOKUP(Tipy!MK34,'Kategórie hráčov'!$A$2:$B$51,2,FALSE),0))</f>
        <v>0</v>
      </c>
      <c r="OW40" s="55">
        <f>IF(ISBLANK($OY$3),"",IF(OR(Tipy!MR34=Výsledky!$OW$6,Tipy!MR34=Výsledky!$OW$7,Tipy!MR34=Výsledky!$OW$8,Tipy!MR34=Výsledky!$OW$9),VLOOKUP(Tipy!MR34,'Kategórie hráčov'!$A$27:$B$76,2,FALSE),0))</f>
        <v>0</v>
      </c>
      <c r="OX40" s="56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59" t="str">
        <f>IF(ISBLANK($OY$3),"",IF(ISBLANK(Tipy!MN34),"-",SUM(OT40:OX40)))</f>
        <v>-</v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>
        <f>IF(ISBLANK($PM$3),"",IF(ISBLANK(Tipy!MZ34),0,IF(AND(Tipy!MZ34=Výsledky!$PK$3,Tipy!NB34=Výsledky!$PM$3),60,0)))</f>
        <v>0</v>
      </c>
      <c r="PI40" s="55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20</v>
      </c>
      <c r="PJ40" s="55">
        <f>IF(ISBLANK($PM$3),"",IF(OR(Tipy!NC34=Výsledky!$PH$6,Tipy!NC34=Výsledky!$PH$7,Tipy!NC34=Výsledky!$PH$8,Tipy!NC34=Výsledky!$PH$9,Tipy!NC34=Výsledky!$PH$10),VLOOKUP(Tipy!NC34,'Kategórie hráčov'!$A$2:$B$51,2,FALSE),0))</f>
        <v>20</v>
      </c>
      <c r="PK40" s="55">
        <f>IF(ISBLANK($PM$3),"",IF(OR(Tipy!ND34=Výsledky!$PK$6,Tipy!ND34=Výsledky!$PK$7,Tipy!ND34=Výsledky!$PK$8,Tipy!ND34=Výsledky!$PK$9),VLOOKUP(Tipy!ND34,'Kategórie hráčov'!$A$27:$B$76,2,FALSE),0))</f>
        <v>0</v>
      </c>
      <c r="PL40" s="56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59">
        <f>IF(ISBLANK($PM$3),"",IF(ISBLANK(Tipy!MZ34),"-",SUM(PH40:PL40)))</f>
        <v>40</v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>
        <f>IF(ISBLANK($QA$3),"",IF(ISBLANK(Tipy!NL34),0,IF(AND(Tipy!NL34=Výsledky!$PY$3,Tipy!NN34=Výsledky!$QA$3),60,0)))</f>
        <v>0</v>
      </c>
      <c r="PW40" s="55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>0</v>
      </c>
      <c r="PX40" s="55">
        <f>IF(ISBLANK($QA$3),"",IF(OR(Tipy!NO34=Výsledky!$PV$6,Tipy!NO34=Výsledky!$PV$7,Tipy!NO34=Výsledky!$PV$8,Tipy!NO34=Výsledky!$PV$9,Tipy!NO34=Výsledky!$PV$10),VLOOKUP(Tipy!NO34,'Kategórie hráčov'!$A$2:$B$51,2,FALSE),0))</f>
        <v>0</v>
      </c>
      <c r="PY40" s="55">
        <f>IF(ISBLANK($QA$3),"",IF(OR(Tipy!NP34=Výsledky!$PY$6,Tipy!NP34=Výsledky!$PY$7,Tipy!NP34=Výsledky!$PY$8,Tipy!NP34=Výsledky!$PY$9),VLOOKUP(Tipy!NP34,'Kategórie hráčov'!$A$27:$B$76,2,FALSE),0))</f>
        <v>0</v>
      </c>
      <c r="PZ40" s="56">
        <f>IF(ISBLANK($QA$3),"",IF(ISBLANK(Tipy!NL34),0,IF(OR(AND(Tipy!NL34=Výsledky!$PY$3,OR(Tipy!NN34=Výsledky!$QA$3+1,Tipy!NN34=Výsledky!$QA$3-1)),AND(Tipy!NN34=Výsledky!$QA$3,OR(Tipy!NL34=Výsledky!$PY$3+1,Tipy!NL34=Výsledky!$PY$3-1))),10,0)))</f>
        <v>0</v>
      </c>
      <c r="QA40" s="59">
        <f>IF(ISBLANK($QA$3),"",IF(ISBLANK(Tipy!NL34),"-",SUM(PV40:PZ40)))</f>
        <v>0</v>
      </c>
      <c r="QB40" s="58"/>
      <c r="QC40" s="55">
        <f>IF(ISBLANK($QH$3),"",IF(ISBLANK(Tipy!NR34),0,IF(AND(Tipy!NR34=Výsledky!$QF$3,Tipy!NT34=Výsledky!$QH$3),60,0)))</f>
        <v>0</v>
      </c>
      <c r="QD40" s="55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>0</v>
      </c>
      <c r="QE40" s="55">
        <f>IF(ISBLANK($QH$3),"",IF(OR(Tipy!NU34=Výsledky!$QC$6,Tipy!NU34=Výsledky!$QC$7,Tipy!NU34=Výsledky!$QC$8,Tipy!NU34=Výsledky!$QC$9),IF(VLOOKUP(Tipy!NU34,'Kategórie hráčov'!$A$2:$B$46,2,FALSE)=30,30,20),0))</f>
        <v>0</v>
      </c>
      <c r="QF40" s="55">
        <f>IF(ISBLANK($QH$3),"",IF(OR(Tipy!NV34=Výsledky!$QF$6,Tipy!NV34=Výsledky!$QF$7,Tipy!NV34=Výsledky!$QF$8,Tipy!NV34=Výsledky!$QF$9),IF(VLOOKUP(Tipy!NV34,'Kategórie hráčov'!$A$2:$B$46,2,FALSE)=30,30,20),0))</f>
        <v>0</v>
      </c>
      <c r="QG40" s="56">
        <f>IF(ISBLANK($QH$3),"",IF(ISBLANK(Tipy!NR34),0,IF(OR(AND(Tipy!NR34=Výsledky!$QF$3,OR(Tipy!NT34=Výsledky!$QH$3+1,Tipy!NT34=Výsledky!$QH$3-1)),AND(Tipy!NT34=Výsledky!$QH$3,OR(Tipy!NR34=Výsledky!$QF$3+1,Tipy!NR34=Výsledky!$QF$3-1))),10,0)))</f>
        <v>0</v>
      </c>
      <c r="QH40" s="59" t="str">
        <f>IF(ISBLANK($QH$3),"",IF(ISBLANK(Tipy!NR34),"-",SUM(QC40:QG40)))</f>
        <v>-</v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5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>
        <f>IF(ISBLANK($MN$3),"",IF(ISBLANK(Tipy!KL35),0,IF(AND(Tipy!KL35=Výsledky!$ML$3,Tipy!KN35=Výsledky!$MN$3),60,0)))</f>
        <v>0</v>
      </c>
      <c r="MJ41" s="55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55">
        <f>IF(ISBLANK($MN$3),"",IF(OR(Tipy!KO35=Výsledky!$MI$6,Tipy!KO35=Výsledky!$MI$7,Tipy!KO35=Výsledky!$MI$8,Tipy!KO35=Výsledky!$MI$9),IF(VLOOKUP(Tipy!KO35,'Kategórie hráčov'!$A$2:$B$70,2,FALSE)=30,30,20),0))</f>
        <v>0</v>
      </c>
      <c r="ML41" s="55">
        <f>IF(ISBLANK($MN$3),"",IF(OR(Tipy!KP35=Výsledky!$ML$6,Tipy!KP35=Výsledky!$ML$7,Tipy!KP35=Výsledky!$ML$8,Tipy!KP35=Výsledky!$ML$9),IF(VLOOKUP(Tipy!KP35,'Kategórie hráčov'!$A$2:$B$70,2,FALSE)=30,30,20),0))</f>
        <v>0</v>
      </c>
      <c r="MM41" s="56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59" t="str">
        <f>IF(ISBLANK($MN$3),"",IF(ISBLANK(Tipy!KL35),"-",SUM(MI41:MM41)))</f>
        <v>-</v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>
        <f>IF(ISBLANK($OY$3),"",IF(ISBLANK(Tipy!MN35),0,IF(AND(Tipy!MN35=Výsledky!$OW$3,Tipy!MP35=Výsledky!$OY$3),60,0)))</f>
        <v>0</v>
      </c>
      <c r="OU41" s="5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55">
        <f>IF(ISBLANK($OY$3),"",IF(OR(Tipy!MQ35=Výsledky!$OT$6,Tipy!MQ35=Výsledky!$OT$7,Tipy!MQ35=Výsledky!$OT$8,Tipy!MQ35=Výsledky!$OT$9,Tipy!MQ35=Výsledky!$OT$10),VLOOKUP(Tipy!MK35,'Kategórie hráčov'!$A$2:$B$51,2,FALSE),0))</f>
        <v>0</v>
      </c>
      <c r="OW41" s="55">
        <f>IF(ISBLANK($OY$3),"",IF(OR(Tipy!MR35=Výsledky!$OW$6,Tipy!MR35=Výsledky!$OW$7,Tipy!MR35=Výsledky!$OW$8,Tipy!MR35=Výsledky!$OW$9),VLOOKUP(Tipy!MR35,'Kategórie hráčov'!$A$27:$B$76,2,FALSE),0))</f>
        <v>0</v>
      </c>
      <c r="OX41" s="5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59" t="str">
        <f>IF(ISBLANK($OY$3),"",IF(ISBLANK(Tipy!MN35),"-",SUM(OT41:OX41)))</f>
        <v>-</v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>
        <f>IF(ISBLANK($PM$3),"",IF(ISBLANK(Tipy!MZ35),0,IF(AND(Tipy!MZ35=Výsledky!$PK$3,Tipy!NB35=Výsledky!$PM$3),60,0)))</f>
        <v>0</v>
      </c>
      <c r="PI41" s="55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55">
        <f>IF(ISBLANK($PM$3),"",IF(OR(Tipy!NC35=Výsledky!$PH$6,Tipy!NC35=Výsledky!$PH$7,Tipy!NC35=Výsledky!$PH$8,Tipy!NC35=Výsledky!$PH$9,Tipy!NC35=Výsledky!$PH$10),VLOOKUP(Tipy!NC35,'Kategórie hráčov'!$A$2:$B$51,2,FALSE),0))</f>
        <v>0</v>
      </c>
      <c r="PK41" s="55">
        <f>IF(ISBLANK($PM$3),"",IF(OR(Tipy!ND35=Výsledky!$PK$6,Tipy!ND35=Výsledky!$PK$7,Tipy!ND35=Výsledky!$PK$8,Tipy!ND35=Výsledky!$PK$9),VLOOKUP(Tipy!ND35,'Kategórie hráčov'!$A$27:$B$76,2,FALSE),0))</f>
        <v>0</v>
      </c>
      <c r="PL41" s="56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59" t="str">
        <f>IF(ISBLANK($PM$3),"",IF(ISBLANK(Tipy!MZ35),"-",SUM(PH41:PL41)))</f>
        <v>-</v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>
        <f>IF(ISBLANK($QA$3),"",IF(ISBLANK(Tipy!NL35),0,IF(AND(Tipy!NL35=Výsledky!$PY$3,Tipy!NN35=Výsledky!$QA$3),60,0)))</f>
        <v>0</v>
      </c>
      <c r="PW41" s="55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>0</v>
      </c>
      <c r="PX41" s="55">
        <f>IF(ISBLANK($QA$3),"",IF(OR(Tipy!NO35=Výsledky!$PV$6,Tipy!NO35=Výsledky!$PV$7,Tipy!NO35=Výsledky!$PV$8,Tipy!NO35=Výsledky!$PV$9,Tipy!NO35=Výsledky!$PV$10),VLOOKUP(Tipy!NO35,'Kategórie hráčov'!$A$2:$B$51,2,FALSE),0))</f>
        <v>0</v>
      </c>
      <c r="PY41" s="55">
        <f>IF(ISBLANK($QA$3),"",IF(OR(Tipy!NP35=Výsledky!$PY$6,Tipy!NP35=Výsledky!$PY$7,Tipy!NP35=Výsledky!$PY$8,Tipy!NP35=Výsledky!$PY$9),VLOOKUP(Tipy!NP35,'Kategórie hráčov'!$A$27:$B$76,2,FALSE),0))</f>
        <v>0</v>
      </c>
      <c r="PZ41" s="56">
        <f>IF(ISBLANK($QA$3),"",IF(ISBLANK(Tipy!NL35),0,IF(OR(AND(Tipy!NL35=Výsledky!$PY$3,OR(Tipy!NN35=Výsledky!$QA$3+1,Tipy!NN35=Výsledky!$QA$3-1)),AND(Tipy!NN35=Výsledky!$QA$3,OR(Tipy!NL35=Výsledky!$PY$3+1,Tipy!NL35=Výsledky!$PY$3-1))),10,0)))</f>
        <v>0</v>
      </c>
      <c r="QA41" s="59" t="str">
        <f>IF(ISBLANK($QA$3),"",IF(ISBLANK(Tipy!NL35),"-",SUM(PV41:PZ41)))</f>
        <v>-</v>
      </c>
      <c r="QB41" s="58"/>
      <c r="QC41" s="55">
        <f>IF(ISBLANK($QH$3),"",IF(ISBLANK(Tipy!NR35),0,IF(AND(Tipy!NR35=Výsledky!$QF$3,Tipy!NT35=Výsledky!$QH$3),60,0)))</f>
        <v>0</v>
      </c>
      <c r="QD41" s="55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>0</v>
      </c>
      <c r="QE41" s="55">
        <f>IF(ISBLANK($QH$3),"",IF(OR(Tipy!NU35=Výsledky!$QC$6,Tipy!NU35=Výsledky!$QC$7,Tipy!NU35=Výsledky!$QC$8,Tipy!NU35=Výsledky!$QC$9),IF(VLOOKUP(Tipy!NU35,'Kategórie hráčov'!$A$2:$B$46,2,FALSE)=30,30,20),0))</f>
        <v>0</v>
      </c>
      <c r="QF41" s="55">
        <f>IF(ISBLANK($QH$3),"",IF(OR(Tipy!NV35=Výsledky!$QF$6,Tipy!NV35=Výsledky!$QF$7,Tipy!NV35=Výsledky!$QF$8,Tipy!NV35=Výsledky!$QF$9),IF(VLOOKUP(Tipy!NV35,'Kategórie hráčov'!$A$2:$B$46,2,FALSE)=30,30,20),0))</f>
        <v>0</v>
      </c>
      <c r="QG41" s="56">
        <f>IF(ISBLANK($QH$3),"",IF(ISBLANK(Tipy!NR35),0,IF(OR(AND(Tipy!NR35=Výsledky!$QF$3,OR(Tipy!NT35=Výsledky!$QH$3+1,Tipy!NT35=Výsledky!$QH$3-1)),AND(Tipy!NT35=Výsledky!$QH$3,OR(Tipy!NR35=Výsledky!$QF$3+1,Tipy!NR35=Výsledky!$QF$3-1))),10,0)))</f>
        <v>0</v>
      </c>
      <c r="QH41" s="59" t="str">
        <f>IF(ISBLANK($QH$3),"",IF(ISBLANK(Tipy!NR35),"-",SUM(QC41:QG41)))</f>
        <v>-</v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5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>
        <f>IF(ISBLANK($MN$3),"",IF(ISBLANK(Tipy!KL36),0,IF(AND(Tipy!KL36=Výsledky!$ML$3,Tipy!KN36=Výsledky!$MN$3),60,0)))</f>
        <v>0</v>
      </c>
      <c r="MJ42" s="55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55">
        <f>IF(ISBLANK($MN$3),"",IF(OR(Tipy!KO36=Výsledky!$MI$6,Tipy!KO36=Výsledky!$MI$7,Tipy!KO36=Výsledky!$MI$8,Tipy!KO36=Výsledky!$MI$9),IF(VLOOKUP(Tipy!KO36,'Kategórie hráčov'!$A$2:$B$70,2,FALSE)=30,30,20),0))</f>
        <v>0</v>
      </c>
      <c r="ML42" s="55">
        <f>IF(ISBLANK($MN$3),"",IF(OR(Tipy!KP36=Výsledky!$ML$6,Tipy!KP36=Výsledky!$ML$7,Tipy!KP36=Výsledky!$ML$8,Tipy!KP36=Výsledky!$ML$9),IF(VLOOKUP(Tipy!KP36,'Kategórie hráčov'!$A$2:$B$70,2,FALSE)=30,30,20),0))</f>
        <v>0</v>
      </c>
      <c r="MM42" s="56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59">
        <f>IF(ISBLANK($MN$3),"",IF(ISBLANK(Tipy!KL36),"-",SUM(MI42:MM42)))</f>
        <v>0</v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>
        <f>IF(ISBLANK($OY$3),"",IF(ISBLANK(Tipy!MN36),0,IF(AND(Tipy!MN36=Výsledky!$OW$3,Tipy!MP36=Výsledky!$OY$3),60,0)))</f>
        <v>0</v>
      </c>
      <c r="OU42" s="5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55">
        <f>IF(ISBLANK($OY$3),"",IF(OR(Tipy!MQ36=Výsledky!$OT$6,Tipy!MQ36=Výsledky!$OT$7,Tipy!MQ36=Výsledky!$OT$8,Tipy!MQ36=Výsledky!$OT$9,Tipy!MQ36=Výsledky!$OT$10),VLOOKUP(Tipy!MK36,'Kategórie hráčov'!$A$2:$B$51,2,FALSE),0))</f>
        <v>0</v>
      </c>
      <c r="OW42" s="55">
        <f>IF(ISBLANK($OY$3),"",IF(OR(Tipy!MR36=Výsledky!$OW$6,Tipy!MR36=Výsledky!$OW$7,Tipy!MR36=Výsledky!$OW$8,Tipy!MR36=Výsledky!$OW$9),VLOOKUP(Tipy!MR36,'Kategórie hráčov'!$A$27:$B$76,2,FALSE),0))</f>
        <v>20</v>
      </c>
      <c r="OX42" s="56">
        <f>IF(ISBLANK($OY$3),"",IF(ISBLANK(Tipy!MN36),0,IF(OR(AND(Tipy!MN36=Výsledky!$OW$3,OR(Tipy!MP36=Výsledky!$OY$3+1,Tipy!MP36=Výsledky!$OY$3-1)),AND(Tipy!MP36=Výsledky!$OY$3,OR(Tipy!MN36=Výsledky!$OW$3+1,Tipy!MN36=Výsledky!$OW$3-1))),10,0)))</f>
        <v>10</v>
      </c>
      <c r="OY42" s="59">
        <f>IF(ISBLANK($OY$3),"",IF(ISBLANK(Tipy!MN36),"-",SUM(OT42:OX42)))</f>
        <v>30</v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>
        <f>IF(ISBLANK($PM$3),"",IF(ISBLANK(Tipy!MZ36),0,IF(AND(Tipy!MZ36=Výsledky!$PK$3,Tipy!NB36=Výsledky!$PM$3),60,0)))</f>
        <v>0</v>
      </c>
      <c r="PI42" s="55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20</v>
      </c>
      <c r="PJ42" s="55">
        <f>IF(ISBLANK($PM$3),"",IF(OR(Tipy!NC36=Výsledky!$PH$6,Tipy!NC36=Výsledky!$PH$7,Tipy!NC36=Výsledky!$PH$8,Tipy!NC36=Výsledky!$PH$9,Tipy!NC36=Výsledky!$PH$10),VLOOKUP(Tipy!NC36,'Kategórie hráčov'!$A$2:$B$51,2,FALSE),0))</f>
        <v>0</v>
      </c>
      <c r="PK42" s="55">
        <f>IF(ISBLANK($PM$3),"",IF(OR(Tipy!ND36=Výsledky!$PK$6,Tipy!ND36=Výsledky!$PK$7,Tipy!ND36=Výsledky!$PK$8,Tipy!ND36=Výsledky!$PK$9),VLOOKUP(Tipy!ND36,'Kategórie hráčov'!$A$27:$B$76,2,FALSE),0))</f>
        <v>0</v>
      </c>
      <c r="PL42" s="56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59">
        <f>IF(ISBLANK($PM$3),"",IF(ISBLANK(Tipy!MZ36),"-",SUM(PH42:PL42)))</f>
        <v>20</v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>
        <f>IF(ISBLANK($QA$3),"",IF(ISBLANK(Tipy!NL36),0,IF(AND(Tipy!NL36=Výsledky!$PY$3,Tipy!NN36=Výsledky!$QA$3),60,0)))</f>
        <v>0</v>
      </c>
      <c r="PW42" s="55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>0</v>
      </c>
      <c r="PX42" s="55">
        <f>IF(ISBLANK($QA$3),"",IF(OR(Tipy!NO36=Výsledky!$PV$6,Tipy!NO36=Výsledky!$PV$7,Tipy!NO36=Výsledky!$PV$8,Tipy!NO36=Výsledky!$PV$9,Tipy!NO36=Výsledky!$PV$10),VLOOKUP(Tipy!NO36,'Kategórie hráčov'!$A$2:$B$51,2,FALSE),0))</f>
        <v>0</v>
      </c>
      <c r="PY42" s="55">
        <f>IF(ISBLANK($QA$3),"",IF(OR(Tipy!NP36=Výsledky!$PY$6,Tipy!NP36=Výsledky!$PY$7,Tipy!NP36=Výsledky!$PY$8,Tipy!NP36=Výsledky!$PY$9),VLOOKUP(Tipy!NP36,'Kategórie hráčov'!$A$27:$B$76,2,FALSE),0))</f>
        <v>0</v>
      </c>
      <c r="PZ42" s="56">
        <f>IF(ISBLANK($QA$3),"",IF(ISBLANK(Tipy!NL36),0,IF(OR(AND(Tipy!NL36=Výsledky!$PY$3,OR(Tipy!NN36=Výsledky!$QA$3+1,Tipy!NN36=Výsledky!$QA$3-1)),AND(Tipy!NN36=Výsledky!$QA$3,OR(Tipy!NL36=Výsledky!$PY$3+1,Tipy!NL36=Výsledky!$PY$3-1))),10,0)))</f>
        <v>0</v>
      </c>
      <c r="QA42" s="59">
        <f>IF(ISBLANK($QA$3),"",IF(ISBLANK(Tipy!NL36),"-",SUM(PV42:PZ42)))</f>
        <v>0</v>
      </c>
      <c r="QB42" s="58"/>
      <c r="QC42" s="55">
        <f>IF(ISBLANK($QH$3),"",IF(ISBLANK(Tipy!NR36),0,IF(AND(Tipy!NR36=Výsledky!$QF$3,Tipy!NT36=Výsledky!$QH$3),60,0)))</f>
        <v>0</v>
      </c>
      <c r="QD42" s="55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>20</v>
      </c>
      <c r="QE42" s="55">
        <f>IF(ISBLANK($QH$3),"",IF(OR(Tipy!NU36=Výsledky!$QC$6,Tipy!NU36=Výsledky!$QC$7,Tipy!NU36=Výsledky!$QC$8,Tipy!NU36=Výsledky!$QC$9),IF(VLOOKUP(Tipy!NU36,'Kategórie hráčov'!$A$2:$B$46,2,FALSE)=30,30,20),0))</f>
        <v>0</v>
      </c>
      <c r="QF42" s="55">
        <f>IF(ISBLANK($QH$3),"",IF(OR(Tipy!NV36=Výsledky!$QF$6,Tipy!NV36=Výsledky!$QF$7,Tipy!NV36=Výsledky!$QF$8,Tipy!NV36=Výsledky!$QF$9),IF(VLOOKUP(Tipy!NV36,'Kategórie hráčov'!$A$2:$B$46,2,FALSE)=30,30,20),0))</f>
        <v>0</v>
      </c>
      <c r="QG42" s="56">
        <f>IF(ISBLANK($QH$3),"",IF(ISBLANK(Tipy!NR36),0,IF(OR(AND(Tipy!NR36=Výsledky!$QF$3,OR(Tipy!NT36=Výsledky!$QH$3+1,Tipy!NT36=Výsledky!$QH$3-1)),AND(Tipy!NT36=Výsledky!$QH$3,OR(Tipy!NR36=Výsledky!$QF$3+1,Tipy!NR36=Výsledky!$QF$3-1))),10,0)))</f>
        <v>10</v>
      </c>
      <c r="QH42" s="59">
        <f>IF(ISBLANK($QH$3),"",IF(ISBLANK(Tipy!NR36),"-",SUM(QC42:QG42)))</f>
        <v>30</v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5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>
        <f>IF(ISBLANK($MN$3),"",IF(ISBLANK(Tipy!KL37),0,IF(AND(Tipy!KL37=Výsledky!$ML$3,Tipy!KN37=Výsledky!$MN$3),60,0)))</f>
        <v>0</v>
      </c>
      <c r="MJ43" s="55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55">
        <f>IF(ISBLANK($MN$3),"",IF(OR(Tipy!KO37=Výsledky!$MI$6,Tipy!KO37=Výsledky!$MI$7,Tipy!KO37=Výsledky!$MI$8,Tipy!KO37=Výsledky!$MI$9),IF(VLOOKUP(Tipy!KO37,'Kategórie hráčov'!$A$2:$B$70,2,FALSE)=30,30,20),0))</f>
        <v>0</v>
      </c>
      <c r="ML43" s="55">
        <f>IF(ISBLANK($MN$3),"",IF(OR(Tipy!KP37=Výsledky!$ML$6,Tipy!KP37=Výsledky!$ML$7,Tipy!KP37=Výsledky!$ML$8,Tipy!KP37=Výsledky!$ML$9),IF(VLOOKUP(Tipy!KP37,'Kategórie hráčov'!$A$2:$B$70,2,FALSE)=30,30,20),0))</f>
        <v>0</v>
      </c>
      <c r="MM43" s="56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59">
        <f>IF(ISBLANK($MN$3),"",IF(ISBLANK(Tipy!KL37),"-",SUM(MI43:MM43)))</f>
        <v>0</v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>
        <f>IF(ISBLANK($OY$3),"",IF(ISBLANK(Tipy!MN37),0,IF(AND(Tipy!MN37=Výsledky!$OW$3,Tipy!MP37=Výsledky!$OY$3),60,0)))</f>
        <v>0</v>
      </c>
      <c r="OU43" s="5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55">
        <f>IF(ISBLANK($OY$3),"",IF(OR(Tipy!MQ37=Výsledky!$OT$6,Tipy!MQ37=Výsledky!$OT$7,Tipy!MQ37=Výsledky!$OT$8,Tipy!MQ37=Výsledky!$OT$9,Tipy!MQ37=Výsledky!$OT$10),VLOOKUP(Tipy!MK37,'Kategórie hráčov'!$A$2:$B$51,2,FALSE),0))</f>
        <v>0</v>
      </c>
      <c r="OW43" s="55">
        <f>IF(ISBLANK($OY$3),"",IF(OR(Tipy!MR37=Výsledky!$OW$6,Tipy!MR37=Výsledky!$OW$7,Tipy!MR37=Výsledky!$OW$8,Tipy!MR37=Výsledky!$OW$9),VLOOKUP(Tipy!MR37,'Kategórie hráčov'!$A$27:$B$76,2,FALSE),0))</f>
        <v>0</v>
      </c>
      <c r="OX43" s="56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59">
        <f>IF(ISBLANK($OY$3),"",IF(ISBLANK(Tipy!MN37),"-",SUM(OT43:OX43)))</f>
        <v>0</v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>
        <f>IF(ISBLANK($PM$3),"",IF(ISBLANK(Tipy!MZ37),0,IF(AND(Tipy!MZ37=Výsledky!$PK$3,Tipy!NB37=Výsledky!$PM$3),60,0)))</f>
        <v>0</v>
      </c>
      <c r="PI43" s="55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20</v>
      </c>
      <c r="PJ43" s="55">
        <f>IF(ISBLANK($PM$3),"",IF(OR(Tipy!NC37=Výsledky!$PH$6,Tipy!NC37=Výsledky!$PH$7,Tipy!NC37=Výsledky!$PH$8,Tipy!NC37=Výsledky!$PH$9,Tipy!NC37=Výsledky!$PH$10),VLOOKUP(Tipy!NC37,'Kategórie hráčov'!$A$2:$B$51,2,FALSE),0))</f>
        <v>20</v>
      </c>
      <c r="PK43" s="55">
        <f>IF(ISBLANK($PM$3),"",IF(OR(Tipy!ND37=Výsledky!$PK$6,Tipy!ND37=Výsledky!$PK$7,Tipy!ND37=Výsledky!$PK$8,Tipy!ND37=Výsledky!$PK$9),VLOOKUP(Tipy!ND37,'Kategórie hráčov'!$A$27:$B$76,2,FALSE),0))</f>
        <v>0</v>
      </c>
      <c r="PL43" s="56">
        <f>IF(ISBLANK($PM$3),"",IF(ISBLANK(Tipy!MZ37),0,IF(OR(AND(Tipy!MZ37=Výsledky!$PK$3,OR(Tipy!NB37=Výsledky!$PM$3+1,Tipy!NB37=Výsledky!$PM$3-1)),AND(Tipy!NB37=Výsledky!$PM$3,OR(Tipy!MZ37=Výsledky!$PK$3+1,Tipy!MZ37=Výsledky!$PK$3-1))),10,0)))</f>
        <v>10</v>
      </c>
      <c r="PM43" s="59">
        <f>IF(ISBLANK($PM$3),"",IF(ISBLANK(Tipy!MZ37),"-",SUM(PH43:PL43)))</f>
        <v>50</v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>
        <f>IF(ISBLANK($QA$3),"",IF(ISBLANK(Tipy!NL37),0,IF(AND(Tipy!NL37=Výsledky!$PY$3,Tipy!NN37=Výsledky!$QA$3),60,0)))</f>
        <v>60</v>
      </c>
      <c r="PW43" s="55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>0</v>
      </c>
      <c r="PX43" s="55">
        <f>IF(ISBLANK($QA$3),"",IF(OR(Tipy!NO37=Výsledky!$PV$6,Tipy!NO37=Výsledky!$PV$7,Tipy!NO37=Výsledky!$PV$8,Tipy!NO37=Výsledky!$PV$9,Tipy!NO37=Výsledky!$PV$10),VLOOKUP(Tipy!NO37,'Kategórie hráčov'!$A$2:$B$51,2,FALSE),0))</f>
        <v>0</v>
      </c>
      <c r="PY43" s="55">
        <f>IF(ISBLANK($QA$3),"",IF(OR(Tipy!NP37=Výsledky!$PY$6,Tipy!NP37=Výsledky!$PY$7,Tipy!NP37=Výsledky!$PY$8,Tipy!NP37=Výsledky!$PY$9),VLOOKUP(Tipy!NP37,'Kategórie hráčov'!$A$27:$B$76,2,FALSE),0))</f>
        <v>0</v>
      </c>
      <c r="PZ43" s="56">
        <f>IF(ISBLANK($QA$3),"",IF(ISBLANK(Tipy!NL37),0,IF(OR(AND(Tipy!NL37=Výsledky!$PY$3,OR(Tipy!NN37=Výsledky!$QA$3+1,Tipy!NN37=Výsledky!$QA$3-1)),AND(Tipy!NN37=Výsledky!$QA$3,OR(Tipy!NL37=Výsledky!$PY$3+1,Tipy!NL37=Výsledky!$PY$3-1))),10,0)))</f>
        <v>0</v>
      </c>
      <c r="QA43" s="59">
        <f>IF(ISBLANK($QA$3),"",IF(ISBLANK(Tipy!NL37),"-",SUM(PV43:PZ43)))</f>
        <v>60</v>
      </c>
      <c r="QB43" s="58"/>
      <c r="QC43" s="55">
        <f>IF(ISBLANK($QH$3),"",IF(ISBLANK(Tipy!NR37),0,IF(AND(Tipy!NR37=Výsledky!$QF$3,Tipy!NT37=Výsledky!$QH$3),60,0)))</f>
        <v>0</v>
      </c>
      <c r="QD43" s="55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>0</v>
      </c>
      <c r="QE43" s="55">
        <f>IF(ISBLANK($QH$3),"",IF(OR(Tipy!NU37=Výsledky!$QC$6,Tipy!NU37=Výsledky!$QC$7,Tipy!NU37=Výsledky!$QC$8,Tipy!NU37=Výsledky!$QC$9),IF(VLOOKUP(Tipy!NU37,'Kategórie hráčov'!$A$2:$B$46,2,FALSE)=30,30,20),0))</f>
        <v>0</v>
      </c>
      <c r="QF43" s="55">
        <f>IF(ISBLANK($QH$3),"",IF(OR(Tipy!NV37=Výsledky!$QF$6,Tipy!NV37=Výsledky!$QF$7,Tipy!NV37=Výsledky!$QF$8,Tipy!NV37=Výsledky!$QF$9),IF(VLOOKUP(Tipy!NV37,'Kategórie hráčov'!$A$2:$B$46,2,FALSE)=30,30,20),0))</f>
        <v>0</v>
      </c>
      <c r="QG43" s="56">
        <f>IF(ISBLANK($QH$3),"",IF(ISBLANK(Tipy!NR37),0,IF(OR(AND(Tipy!NR37=Výsledky!$QF$3,OR(Tipy!NT37=Výsledky!$QH$3+1,Tipy!NT37=Výsledky!$QH$3-1)),AND(Tipy!NT37=Výsledky!$QH$3,OR(Tipy!NR37=Výsledky!$QF$3+1,Tipy!NR37=Výsledky!$QF$3-1))),10,0)))</f>
        <v>0</v>
      </c>
      <c r="QH43" s="59" t="str">
        <f>IF(ISBLANK($QH$3),"",IF(ISBLANK(Tipy!NR37),"-",SUM(QC43:QG43)))</f>
        <v>-</v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5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>
        <f>IF(ISBLANK($MN$3),"",IF(ISBLANK(Tipy!KL38),0,IF(AND(Tipy!KL38=Výsledky!$ML$3,Tipy!KN38=Výsledky!$MN$3),60,0)))</f>
        <v>0</v>
      </c>
      <c r="MJ44" s="55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55">
        <f>IF(ISBLANK($MN$3),"",IF(OR(Tipy!KO38=Výsledky!$MI$6,Tipy!KO38=Výsledky!$MI$7,Tipy!KO38=Výsledky!$MI$8,Tipy!KO38=Výsledky!$MI$9),IF(VLOOKUP(Tipy!KO38,'Kategórie hráčov'!$A$2:$B$70,2,FALSE)=30,30,20),0))</f>
        <v>0</v>
      </c>
      <c r="ML44" s="55">
        <f>IF(ISBLANK($MN$3),"",IF(OR(Tipy!KP38=Výsledky!$ML$6,Tipy!KP38=Výsledky!$ML$7,Tipy!KP38=Výsledky!$ML$8,Tipy!KP38=Výsledky!$ML$9),IF(VLOOKUP(Tipy!KP38,'Kategórie hráčov'!$A$2:$B$70,2,FALSE)=30,30,20),0))</f>
        <v>0</v>
      </c>
      <c r="MM44" s="56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59" t="str">
        <f>IF(ISBLANK($MN$3),"",IF(ISBLANK(Tipy!KL38),"-",SUM(MI44:MM44)))</f>
        <v>-</v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>
        <f>IF(ISBLANK($OY$3),"",IF(ISBLANK(Tipy!MN38),0,IF(AND(Tipy!MN38=Výsledky!$OW$3,Tipy!MP38=Výsledky!$OY$3),60,0)))</f>
        <v>0</v>
      </c>
      <c r="OU44" s="5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55">
        <f>IF(ISBLANK($OY$3),"",IF(OR(Tipy!MQ38=Výsledky!$OT$6,Tipy!MQ38=Výsledky!$OT$7,Tipy!MQ38=Výsledky!$OT$8,Tipy!MQ38=Výsledky!$OT$9,Tipy!MQ38=Výsledky!$OT$10),VLOOKUP(Tipy!MK38,'Kategórie hráčov'!$A$2:$B$51,2,FALSE),0))</f>
        <v>0</v>
      </c>
      <c r="OW44" s="55">
        <f>IF(ISBLANK($OY$3),"",IF(OR(Tipy!MR38=Výsledky!$OW$6,Tipy!MR38=Výsledky!$OW$7,Tipy!MR38=Výsledky!$OW$8,Tipy!MR38=Výsledky!$OW$9),VLOOKUP(Tipy!MR38,'Kategórie hráčov'!$A$27:$B$76,2,FALSE),0))</f>
        <v>0</v>
      </c>
      <c r="OX44" s="5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59" t="str">
        <f>IF(ISBLANK($OY$3),"",IF(ISBLANK(Tipy!MN38),"-",SUM(OT44:OX44)))</f>
        <v>-</v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>
        <f>IF(ISBLANK($PM$3),"",IF(ISBLANK(Tipy!MZ38),0,IF(AND(Tipy!MZ38=Výsledky!$PK$3,Tipy!NB38=Výsledky!$PM$3),60,0)))</f>
        <v>0</v>
      </c>
      <c r="PI44" s="55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55">
        <f>IF(ISBLANK($PM$3),"",IF(OR(Tipy!NC38=Výsledky!$PH$6,Tipy!NC38=Výsledky!$PH$7,Tipy!NC38=Výsledky!$PH$8,Tipy!NC38=Výsledky!$PH$9,Tipy!NC38=Výsledky!$PH$10),VLOOKUP(Tipy!NC38,'Kategórie hráčov'!$A$2:$B$51,2,FALSE),0))</f>
        <v>0</v>
      </c>
      <c r="PK44" s="55">
        <f>IF(ISBLANK($PM$3),"",IF(OR(Tipy!ND38=Výsledky!$PK$6,Tipy!ND38=Výsledky!$PK$7,Tipy!ND38=Výsledky!$PK$8,Tipy!ND38=Výsledky!$PK$9),VLOOKUP(Tipy!ND38,'Kategórie hráčov'!$A$27:$B$76,2,FALSE),0))</f>
        <v>0</v>
      </c>
      <c r="PL44" s="56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59" t="str">
        <f>IF(ISBLANK($PM$3),"",IF(ISBLANK(Tipy!MZ38),"-",SUM(PH44:PL44)))</f>
        <v>-</v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>
        <f>IF(ISBLANK($QA$3),"",IF(ISBLANK(Tipy!NL38),0,IF(AND(Tipy!NL38=Výsledky!$PY$3,Tipy!NN38=Výsledky!$QA$3),60,0)))</f>
        <v>0</v>
      </c>
      <c r="PW44" s="55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>0</v>
      </c>
      <c r="PX44" s="55">
        <f>IF(ISBLANK($QA$3),"",IF(OR(Tipy!NO38=Výsledky!$PV$6,Tipy!NO38=Výsledky!$PV$7,Tipy!NO38=Výsledky!$PV$8,Tipy!NO38=Výsledky!$PV$9,Tipy!NO38=Výsledky!$PV$10),VLOOKUP(Tipy!NO38,'Kategórie hráčov'!$A$2:$B$51,2,FALSE),0))</f>
        <v>0</v>
      </c>
      <c r="PY44" s="55">
        <f>IF(ISBLANK($QA$3),"",IF(OR(Tipy!NP38=Výsledky!$PY$6,Tipy!NP38=Výsledky!$PY$7,Tipy!NP38=Výsledky!$PY$8,Tipy!NP38=Výsledky!$PY$9),VLOOKUP(Tipy!NP38,'Kategórie hráčov'!$A$27:$B$76,2,FALSE),0))</f>
        <v>0</v>
      </c>
      <c r="PZ44" s="56">
        <f>IF(ISBLANK($QA$3),"",IF(ISBLANK(Tipy!NL38),0,IF(OR(AND(Tipy!NL38=Výsledky!$PY$3,OR(Tipy!NN38=Výsledky!$QA$3+1,Tipy!NN38=Výsledky!$QA$3-1)),AND(Tipy!NN38=Výsledky!$QA$3,OR(Tipy!NL38=Výsledky!$PY$3+1,Tipy!NL38=Výsledky!$PY$3-1))),10,0)))</f>
        <v>0</v>
      </c>
      <c r="QA44" s="59" t="str">
        <f>IF(ISBLANK($QA$3),"",IF(ISBLANK(Tipy!NL38),"-",SUM(PV44:PZ44)))</f>
        <v>-</v>
      </c>
      <c r="QB44" s="58"/>
      <c r="QC44" s="55">
        <f>IF(ISBLANK($QH$3),"",IF(ISBLANK(Tipy!NR38),0,IF(AND(Tipy!NR38=Výsledky!$QF$3,Tipy!NT38=Výsledky!$QH$3),60,0)))</f>
        <v>0</v>
      </c>
      <c r="QD44" s="55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>0</v>
      </c>
      <c r="QE44" s="55">
        <f>IF(ISBLANK($QH$3),"",IF(OR(Tipy!NU38=Výsledky!$QC$6,Tipy!NU38=Výsledky!$QC$7,Tipy!NU38=Výsledky!$QC$8,Tipy!NU38=Výsledky!$QC$9),IF(VLOOKUP(Tipy!NU38,'Kategórie hráčov'!$A$2:$B$46,2,FALSE)=30,30,20),0))</f>
        <v>0</v>
      </c>
      <c r="QF44" s="55">
        <f>IF(ISBLANK($QH$3),"",IF(OR(Tipy!NV38=Výsledky!$QF$6,Tipy!NV38=Výsledky!$QF$7,Tipy!NV38=Výsledky!$QF$8,Tipy!NV38=Výsledky!$QF$9),IF(VLOOKUP(Tipy!NV38,'Kategórie hráčov'!$A$2:$B$46,2,FALSE)=30,30,20),0))</f>
        <v>0</v>
      </c>
      <c r="QG44" s="56">
        <f>IF(ISBLANK($QH$3),"",IF(ISBLANK(Tipy!NR38),0,IF(OR(AND(Tipy!NR38=Výsledky!$QF$3,OR(Tipy!NT38=Výsledky!$QH$3+1,Tipy!NT38=Výsledky!$QH$3-1)),AND(Tipy!NT38=Výsledky!$QH$3,OR(Tipy!NR38=Výsledky!$QF$3+1,Tipy!NR38=Výsledky!$QF$3-1))),10,0)))</f>
        <v>0</v>
      </c>
      <c r="QH44" s="59" t="str">
        <f>IF(ISBLANK($QH$3),"",IF(ISBLANK(Tipy!NR38),"-",SUM(QC44:QG44)))</f>
        <v>-</v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5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>
        <f>IF(ISBLANK($MN$3),"",IF(ISBLANK(Tipy!KL39),0,IF(AND(Tipy!KL39=Výsledky!$ML$3,Tipy!KN39=Výsledky!$MN$3),60,0)))</f>
        <v>0</v>
      </c>
      <c r="MJ45" s="55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0</v>
      </c>
      <c r="MK45" s="55">
        <f>IF(ISBLANK($MN$3),"",IF(OR(Tipy!KO39=Výsledky!$MI$6,Tipy!KO39=Výsledky!$MI$7,Tipy!KO39=Výsledky!$MI$8,Tipy!KO39=Výsledky!$MI$9),IF(VLOOKUP(Tipy!KO39,'Kategórie hráčov'!$A$2:$B$70,2,FALSE)=30,30,20),0))</f>
        <v>0</v>
      </c>
      <c r="ML45" s="55">
        <f>IF(ISBLANK($MN$3),"",IF(OR(Tipy!KP39=Výsledky!$ML$6,Tipy!KP39=Výsledky!$ML$7,Tipy!KP39=Výsledky!$ML$8,Tipy!KP39=Výsledky!$ML$9),IF(VLOOKUP(Tipy!KP39,'Kategórie hráčov'!$A$2:$B$70,2,FALSE)=30,30,20),0))</f>
        <v>0</v>
      </c>
      <c r="MM45" s="56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59" t="str">
        <f>IF(ISBLANK($MN$3),"",IF(ISBLANK(Tipy!KL39),"-",SUM(MI45:MM45)))</f>
        <v>-</v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>
        <f>IF(ISBLANK($OY$3),"",IF(ISBLANK(Tipy!MN39),0,IF(AND(Tipy!MN39=Výsledky!$OW$3,Tipy!MP39=Výsledky!$OY$3),60,0)))</f>
        <v>0</v>
      </c>
      <c r="OU45" s="5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55">
        <f>IF(ISBLANK($OY$3),"",IF(OR(Tipy!MQ39=Výsledky!$OT$6,Tipy!MQ39=Výsledky!$OT$7,Tipy!MQ39=Výsledky!$OT$8,Tipy!MQ39=Výsledky!$OT$9,Tipy!MQ39=Výsledky!$OT$10),VLOOKUP(Tipy!MK39,'Kategórie hráčov'!$A$2:$B$51,2,FALSE),0))</f>
        <v>0</v>
      </c>
      <c r="OW45" s="55">
        <f>IF(ISBLANK($OY$3),"",IF(OR(Tipy!MR39=Výsledky!$OW$6,Tipy!MR39=Výsledky!$OW$7,Tipy!MR39=Výsledky!$OW$8,Tipy!MR39=Výsledky!$OW$9),VLOOKUP(Tipy!MR39,'Kategórie hráčov'!$A$27:$B$76,2,FALSE),0))</f>
        <v>0</v>
      </c>
      <c r="OX45" s="5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59" t="str">
        <f>IF(ISBLANK($OY$3),"",IF(ISBLANK(Tipy!MN39),"-",SUM(OT45:OX45)))</f>
        <v>-</v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>
        <f>IF(ISBLANK($PM$3),"",IF(ISBLANK(Tipy!MZ39),0,IF(AND(Tipy!MZ39=Výsledky!$PK$3,Tipy!NB39=Výsledky!$PM$3),60,0)))</f>
        <v>0</v>
      </c>
      <c r="PI45" s="55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0</v>
      </c>
      <c r="PJ45" s="55">
        <f>IF(ISBLANK($PM$3),"",IF(OR(Tipy!NC39=Výsledky!$PH$6,Tipy!NC39=Výsledky!$PH$7,Tipy!NC39=Výsledky!$PH$8,Tipy!NC39=Výsledky!$PH$9,Tipy!NC39=Výsledky!$PH$10),VLOOKUP(Tipy!NC39,'Kategórie hráčov'!$A$2:$B$51,2,FALSE),0))</f>
        <v>0</v>
      </c>
      <c r="PK45" s="55">
        <f>IF(ISBLANK($PM$3),"",IF(OR(Tipy!ND39=Výsledky!$PK$6,Tipy!ND39=Výsledky!$PK$7,Tipy!ND39=Výsledky!$PK$8,Tipy!ND39=Výsledky!$PK$9),VLOOKUP(Tipy!ND39,'Kategórie hráčov'!$A$27:$B$76,2,FALSE),0))</f>
        <v>0</v>
      </c>
      <c r="PL45" s="56">
        <f>IF(ISBLANK($PM$3),"",IF(ISBLANK(Tipy!MZ39),0,IF(OR(AND(Tipy!MZ39=Výsledky!$PK$3,OR(Tipy!NB39=Výsledky!$PM$3+1,Tipy!NB39=Výsledky!$PM$3-1)),AND(Tipy!NB39=Výsledky!$PM$3,OR(Tipy!MZ39=Výsledky!$PK$3+1,Tipy!MZ39=Výsledky!$PK$3-1))),10,0)))</f>
        <v>0</v>
      </c>
      <c r="PM45" s="59" t="str">
        <f>IF(ISBLANK($PM$3),"",IF(ISBLANK(Tipy!MZ39),"-",SUM(PH45:PL45)))</f>
        <v>-</v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>
        <f>IF(ISBLANK($QA$3),"",IF(ISBLANK(Tipy!NL39),0,IF(AND(Tipy!NL39=Výsledky!$PY$3,Tipy!NN39=Výsledky!$QA$3),60,0)))</f>
        <v>0</v>
      </c>
      <c r="PW45" s="55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>0</v>
      </c>
      <c r="PX45" s="55">
        <f>IF(ISBLANK($QA$3),"",IF(OR(Tipy!NO39=Výsledky!$PV$6,Tipy!NO39=Výsledky!$PV$7,Tipy!NO39=Výsledky!$PV$8,Tipy!NO39=Výsledky!$PV$9,Tipy!NO39=Výsledky!$PV$10),VLOOKUP(Tipy!NO39,'Kategórie hráčov'!$A$2:$B$51,2,FALSE),0))</f>
        <v>0</v>
      </c>
      <c r="PY45" s="55">
        <f>IF(ISBLANK($QA$3),"",IF(OR(Tipy!NP39=Výsledky!$PY$6,Tipy!NP39=Výsledky!$PY$7,Tipy!NP39=Výsledky!$PY$8,Tipy!NP39=Výsledky!$PY$9),VLOOKUP(Tipy!NP39,'Kategórie hráčov'!$A$27:$B$76,2,FALSE),0))</f>
        <v>0</v>
      </c>
      <c r="PZ45" s="56">
        <f>IF(ISBLANK($QA$3),"",IF(ISBLANK(Tipy!NL39),0,IF(OR(AND(Tipy!NL39=Výsledky!$PY$3,OR(Tipy!NN39=Výsledky!$QA$3+1,Tipy!NN39=Výsledky!$QA$3-1)),AND(Tipy!NN39=Výsledky!$QA$3,OR(Tipy!NL39=Výsledky!$PY$3+1,Tipy!NL39=Výsledky!$PY$3-1))),10,0)))</f>
        <v>0</v>
      </c>
      <c r="QA45" s="59" t="str">
        <f>IF(ISBLANK($QA$3),"",IF(ISBLANK(Tipy!NL39),"-",SUM(PV45:PZ45)))</f>
        <v>-</v>
      </c>
      <c r="QB45" s="58"/>
      <c r="QC45" s="55">
        <f>IF(ISBLANK($QH$3),"",IF(ISBLANK(Tipy!NR39),0,IF(AND(Tipy!NR39=Výsledky!$QF$3,Tipy!NT39=Výsledky!$QH$3),60,0)))</f>
        <v>0</v>
      </c>
      <c r="QD45" s="55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>0</v>
      </c>
      <c r="QE45" s="55">
        <f>IF(ISBLANK($QH$3),"",IF(OR(Tipy!NU39=Výsledky!$QC$6,Tipy!NU39=Výsledky!$QC$7,Tipy!NU39=Výsledky!$QC$8,Tipy!NU39=Výsledky!$QC$9),IF(VLOOKUP(Tipy!NU39,'Kategórie hráčov'!$A$2:$B$46,2,FALSE)=30,30,20),0))</f>
        <v>0</v>
      </c>
      <c r="QF45" s="55">
        <f>IF(ISBLANK($QH$3),"",IF(OR(Tipy!NV39=Výsledky!$QF$6,Tipy!NV39=Výsledky!$QF$7,Tipy!NV39=Výsledky!$QF$8,Tipy!NV39=Výsledky!$QF$9),IF(VLOOKUP(Tipy!NV39,'Kategórie hráčov'!$A$2:$B$46,2,FALSE)=30,30,20),0))</f>
        <v>0</v>
      </c>
      <c r="QG45" s="56">
        <f>IF(ISBLANK($QH$3),"",IF(ISBLANK(Tipy!NR39),0,IF(OR(AND(Tipy!NR39=Výsledky!$QF$3,OR(Tipy!NT39=Výsledky!$QH$3+1,Tipy!NT39=Výsledky!$QH$3-1)),AND(Tipy!NT39=Výsledky!$QH$3,OR(Tipy!NR39=Výsledky!$QF$3+1,Tipy!NR39=Výsledky!$QF$3-1))),10,0)))</f>
        <v>0</v>
      </c>
      <c r="QH45" s="59" t="str">
        <f>IF(ISBLANK($QH$3),"",IF(ISBLANK(Tipy!NR39),"-",SUM(QC45:QG45)))</f>
        <v>-</v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5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>
        <f>IF(ISBLANK($MN$3),"",IF(ISBLANK(Tipy!KL40),0,IF(AND(Tipy!KL40=Výsledky!$ML$3,Tipy!KN40=Výsledky!$MN$3),60,0)))</f>
        <v>0</v>
      </c>
      <c r="MJ46" s="55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0</v>
      </c>
      <c r="MK46" s="55">
        <f>IF(ISBLANK($MN$3),"",IF(OR(Tipy!KO40=Výsledky!$MI$6,Tipy!KO40=Výsledky!$MI$7,Tipy!KO40=Výsledky!$MI$8,Tipy!KO40=Výsledky!$MI$9),IF(VLOOKUP(Tipy!KO40,'Kategórie hráčov'!$A$2:$B$70,2,FALSE)=30,30,20),0))</f>
        <v>0</v>
      </c>
      <c r="ML46" s="55">
        <f>IF(ISBLANK($MN$3),"",IF(OR(Tipy!KP40=Výsledky!$ML$6,Tipy!KP40=Výsledky!$ML$7,Tipy!KP40=Výsledky!$ML$8,Tipy!KP40=Výsledky!$ML$9),IF(VLOOKUP(Tipy!KP40,'Kategórie hráčov'!$A$2:$B$70,2,FALSE)=30,30,20),0))</f>
        <v>0</v>
      </c>
      <c r="MM46" s="56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59" t="str">
        <f>IF(ISBLANK($MN$3),"",IF(ISBLANK(Tipy!KL40),"-",SUM(MI46:MM46)))</f>
        <v>-</v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>
        <f>IF(ISBLANK($OY$3),"",IF(ISBLANK(Tipy!MN40),0,IF(AND(Tipy!MN40=Výsledky!$OW$3,Tipy!MP40=Výsledky!$OY$3),60,0)))</f>
        <v>0</v>
      </c>
      <c r="OU46" s="5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55">
        <f>IF(ISBLANK($OY$3),"",IF(OR(Tipy!MQ40=Výsledky!$OT$6,Tipy!MQ40=Výsledky!$OT$7,Tipy!MQ40=Výsledky!$OT$8,Tipy!MQ40=Výsledky!$OT$9,Tipy!MQ40=Výsledky!$OT$10),VLOOKUP(Tipy!MK40,'Kategórie hráčov'!$A$2:$B$51,2,FALSE),0))</f>
        <v>0</v>
      </c>
      <c r="OW46" s="55">
        <f>IF(ISBLANK($OY$3),"",IF(OR(Tipy!MR40=Výsledky!$OW$6,Tipy!MR40=Výsledky!$OW$7,Tipy!MR40=Výsledky!$OW$8,Tipy!MR40=Výsledky!$OW$9),VLOOKUP(Tipy!MR40,'Kategórie hráčov'!$A$27:$B$76,2,FALSE),0))</f>
        <v>0</v>
      </c>
      <c r="OX46" s="5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59">
        <f>IF(ISBLANK($OY$3),"",IF(ISBLANK(Tipy!MN40),"-",SUM(OT46:OX46)))</f>
        <v>0</v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>
        <f>IF(ISBLANK($PM$3),"",IF(ISBLANK(Tipy!MZ40),0,IF(AND(Tipy!MZ40=Výsledky!$PK$3,Tipy!NB40=Výsledky!$PM$3),60,0)))</f>
        <v>0</v>
      </c>
      <c r="PI46" s="55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55">
        <f>IF(ISBLANK($PM$3),"",IF(OR(Tipy!NC40=Výsledky!$PH$6,Tipy!NC40=Výsledky!$PH$7,Tipy!NC40=Výsledky!$PH$8,Tipy!NC40=Výsledky!$PH$9,Tipy!NC40=Výsledky!$PH$10),VLOOKUP(Tipy!NC40,'Kategórie hráčov'!$A$2:$B$51,2,FALSE),0))</f>
        <v>0</v>
      </c>
      <c r="PK46" s="55">
        <f>IF(ISBLANK($PM$3),"",IF(OR(Tipy!ND40=Výsledky!$PK$6,Tipy!ND40=Výsledky!$PK$7,Tipy!ND40=Výsledky!$PK$8,Tipy!ND40=Výsledky!$PK$9),VLOOKUP(Tipy!ND40,'Kategórie hráčov'!$A$27:$B$76,2,FALSE),0))</f>
        <v>0</v>
      </c>
      <c r="PL46" s="56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59" t="str">
        <f>IF(ISBLANK($PM$3),"",IF(ISBLANK(Tipy!MZ40),"-",SUM(PH46:PL46)))</f>
        <v>-</v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>
        <f>IF(ISBLANK($QA$3),"",IF(ISBLANK(Tipy!NL40),0,IF(AND(Tipy!NL40=Výsledky!$PY$3,Tipy!NN40=Výsledky!$QA$3),60,0)))</f>
        <v>0</v>
      </c>
      <c r="PW46" s="55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>0</v>
      </c>
      <c r="PX46" s="55">
        <f>IF(ISBLANK($QA$3),"",IF(OR(Tipy!NO40=Výsledky!$PV$6,Tipy!NO40=Výsledky!$PV$7,Tipy!NO40=Výsledky!$PV$8,Tipy!NO40=Výsledky!$PV$9,Tipy!NO40=Výsledky!$PV$10),VLOOKUP(Tipy!NO40,'Kategórie hráčov'!$A$2:$B$51,2,FALSE),0))</f>
        <v>0</v>
      </c>
      <c r="PY46" s="55">
        <f>IF(ISBLANK($QA$3),"",IF(OR(Tipy!NP40=Výsledky!$PY$6,Tipy!NP40=Výsledky!$PY$7,Tipy!NP40=Výsledky!$PY$8,Tipy!NP40=Výsledky!$PY$9),VLOOKUP(Tipy!NP40,'Kategórie hráčov'!$A$27:$B$76,2,FALSE),0))</f>
        <v>0</v>
      </c>
      <c r="PZ46" s="56">
        <f>IF(ISBLANK($QA$3),"",IF(ISBLANK(Tipy!NL40),0,IF(OR(AND(Tipy!NL40=Výsledky!$PY$3,OR(Tipy!NN40=Výsledky!$QA$3+1,Tipy!NN40=Výsledky!$QA$3-1)),AND(Tipy!NN40=Výsledky!$QA$3,OR(Tipy!NL40=Výsledky!$PY$3+1,Tipy!NL40=Výsledky!$PY$3-1))),10,0)))</f>
        <v>0</v>
      </c>
      <c r="QA46" s="59" t="str">
        <f>IF(ISBLANK($QA$3),"",IF(ISBLANK(Tipy!NL40),"-",SUM(PV46:PZ46)))</f>
        <v>-</v>
      </c>
      <c r="QB46" s="58"/>
      <c r="QC46" s="55">
        <f>IF(ISBLANK($QH$3),"",IF(ISBLANK(Tipy!NR40),0,IF(AND(Tipy!NR40=Výsledky!$QF$3,Tipy!NT40=Výsledky!$QH$3),60,0)))</f>
        <v>0</v>
      </c>
      <c r="QD46" s="55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>0</v>
      </c>
      <c r="QE46" s="55">
        <f>IF(ISBLANK($QH$3),"",IF(OR(Tipy!NU40=Výsledky!$QC$6,Tipy!NU40=Výsledky!$QC$7,Tipy!NU40=Výsledky!$QC$8,Tipy!NU40=Výsledky!$QC$9),IF(VLOOKUP(Tipy!NU40,'Kategórie hráčov'!$A$2:$B$46,2,FALSE)=30,30,20),0))</f>
        <v>0</v>
      </c>
      <c r="QF46" s="55">
        <f>IF(ISBLANK($QH$3),"",IF(OR(Tipy!NV40=Výsledky!$QF$6,Tipy!NV40=Výsledky!$QF$7,Tipy!NV40=Výsledky!$QF$8,Tipy!NV40=Výsledky!$QF$9),IF(VLOOKUP(Tipy!NV40,'Kategórie hráčov'!$A$2:$B$46,2,FALSE)=30,30,20),0))</f>
        <v>0</v>
      </c>
      <c r="QG46" s="56">
        <f>IF(ISBLANK($QH$3),"",IF(ISBLANK(Tipy!NR40),0,IF(OR(AND(Tipy!NR40=Výsledky!$QF$3,OR(Tipy!NT40=Výsledky!$QH$3+1,Tipy!NT40=Výsledky!$QH$3-1)),AND(Tipy!NT40=Výsledky!$QH$3,OR(Tipy!NR40=Výsledky!$QF$3+1,Tipy!NR40=Výsledky!$QF$3-1))),10,0)))</f>
        <v>0</v>
      </c>
      <c r="QH46" s="59" t="str">
        <f>IF(ISBLANK($QH$3),"",IF(ISBLANK(Tipy!NR40),"-",SUM(QC46:QG46)))</f>
        <v>-</v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hidden="1" customHeight="1" x14ac:dyDescent="0.25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>
        <f>IF(ISBLANK($MN$3),"",IF(ISBLANK(Tipy!KL41),0,IF(AND(Tipy!KL41=Výsledky!$ML$3,Tipy!KN41=Výsledky!$MN$3),60,0)))</f>
        <v>0</v>
      </c>
      <c r="MJ47" s="55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55">
        <f>IF(ISBLANK($MN$3),"",IF(OR(Tipy!KO41=Výsledky!$MI$6,Tipy!KO41=Výsledky!$MI$7,Tipy!KO41=Výsledky!$MI$8,Tipy!KO41=Výsledky!$MI$9),IF(VLOOKUP(Tipy!KO41,'Kategórie hráčov'!$A$2:$B$70,2,FALSE)=30,30,20),0))</f>
        <v>0</v>
      </c>
      <c r="ML47" s="55">
        <f>IF(ISBLANK($MN$3),"",IF(OR(Tipy!KP41=Výsledky!$ML$6,Tipy!KP41=Výsledky!$ML$7,Tipy!KP41=Výsledky!$ML$8,Tipy!KP41=Výsledky!$ML$9),IF(VLOOKUP(Tipy!KP41,'Kategórie hráčov'!$A$2:$B$70,2,FALSE)=30,30,20),0))</f>
        <v>0</v>
      </c>
      <c r="MM47" s="56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59" t="str">
        <f>IF(ISBLANK($MN$3),"",IF(ISBLANK(Tipy!KL41),"-",SUM(MI47:MM47)))</f>
        <v>-</v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>
        <f>IF(ISBLANK($OY$3),"",IF(ISBLANK(Tipy!MN41),0,IF(AND(Tipy!MN41=Výsledky!$OW$3,Tipy!MP41=Výsledky!$OY$3),60,0)))</f>
        <v>0</v>
      </c>
      <c r="OU47" s="5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55">
        <f>IF(ISBLANK($OY$3),"",IF(OR(Tipy!MQ41=Výsledky!$OT$6,Tipy!MQ41=Výsledky!$OT$7,Tipy!MQ41=Výsledky!$OT$8,Tipy!MQ41=Výsledky!$OT$9,Tipy!MQ41=Výsledky!$OT$10),VLOOKUP(Tipy!MK41,'Kategórie hráčov'!$A$2:$B$51,2,FALSE),0))</f>
        <v>0</v>
      </c>
      <c r="OW47" s="55">
        <f>IF(ISBLANK($OY$3),"",IF(OR(Tipy!MR41=Výsledky!$OW$6,Tipy!MR41=Výsledky!$OW$7,Tipy!MR41=Výsledky!$OW$8,Tipy!MR41=Výsledky!$OW$9),VLOOKUP(Tipy!MR41,'Kategórie hráčov'!$A$27:$B$76,2,FALSE),0))</f>
        <v>0</v>
      </c>
      <c r="OX47" s="5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59" t="str">
        <f>IF(ISBLANK($OY$3),"",IF(ISBLANK(Tipy!MN41),"-",SUM(OT47:OX47)))</f>
        <v>-</v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>
        <f>IF(ISBLANK($PM$3),"",IF(ISBLANK(Tipy!MZ41),0,IF(AND(Tipy!MZ41=Výsledky!$PK$3,Tipy!NB41=Výsledky!$PM$3),60,0)))</f>
        <v>0</v>
      </c>
      <c r="PI47" s="55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55">
        <f>IF(ISBLANK($PM$3),"",IF(OR(Tipy!NC41=Výsledky!$PH$6,Tipy!NC41=Výsledky!$PH$7,Tipy!NC41=Výsledky!$PH$8,Tipy!NC41=Výsledky!$PH$9,Tipy!NC41=Výsledky!$PH$10),VLOOKUP(Tipy!NC41,'Kategórie hráčov'!$A$2:$B$51,2,FALSE),0))</f>
        <v>0</v>
      </c>
      <c r="PK47" s="55">
        <f>IF(ISBLANK($PM$3),"",IF(OR(Tipy!ND41=Výsledky!$PK$6,Tipy!ND41=Výsledky!$PK$7,Tipy!ND41=Výsledky!$PK$8,Tipy!ND41=Výsledky!$PK$9),VLOOKUP(Tipy!ND41,'Kategórie hráčov'!$A$27:$B$76,2,FALSE),0))</f>
        <v>0</v>
      </c>
      <c r="PL47" s="56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59" t="str">
        <f>IF(ISBLANK($PM$3),"",IF(ISBLANK(Tipy!MZ41),"-",SUM(PH47:PL47)))</f>
        <v>-</v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>
        <f>IF(ISBLANK($QA$3),"",IF(ISBLANK(Tipy!NL41),0,IF(AND(Tipy!NL41=Výsledky!$PY$3,Tipy!NN41=Výsledky!$QA$3),60,0)))</f>
        <v>0</v>
      </c>
      <c r="PW47" s="55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>0</v>
      </c>
      <c r="PX47" s="55">
        <f>IF(ISBLANK($QA$3),"",IF(OR(Tipy!NO41=Výsledky!$PV$6,Tipy!NO41=Výsledky!$PV$7,Tipy!NO41=Výsledky!$PV$8,Tipy!NO41=Výsledky!$PV$9,Tipy!NO41=Výsledky!$PV$10),VLOOKUP(Tipy!NO41,'Kategórie hráčov'!$A$2:$B$51,2,FALSE),0))</f>
        <v>0</v>
      </c>
      <c r="PY47" s="55">
        <f>IF(ISBLANK($QA$3),"",IF(OR(Tipy!NP41=Výsledky!$PY$6,Tipy!NP41=Výsledky!$PY$7,Tipy!NP41=Výsledky!$PY$8,Tipy!NP41=Výsledky!$PY$9),VLOOKUP(Tipy!NP41,'Kategórie hráčov'!$A$27:$B$76,2,FALSE),0))</f>
        <v>0</v>
      </c>
      <c r="PZ47" s="56">
        <f>IF(ISBLANK($QA$3),"",IF(ISBLANK(Tipy!NL41),0,IF(OR(AND(Tipy!NL41=Výsledky!$PY$3,OR(Tipy!NN41=Výsledky!$QA$3+1,Tipy!NN41=Výsledky!$QA$3-1)),AND(Tipy!NN41=Výsledky!$QA$3,OR(Tipy!NL41=Výsledky!$PY$3+1,Tipy!NL41=Výsledky!$PY$3-1))),10,0)))</f>
        <v>0</v>
      </c>
      <c r="QA47" s="59" t="str">
        <f>IF(ISBLANK($QA$3),"",IF(ISBLANK(Tipy!NL41),"-",SUM(PV47:PZ47)))</f>
        <v>-</v>
      </c>
      <c r="QB47" s="58"/>
      <c r="QC47" s="55">
        <f>IF(ISBLANK($QH$3),"",IF(ISBLANK(Tipy!NR41),0,IF(AND(Tipy!NR41=Výsledky!$QF$3,Tipy!NT41=Výsledky!$QH$3),60,0)))</f>
        <v>0</v>
      </c>
      <c r="QD47" s="55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>0</v>
      </c>
      <c r="QE47" s="55">
        <f>IF(ISBLANK($QH$3),"",IF(OR(Tipy!NU41=Výsledky!$QC$6,Tipy!NU41=Výsledky!$QC$7,Tipy!NU41=Výsledky!$QC$8,Tipy!NU41=Výsledky!$QC$9),IF(VLOOKUP(Tipy!NU41,'Kategórie hráčov'!$A$2:$B$46,2,FALSE)=30,30,20),0))</f>
        <v>0</v>
      </c>
      <c r="QF47" s="55">
        <f>IF(ISBLANK($QH$3),"",IF(OR(Tipy!NV41=Výsledky!$QF$6,Tipy!NV41=Výsledky!$QF$7,Tipy!NV41=Výsledky!$QF$8,Tipy!NV41=Výsledky!$QF$9),IF(VLOOKUP(Tipy!NV41,'Kategórie hráčov'!$A$2:$B$46,2,FALSE)=30,30,20),0))</f>
        <v>0</v>
      </c>
      <c r="QG47" s="56">
        <f>IF(ISBLANK($QH$3),"",IF(ISBLANK(Tipy!NR41),0,IF(OR(AND(Tipy!NR41=Výsledky!$QF$3,OR(Tipy!NT41=Výsledky!$QH$3+1,Tipy!NT41=Výsledky!$QH$3-1)),AND(Tipy!NT41=Výsledky!$QH$3,OR(Tipy!NR41=Výsledky!$QF$3+1,Tipy!NR41=Výsledky!$QF$3-1))),10,0)))</f>
        <v>0</v>
      </c>
      <c r="QH47" s="59" t="str">
        <f>IF(ISBLANK($QH$3),"",IF(ISBLANK(Tipy!NR41),"-",SUM(QC47:QG47)))</f>
        <v>-</v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5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>
        <f>IF(ISBLANK($MN$3),"",IF(ISBLANK(Tipy!KL42),0,IF(AND(Tipy!KL42=Výsledky!$ML$3,Tipy!KN42=Výsledky!$MN$3),60,0)))</f>
        <v>0</v>
      </c>
      <c r="MJ48" s="55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0</v>
      </c>
      <c r="MK48" s="55">
        <f>IF(ISBLANK($MN$3),"",IF(OR(Tipy!KO42=Výsledky!$MI$6,Tipy!KO42=Výsledky!$MI$7,Tipy!KO42=Výsledky!$MI$8,Tipy!KO42=Výsledky!$MI$9),IF(VLOOKUP(Tipy!KO42,'Kategórie hráčov'!$A$2:$B$70,2,FALSE)=30,30,20),0))</f>
        <v>0</v>
      </c>
      <c r="ML48" s="55">
        <f>IF(ISBLANK($MN$3),"",IF(OR(Tipy!KP42=Výsledky!$ML$6,Tipy!KP42=Výsledky!$ML$7,Tipy!KP42=Výsledky!$ML$8,Tipy!KP42=Výsledky!$ML$9),IF(VLOOKUP(Tipy!KP42,'Kategórie hráčov'!$A$2:$B$70,2,FALSE)=30,30,20),0))</f>
        <v>0</v>
      </c>
      <c r="MM48" s="56">
        <f>IF(ISBLANK($MN$3),"",IF(ISBLANK(Tipy!KL42),0,IF(OR(AND(Tipy!KL42=Výsledky!$ML$3,OR(Tipy!KN42=Výsledky!$MN$3+1,Tipy!KN42=Výsledky!$MN$3-1)),AND(Tipy!KN42=Výsledky!$MN$3,OR(Tipy!KL42=Výsledky!$ML$3+1,Tipy!KL42=Výsledky!$ML$3-1))),10,0)))</f>
        <v>0</v>
      </c>
      <c r="MN48" s="59" t="str">
        <f>IF(ISBLANK($MN$3),"",IF(ISBLANK(Tipy!KL42),"-",SUM(MI48:MM48)))</f>
        <v>-</v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>
        <f>IF(ISBLANK($OY$3),"",IF(ISBLANK(Tipy!MN42),0,IF(AND(Tipy!MN42=Výsledky!$OW$3,Tipy!MP42=Výsledky!$OY$3),60,0)))</f>
        <v>0</v>
      </c>
      <c r="OU48" s="5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55">
        <f>IF(ISBLANK($OY$3),"",IF(OR(Tipy!MQ42=Výsledky!$OT$6,Tipy!MQ42=Výsledky!$OT$7,Tipy!MQ42=Výsledky!$OT$8,Tipy!MQ42=Výsledky!$OT$9,Tipy!MQ42=Výsledky!$OT$10),VLOOKUP(Tipy!MK42,'Kategórie hráčov'!$A$2:$B$51,2,FALSE),0))</f>
        <v>0</v>
      </c>
      <c r="OW48" s="55">
        <f>IF(ISBLANK($OY$3),"",IF(OR(Tipy!MR42=Výsledky!$OW$6,Tipy!MR42=Výsledky!$OW$7,Tipy!MR42=Výsledky!$OW$8,Tipy!MR42=Výsledky!$OW$9),VLOOKUP(Tipy!MR42,'Kategórie hráčov'!$A$27:$B$76,2,FALSE),0))</f>
        <v>0</v>
      </c>
      <c r="OX48" s="56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59" t="str">
        <f>IF(ISBLANK($OY$3),"",IF(ISBLANK(Tipy!MN42),"-",SUM(OT48:OX48)))</f>
        <v>-</v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>
        <f>IF(ISBLANK($PM$3),"",IF(ISBLANK(Tipy!MZ42),0,IF(AND(Tipy!MZ42=Výsledky!$PK$3,Tipy!NB42=Výsledky!$PM$3),60,0)))</f>
        <v>0</v>
      </c>
      <c r="PI48" s="55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55">
        <f>IF(ISBLANK($PM$3),"",IF(OR(Tipy!NC42=Výsledky!$PH$6,Tipy!NC42=Výsledky!$PH$7,Tipy!NC42=Výsledky!$PH$8,Tipy!NC42=Výsledky!$PH$9,Tipy!NC42=Výsledky!$PH$10),VLOOKUP(Tipy!NC42,'Kategórie hráčov'!$A$2:$B$51,2,FALSE),0))</f>
        <v>0</v>
      </c>
      <c r="PK48" s="55">
        <f>IF(ISBLANK($PM$3),"",IF(OR(Tipy!ND42=Výsledky!$PK$6,Tipy!ND42=Výsledky!$PK$7,Tipy!ND42=Výsledky!$PK$8,Tipy!ND42=Výsledky!$PK$9),VLOOKUP(Tipy!ND42,'Kategórie hráčov'!$A$27:$B$76,2,FALSE),0))</f>
        <v>0</v>
      </c>
      <c r="PL48" s="56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59" t="str">
        <f>IF(ISBLANK($PM$3),"",IF(ISBLANK(Tipy!MZ42),"-",SUM(PH48:PL48)))</f>
        <v>-</v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>
        <f>IF(ISBLANK($QA$3),"",IF(ISBLANK(Tipy!NL42),0,IF(AND(Tipy!NL42=Výsledky!$PY$3,Tipy!NN42=Výsledky!$QA$3),60,0)))</f>
        <v>0</v>
      </c>
      <c r="PW48" s="55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>0</v>
      </c>
      <c r="PX48" s="55">
        <f>IF(ISBLANK($QA$3),"",IF(OR(Tipy!NO42=Výsledky!$PV$6,Tipy!NO42=Výsledky!$PV$7,Tipy!NO42=Výsledky!$PV$8,Tipy!NO42=Výsledky!$PV$9,Tipy!NO42=Výsledky!$PV$10),VLOOKUP(Tipy!NO42,'Kategórie hráčov'!$A$2:$B$51,2,FALSE),0))</f>
        <v>0</v>
      </c>
      <c r="PY48" s="55">
        <f>IF(ISBLANK($QA$3),"",IF(OR(Tipy!NP42=Výsledky!$PY$6,Tipy!NP42=Výsledky!$PY$7,Tipy!NP42=Výsledky!$PY$8,Tipy!NP42=Výsledky!$PY$9),VLOOKUP(Tipy!NP42,'Kategórie hráčov'!$A$27:$B$76,2,FALSE),0))</f>
        <v>0</v>
      </c>
      <c r="PZ48" s="56">
        <f>IF(ISBLANK($QA$3),"",IF(ISBLANK(Tipy!NL42),0,IF(OR(AND(Tipy!NL42=Výsledky!$PY$3,OR(Tipy!NN42=Výsledky!$QA$3+1,Tipy!NN42=Výsledky!$QA$3-1)),AND(Tipy!NN42=Výsledky!$QA$3,OR(Tipy!NL42=Výsledky!$PY$3+1,Tipy!NL42=Výsledky!$PY$3-1))),10,0)))</f>
        <v>0</v>
      </c>
      <c r="QA48" s="59" t="str">
        <f>IF(ISBLANK($QA$3),"",IF(ISBLANK(Tipy!NL42),"-",SUM(PV48:PZ48)))</f>
        <v>-</v>
      </c>
      <c r="QB48" s="58"/>
      <c r="QC48" s="55">
        <f>IF(ISBLANK($QH$3),"",IF(ISBLANK(Tipy!NR42),0,IF(AND(Tipy!NR42=Výsledky!$QF$3,Tipy!NT42=Výsledky!$QH$3),60,0)))</f>
        <v>0</v>
      </c>
      <c r="QD48" s="55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>0</v>
      </c>
      <c r="QE48" s="55">
        <f>IF(ISBLANK($QH$3),"",IF(OR(Tipy!NU42=Výsledky!$QC$6,Tipy!NU42=Výsledky!$QC$7,Tipy!NU42=Výsledky!$QC$8,Tipy!NU42=Výsledky!$QC$9),IF(VLOOKUP(Tipy!NU42,'Kategórie hráčov'!$A$2:$B$46,2,FALSE)=30,30,20),0))</f>
        <v>0</v>
      </c>
      <c r="QF48" s="55">
        <f>IF(ISBLANK($QH$3),"",IF(OR(Tipy!NV42=Výsledky!$QF$6,Tipy!NV42=Výsledky!$QF$7,Tipy!NV42=Výsledky!$QF$8,Tipy!NV42=Výsledky!$QF$9),IF(VLOOKUP(Tipy!NV42,'Kategórie hráčov'!$A$2:$B$46,2,FALSE)=30,30,20),0))</f>
        <v>0</v>
      </c>
      <c r="QG48" s="56">
        <f>IF(ISBLANK($QH$3),"",IF(ISBLANK(Tipy!NR42),0,IF(OR(AND(Tipy!NR42=Výsledky!$QF$3,OR(Tipy!NT42=Výsledky!$QH$3+1,Tipy!NT42=Výsledky!$QH$3-1)),AND(Tipy!NT42=Výsledky!$QH$3,OR(Tipy!NR42=Výsledky!$QF$3+1,Tipy!NR42=Výsledky!$QF$3-1))),10,0)))</f>
        <v>0</v>
      </c>
      <c r="QH48" s="59" t="str">
        <f>IF(ISBLANK($QH$3),"",IF(ISBLANK(Tipy!NR42),"-",SUM(QC48:QG48)))</f>
        <v>-</v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5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>
        <f>IF(ISBLANK($MN$3),"",IF(ISBLANK(Tipy!KL43),0,IF(AND(Tipy!KL43=Výsledky!$ML$3,Tipy!KN43=Výsledky!$MN$3),60,0)))</f>
        <v>0</v>
      </c>
      <c r="MJ49" s="55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55">
        <f>IF(ISBLANK($MN$3),"",IF(OR(Tipy!KO43=Výsledky!$MI$6,Tipy!KO43=Výsledky!$MI$7,Tipy!KO43=Výsledky!$MI$8,Tipy!KO43=Výsledky!$MI$9),IF(VLOOKUP(Tipy!KO43,'Kategórie hráčov'!$A$2:$B$70,2,FALSE)=30,30,20),0))</f>
        <v>0</v>
      </c>
      <c r="ML49" s="55">
        <f>IF(ISBLANK($MN$3),"",IF(OR(Tipy!KP43=Výsledky!$ML$6,Tipy!KP43=Výsledky!$ML$7,Tipy!KP43=Výsledky!$ML$8,Tipy!KP43=Výsledky!$ML$9),IF(VLOOKUP(Tipy!KP43,'Kategórie hráčov'!$A$2:$B$70,2,FALSE)=30,30,20),0))</f>
        <v>0</v>
      </c>
      <c r="MM49" s="56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59" t="str">
        <f>IF(ISBLANK($MN$3),"",IF(ISBLANK(Tipy!KL43),"-",SUM(MI49:MM49)))</f>
        <v>-</v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>
        <f>IF(ISBLANK($OY$3),"",IF(ISBLANK(Tipy!MN43),0,IF(AND(Tipy!MN43=Výsledky!$OW$3,Tipy!MP43=Výsledky!$OY$3),60,0)))</f>
        <v>0</v>
      </c>
      <c r="OU49" s="5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55">
        <f>IF(ISBLANK($OY$3),"",IF(OR(Tipy!MQ43=Výsledky!$OT$6,Tipy!MQ43=Výsledky!$OT$7,Tipy!MQ43=Výsledky!$OT$8,Tipy!MQ43=Výsledky!$OT$9,Tipy!MQ43=Výsledky!$OT$10),VLOOKUP(Tipy!MK43,'Kategórie hráčov'!$A$2:$B$51,2,FALSE),0))</f>
        <v>0</v>
      </c>
      <c r="OW49" s="55">
        <f>IF(ISBLANK($OY$3),"",IF(OR(Tipy!MR43=Výsledky!$OW$6,Tipy!MR43=Výsledky!$OW$7,Tipy!MR43=Výsledky!$OW$8,Tipy!MR43=Výsledky!$OW$9),VLOOKUP(Tipy!MR43,'Kategórie hráčov'!$A$27:$B$76,2,FALSE),0))</f>
        <v>0</v>
      </c>
      <c r="OX49" s="5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59" t="str">
        <f>IF(ISBLANK($OY$3),"",IF(ISBLANK(Tipy!MN43),"-",SUM(OT49:OX49)))</f>
        <v>-</v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>
        <f>IF(ISBLANK($PM$3),"",IF(ISBLANK(Tipy!MZ43),0,IF(AND(Tipy!MZ43=Výsledky!$PK$3,Tipy!NB43=Výsledky!$PM$3),60,0)))</f>
        <v>0</v>
      </c>
      <c r="PI49" s="55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55">
        <f>IF(ISBLANK($PM$3),"",IF(OR(Tipy!NC43=Výsledky!$PH$6,Tipy!NC43=Výsledky!$PH$7,Tipy!NC43=Výsledky!$PH$8,Tipy!NC43=Výsledky!$PH$9,Tipy!NC43=Výsledky!$PH$10),VLOOKUP(Tipy!NC43,'Kategórie hráčov'!$A$2:$B$51,2,FALSE),0))</f>
        <v>0</v>
      </c>
      <c r="PK49" s="55">
        <f>IF(ISBLANK($PM$3),"",IF(OR(Tipy!ND43=Výsledky!$PK$6,Tipy!ND43=Výsledky!$PK$7,Tipy!ND43=Výsledky!$PK$8,Tipy!ND43=Výsledky!$PK$9),VLOOKUP(Tipy!ND43,'Kategórie hráčov'!$A$27:$B$76,2,FALSE),0))</f>
        <v>0</v>
      </c>
      <c r="PL49" s="56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59" t="str">
        <f>IF(ISBLANK($PM$3),"",IF(ISBLANK(Tipy!MZ43),"-",SUM(PH49:PL49)))</f>
        <v>-</v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>
        <f>IF(ISBLANK($QA$3),"",IF(ISBLANK(Tipy!NL43),0,IF(AND(Tipy!NL43=Výsledky!$PY$3,Tipy!NN43=Výsledky!$QA$3),60,0)))</f>
        <v>0</v>
      </c>
      <c r="PW49" s="55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>0</v>
      </c>
      <c r="PX49" s="55">
        <f>IF(ISBLANK($QA$3),"",IF(OR(Tipy!NO43=Výsledky!$PV$6,Tipy!NO43=Výsledky!$PV$7,Tipy!NO43=Výsledky!$PV$8,Tipy!NO43=Výsledky!$PV$9,Tipy!NO43=Výsledky!$PV$10),VLOOKUP(Tipy!NO43,'Kategórie hráčov'!$A$2:$B$51,2,FALSE),0))</f>
        <v>0</v>
      </c>
      <c r="PY49" s="55">
        <f>IF(ISBLANK($QA$3),"",IF(OR(Tipy!NP43=Výsledky!$PY$6,Tipy!NP43=Výsledky!$PY$7,Tipy!NP43=Výsledky!$PY$8,Tipy!NP43=Výsledky!$PY$9),VLOOKUP(Tipy!NP43,'Kategórie hráčov'!$A$27:$B$76,2,FALSE),0))</f>
        <v>0</v>
      </c>
      <c r="PZ49" s="56">
        <f>IF(ISBLANK($QA$3),"",IF(ISBLANK(Tipy!NL43),0,IF(OR(AND(Tipy!NL43=Výsledky!$PY$3,OR(Tipy!NN43=Výsledky!$QA$3+1,Tipy!NN43=Výsledky!$QA$3-1)),AND(Tipy!NN43=Výsledky!$QA$3,OR(Tipy!NL43=Výsledky!$PY$3+1,Tipy!NL43=Výsledky!$PY$3-1))),10,0)))</f>
        <v>0</v>
      </c>
      <c r="QA49" s="59" t="str">
        <f>IF(ISBLANK($QA$3),"",IF(ISBLANK(Tipy!NL43),"-",SUM(PV49:PZ49)))</f>
        <v>-</v>
      </c>
      <c r="QB49" s="58"/>
      <c r="QC49" s="55">
        <f>IF(ISBLANK($QH$3),"",IF(ISBLANK(Tipy!NR43),0,IF(AND(Tipy!NR43=Výsledky!$QF$3,Tipy!NT43=Výsledky!$QH$3),60,0)))</f>
        <v>0</v>
      </c>
      <c r="QD49" s="55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>0</v>
      </c>
      <c r="QE49" s="55">
        <f>IF(ISBLANK($QH$3),"",IF(OR(Tipy!NU43=Výsledky!$QC$6,Tipy!NU43=Výsledky!$QC$7,Tipy!NU43=Výsledky!$QC$8,Tipy!NU43=Výsledky!$QC$9),IF(VLOOKUP(Tipy!NU43,'Kategórie hráčov'!$A$2:$B$46,2,FALSE)=30,30,20),0))</f>
        <v>0</v>
      </c>
      <c r="QF49" s="55">
        <f>IF(ISBLANK($QH$3),"",IF(OR(Tipy!NV43=Výsledky!$QF$6,Tipy!NV43=Výsledky!$QF$7,Tipy!NV43=Výsledky!$QF$8,Tipy!NV43=Výsledky!$QF$9),IF(VLOOKUP(Tipy!NV43,'Kategórie hráčov'!$A$2:$B$46,2,FALSE)=30,30,20),0))</f>
        <v>0</v>
      </c>
      <c r="QG49" s="56">
        <f>IF(ISBLANK($QH$3),"",IF(ISBLANK(Tipy!NR43),0,IF(OR(AND(Tipy!NR43=Výsledky!$QF$3,OR(Tipy!NT43=Výsledky!$QH$3+1,Tipy!NT43=Výsledky!$QH$3-1)),AND(Tipy!NT43=Výsledky!$QH$3,OR(Tipy!NR43=Výsledky!$QF$3+1,Tipy!NR43=Výsledky!$QF$3-1))),10,0)))</f>
        <v>0</v>
      </c>
      <c r="QH49" s="59" t="str">
        <f>IF(ISBLANK($QH$3),"",IF(ISBLANK(Tipy!NR43),"-",SUM(QC49:QG49)))</f>
        <v>-</v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5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>
        <f>IF(ISBLANK($MN$3),"",IF(ISBLANK(Tipy!KL44),0,IF(AND(Tipy!KL44=Výsledky!$ML$3,Tipy!KN44=Výsledky!$MN$3),60,0)))</f>
        <v>0</v>
      </c>
      <c r="MJ50" s="55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55">
        <f>IF(ISBLANK($MN$3),"",IF(OR(Tipy!KO44=Výsledky!$MI$6,Tipy!KO44=Výsledky!$MI$7,Tipy!KO44=Výsledky!$MI$8,Tipy!KO44=Výsledky!$MI$9),IF(VLOOKUP(Tipy!KO44,'Kategórie hráčov'!$A$2:$B$70,2,FALSE)=30,30,20),0))</f>
        <v>0</v>
      </c>
      <c r="ML50" s="55">
        <f>IF(ISBLANK($MN$3),"",IF(OR(Tipy!KP44=Výsledky!$ML$6,Tipy!KP44=Výsledky!$ML$7,Tipy!KP44=Výsledky!$ML$8,Tipy!KP44=Výsledky!$ML$9),IF(VLOOKUP(Tipy!KP44,'Kategórie hráčov'!$A$2:$B$70,2,FALSE)=30,30,20),0))</f>
        <v>0</v>
      </c>
      <c r="MM50" s="56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59">
        <f>IF(ISBLANK($MN$3),"",IF(ISBLANK(Tipy!KL44),"-",SUM(MI50:MM50)))</f>
        <v>0</v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>
        <f>IF(ISBLANK($OY$3),"",IF(ISBLANK(Tipy!MN44),0,IF(AND(Tipy!MN44=Výsledky!$OW$3,Tipy!MP44=Výsledky!$OY$3),60,0)))</f>
        <v>0</v>
      </c>
      <c r="OU50" s="5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55">
        <f>IF(ISBLANK($OY$3),"",IF(OR(Tipy!MQ44=Výsledky!$OT$6,Tipy!MQ44=Výsledky!$OT$7,Tipy!MQ44=Výsledky!$OT$8,Tipy!MQ44=Výsledky!$OT$9,Tipy!MQ44=Výsledky!$OT$10),VLOOKUP(Tipy!MK44,'Kategórie hráčov'!$A$2:$B$51,2,FALSE),0))</f>
        <v>20</v>
      </c>
      <c r="OW50" s="55">
        <f>IF(ISBLANK($OY$3),"",IF(OR(Tipy!MR44=Výsledky!$OW$6,Tipy!MR44=Výsledky!$OW$7,Tipy!MR44=Výsledky!$OW$8,Tipy!MR44=Výsledky!$OW$9),VLOOKUP(Tipy!MR44,'Kategórie hráčov'!$A$27:$B$76,2,FALSE),0))</f>
        <v>0</v>
      </c>
      <c r="OX50" s="56">
        <f>IF(ISBLANK($OY$3),"",IF(ISBLANK(Tipy!MN44),0,IF(OR(AND(Tipy!MN44=Výsledky!$OW$3,OR(Tipy!MP44=Výsledky!$OY$3+1,Tipy!MP44=Výsledky!$OY$3-1)),AND(Tipy!MP44=Výsledky!$OY$3,OR(Tipy!MN44=Výsledky!$OW$3+1,Tipy!MN44=Výsledky!$OW$3-1))),10,0)))</f>
        <v>10</v>
      </c>
      <c r="OY50" s="59">
        <f>IF(ISBLANK($OY$3),"",IF(ISBLANK(Tipy!MN44),"-",SUM(OT50:OX50)))</f>
        <v>30</v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>
        <f>IF(ISBLANK($PM$3),"",IF(ISBLANK(Tipy!MZ44),0,IF(AND(Tipy!MZ44=Výsledky!$PK$3,Tipy!NB44=Výsledky!$PM$3),60,0)))</f>
        <v>0</v>
      </c>
      <c r="PI50" s="55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20</v>
      </c>
      <c r="PJ50" s="55">
        <f>IF(ISBLANK($PM$3),"",IF(OR(Tipy!NC44=Výsledky!$PH$6,Tipy!NC44=Výsledky!$PH$7,Tipy!NC44=Výsledky!$PH$8,Tipy!NC44=Výsledky!$PH$9,Tipy!NC44=Výsledky!$PH$10),VLOOKUP(Tipy!NC44,'Kategórie hráčov'!$A$2:$B$51,2,FALSE),0))</f>
        <v>0</v>
      </c>
      <c r="PK50" s="55">
        <f>IF(ISBLANK($PM$3),"",IF(OR(Tipy!ND44=Výsledky!$PK$6,Tipy!ND44=Výsledky!$PK$7,Tipy!ND44=Výsledky!$PK$8,Tipy!ND44=Výsledky!$PK$9),VLOOKUP(Tipy!ND44,'Kategórie hráčov'!$A$27:$B$76,2,FALSE),0))</f>
        <v>0</v>
      </c>
      <c r="PL50" s="56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59">
        <f>IF(ISBLANK($PM$3),"",IF(ISBLANK(Tipy!MZ44),"-",SUM(PH50:PL50)))</f>
        <v>20</v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>
        <f>IF(ISBLANK($QA$3),"",IF(ISBLANK(Tipy!NL44),0,IF(AND(Tipy!NL44=Výsledky!$PY$3,Tipy!NN44=Výsledky!$QA$3),60,0)))</f>
        <v>0</v>
      </c>
      <c r="PW50" s="55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>0</v>
      </c>
      <c r="PX50" s="55">
        <f>IF(ISBLANK($QA$3),"",IF(OR(Tipy!NO44=Výsledky!$PV$6,Tipy!NO44=Výsledky!$PV$7,Tipy!NO44=Výsledky!$PV$8,Tipy!NO44=Výsledky!$PV$9,Tipy!NO44=Výsledky!$PV$10),VLOOKUP(Tipy!NO44,'Kategórie hráčov'!$A$2:$B$51,2,FALSE),0))</f>
        <v>0</v>
      </c>
      <c r="PY50" s="55">
        <f>IF(ISBLANK($QA$3),"",IF(OR(Tipy!NP44=Výsledky!$PY$6,Tipy!NP44=Výsledky!$PY$7,Tipy!NP44=Výsledky!$PY$8,Tipy!NP44=Výsledky!$PY$9),VLOOKUP(Tipy!NP44,'Kategórie hráčov'!$A$27:$B$76,2,FALSE),0))</f>
        <v>0</v>
      </c>
      <c r="PZ50" s="56">
        <f>IF(ISBLANK($QA$3),"",IF(ISBLANK(Tipy!NL44),0,IF(OR(AND(Tipy!NL44=Výsledky!$PY$3,OR(Tipy!NN44=Výsledky!$QA$3+1,Tipy!NN44=Výsledky!$QA$3-1)),AND(Tipy!NN44=Výsledky!$QA$3,OR(Tipy!NL44=Výsledky!$PY$3+1,Tipy!NL44=Výsledky!$PY$3-1))),10,0)))</f>
        <v>0</v>
      </c>
      <c r="QA50" s="59" t="str">
        <f>IF(ISBLANK($QA$3),"",IF(ISBLANK(Tipy!NL44),"-",SUM(PV50:PZ50)))</f>
        <v>-</v>
      </c>
      <c r="QB50" s="58"/>
      <c r="QC50" s="55">
        <f>IF(ISBLANK($QH$3),"",IF(ISBLANK(Tipy!NR44),0,IF(AND(Tipy!NR44=Výsledky!$QF$3,Tipy!NT44=Výsledky!$QH$3),60,0)))</f>
        <v>0</v>
      </c>
      <c r="QD50" s="55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>0</v>
      </c>
      <c r="QE50" s="55">
        <f>IF(ISBLANK($QH$3),"",IF(OR(Tipy!NU44=Výsledky!$QC$6,Tipy!NU44=Výsledky!$QC$7,Tipy!NU44=Výsledky!$QC$8,Tipy!NU44=Výsledky!$QC$9),IF(VLOOKUP(Tipy!NU44,'Kategórie hráčov'!$A$2:$B$46,2,FALSE)=30,30,20),0))</f>
        <v>0</v>
      </c>
      <c r="QF50" s="55">
        <f>IF(ISBLANK($QH$3),"",IF(OR(Tipy!NV44=Výsledky!$QF$6,Tipy!NV44=Výsledky!$QF$7,Tipy!NV44=Výsledky!$QF$8,Tipy!NV44=Výsledky!$QF$9),IF(VLOOKUP(Tipy!NV44,'Kategórie hráčov'!$A$2:$B$46,2,FALSE)=30,30,20),0))</f>
        <v>0</v>
      </c>
      <c r="QG50" s="56">
        <f>IF(ISBLANK($QH$3),"",IF(ISBLANK(Tipy!NR44),0,IF(OR(AND(Tipy!NR44=Výsledky!$QF$3,OR(Tipy!NT44=Výsledky!$QH$3+1,Tipy!NT44=Výsledky!$QH$3-1)),AND(Tipy!NT44=Výsledky!$QH$3,OR(Tipy!NR44=Výsledky!$QF$3+1,Tipy!NR44=Výsledky!$QF$3-1))),10,0)))</f>
        <v>0</v>
      </c>
      <c r="QH50" s="59" t="str">
        <f>IF(ISBLANK($QH$3),"",IF(ISBLANK(Tipy!NR44),"-",SUM(QC50:QG50)))</f>
        <v>-</v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5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>
        <f>IF(ISBLANK($MN$3),"",IF(ISBLANK(Tipy!KL45),0,IF(AND(Tipy!KL45=Výsledky!$ML$3,Tipy!KN45=Výsledky!$MN$3),60,0)))</f>
        <v>0</v>
      </c>
      <c r="MJ51" s="55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0</v>
      </c>
      <c r="MK51" s="55">
        <f>IF(ISBLANK($MN$3),"",IF(OR(Tipy!KO45=Výsledky!$MI$6,Tipy!KO45=Výsledky!$MI$7,Tipy!KO45=Výsledky!$MI$8,Tipy!KO45=Výsledky!$MI$9),IF(VLOOKUP(Tipy!KO45,'Kategórie hráčov'!$A$2:$B$70,2,FALSE)=30,30,20),0))</f>
        <v>0</v>
      </c>
      <c r="ML51" s="55">
        <f>IF(ISBLANK($MN$3),"",IF(OR(Tipy!KP45=Výsledky!$ML$6,Tipy!KP45=Výsledky!$ML$7,Tipy!KP45=Výsledky!$ML$8,Tipy!KP45=Výsledky!$ML$9),IF(VLOOKUP(Tipy!KP45,'Kategórie hráčov'!$A$2:$B$70,2,FALSE)=30,30,20),0))</f>
        <v>0</v>
      </c>
      <c r="MM51" s="56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59" t="str">
        <f>IF(ISBLANK($MN$3),"",IF(ISBLANK(Tipy!KL45),"-",SUM(MI51:MM51)))</f>
        <v>-</v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>
        <f>IF(ISBLANK($OY$3),"",IF(ISBLANK(Tipy!MN45),0,IF(AND(Tipy!MN45=Výsledky!$OW$3,Tipy!MP45=Výsledky!$OY$3),60,0)))</f>
        <v>0</v>
      </c>
      <c r="OU51" s="5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55">
        <f>IF(ISBLANK($OY$3),"",IF(OR(Tipy!MQ45=Výsledky!$OT$6,Tipy!MQ45=Výsledky!$OT$7,Tipy!MQ45=Výsledky!$OT$8,Tipy!MQ45=Výsledky!$OT$9,Tipy!MQ45=Výsledky!$OT$10),VLOOKUP(Tipy!MK45,'Kategórie hráčov'!$A$2:$B$51,2,FALSE),0))</f>
        <v>0</v>
      </c>
      <c r="OW51" s="55">
        <f>IF(ISBLANK($OY$3),"",IF(OR(Tipy!MR45=Výsledky!$OW$6,Tipy!MR45=Výsledky!$OW$7,Tipy!MR45=Výsledky!$OW$8,Tipy!MR45=Výsledky!$OW$9),VLOOKUP(Tipy!MR45,'Kategórie hráčov'!$A$27:$B$76,2,FALSE),0))</f>
        <v>0</v>
      </c>
      <c r="OX51" s="5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59" t="str">
        <f>IF(ISBLANK($OY$3),"",IF(ISBLANK(Tipy!MN45),"-",SUM(OT51:OX51)))</f>
        <v>-</v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>
        <f>IF(ISBLANK($PM$3),"",IF(ISBLANK(Tipy!MZ45),0,IF(AND(Tipy!MZ45=Výsledky!$PK$3,Tipy!NB45=Výsledky!$PM$3),60,0)))</f>
        <v>0</v>
      </c>
      <c r="PI51" s="55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0</v>
      </c>
      <c r="PJ51" s="55">
        <f>IF(ISBLANK($PM$3),"",IF(OR(Tipy!NC45=Výsledky!$PH$6,Tipy!NC45=Výsledky!$PH$7,Tipy!NC45=Výsledky!$PH$8,Tipy!NC45=Výsledky!$PH$9,Tipy!NC45=Výsledky!$PH$10),VLOOKUP(Tipy!NC45,'Kategórie hráčov'!$A$2:$B$51,2,FALSE),0))</f>
        <v>0</v>
      </c>
      <c r="PK51" s="55">
        <f>IF(ISBLANK($PM$3),"",IF(OR(Tipy!ND45=Výsledky!$PK$6,Tipy!ND45=Výsledky!$PK$7,Tipy!ND45=Výsledky!$PK$8,Tipy!ND45=Výsledky!$PK$9),VLOOKUP(Tipy!ND45,'Kategórie hráčov'!$A$27:$B$76,2,FALSE),0))</f>
        <v>0</v>
      </c>
      <c r="PL51" s="56">
        <f>IF(ISBLANK($PM$3),"",IF(ISBLANK(Tipy!MZ45),0,IF(OR(AND(Tipy!MZ45=Výsledky!$PK$3,OR(Tipy!NB45=Výsledky!$PM$3+1,Tipy!NB45=Výsledky!$PM$3-1)),AND(Tipy!NB45=Výsledky!$PM$3,OR(Tipy!MZ45=Výsledky!$PK$3+1,Tipy!MZ45=Výsledky!$PK$3-1))),10,0)))</f>
        <v>0</v>
      </c>
      <c r="PM51" s="59" t="str">
        <f>IF(ISBLANK($PM$3),"",IF(ISBLANK(Tipy!MZ45),"-",SUM(PH51:PL51)))</f>
        <v>-</v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>
        <f>IF(ISBLANK($QA$3),"",IF(ISBLANK(Tipy!NL45),0,IF(AND(Tipy!NL45=Výsledky!$PY$3,Tipy!NN45=Výsledky!$QA$3),60,0)))</f>
        <v>0</v>
      </c>
      <c r="PW51" s="55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>0</v>
      </c>
      <c r="PX51" s="55">
        <f>IF(ISBLANK($QA$3),"",IF(OR(Tipy!NO45=Výsledky!$PV$6,Tipy!NO45=Výsledky!$PV$7,Tipy!NO45=Výsledky!$PV$8,Tipy!NO45=Výsledky!$PV$9,Tipy!NO45=Výsledky!$PV$10),VLOOKUP(Tipy!NO45,'Kategórie hráčov'!$A$2:$B$51,2,FALSE),0))</f>
        <v>0</v>
      </c>
      <c r="PY51" s="55">
        <f>IF(ISBLANK($QA$3),"",IF(OR(Tipy!NP45=Výsledky!$PY$6,Tipy!NP45=Výsledky!$PY$7,Tipy!NP45=Výsledky!$PY$8,Tipy!NP45=Výsledky!$PY$9),VLOOKUP(Tipy!NP45,'Kategórie hráčov'!$A$27:$B$76,2,FALSE),0))</f>
        <v>0</v>
      </c>
      <c r="PZ51" s="56">
        <f>IF(ISBLANK($QA$3),"",IF(ISBLANK(Tipy!NL45),0,IF(OR(AND(Tipy!NL45=Výsledky!$PY$3,OR(Tipy!NN45=Výsledky!$QA$3+1,Tipy!NN45=Výsledky!$QA$3-1)),AND(Tipy!NN45=Výsledky!$QA$3,OR(Tipy!NL45=Výsledky!$PY$3+1,Tipy!NL45=Výsledky!$PY$3-1))),10,0)))</f>
        <v>0</v>
      </c>
      <c r="QA51" s="59" t="str">
        <f>IF(ISBLANK($QA$3),"",IF(ISBLANK(Tipy!NL45),"-",SUM(PV51:PZ51)))</f>
        <v>-</v>
      </c>
      <c r="QB51" s="58"/>
      <c r="QC51" s="55">
        <f>IF(ISBLANK($QH$3),"",IF(ISBLANK(Tipy!NR45),0,IF(AND(Tipy!NR45=Výsledky!$QF$3,Tipy!NT45=Výsledky!$QH$3),60,0)))</f>
        <v>0</v>
      </c>
      <c r="QD51" s="55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>0</v>
      </c>
      <c r="QE51" s="55">
        <f>IF(ISBLANK($QH$3),"",IF(OR(Tipy!NU45=Výsledky!$QC$6,Tipy!NU45=Výsledky!$QC$7,Tipy!NU45=Výsledky!$QC$8,Tipy!NU45=Výsledky!$QC$9),IF(VLOOKUP(Tipy!NU45,'Kategórie hráčov'!$A$2:$B$46,2,FALSE)=30,30,20),0))</f>
        <v>0</v>
      </c>
      <c r="QF51" s="55">
        <f>IF(ISBLANK($QH$3),"",IF(OR(Tipy!NV45=Výsledky!$QF$6,Tipy!NV45=Výsledky!$QF$7,Tipy!NV45=Výsledky!$QF$8,Tipy!NV45=Výsledky!$QF$9),IF(VLOOKUP(Tipy!NV45,'Kategórie hráčov'!$A$2:$B$46,2,FALSE)=30,30,20),0))</f>
        <v>0</v>
      </c>
      <c r="QG51" s="56">
        <f>IF(ISBLANK($QH$3),"",IF(ISBLANK(Tipy!NR45),0,IF(OR(AND(Tipy!NR45=Výsledky!$QF$3,OR(Tipy!NT45=Výsledky!$QH$3+1,Tipy!NT45=Výsledky!$QH$3-1)),AND(Tipy!NT45=Výsledky!$QH$3,OR(Tipy!NR45=Výsledky!$QF$3+1,Tipy!NR45=Výsledky!$QF$3-1))),10,0)))</f>
        <v>0</v>
      </c>
      <c r="QH51" s="59" t="str">
        <f>IF(ISBLANK($QH$3),"",IF(ISBLANK(Tipy!NR45),"-",SUM(QC51:QG51)))</f>
        <v>-</v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5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>
        <f>IF(ISBLANK($MN$3),"",IF(ISBLANK(Tipy!KL46),0,IF(AND(Tipy!KL46=Výsledky!$ML$3,Tipy!KN46=Výsledky!$MN$3),60,0)))</f>
        <v>0</v>
      </c>
      <c r="MJ52" s="55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55">
        <f>IF(ISBLANK($MN$3),"",IF(OR(Tipy!KO46=Výsledky!$MI$6,Tipy!KO46=Výsledky!$MI$7,Tipy!KO46=Výsledky!$MI$8,Tipy!KO46=Výsledky!$MI$9),IF(VLOOKUP(Tipy!KO46,'Kategórie hráčov'!$A$2:$B$70,2,FALSE)=30,30,20),0))</f>
        <v>0</v>
      </c>
      <c r="ML52" s="55">
        <f>IF(ISBLANK($MN$3),"",IF(OR(Tipy!KP46=Výsledky!$ML$6,Tipy!KP46=Výsledky!$ML$7,Tipy!KP46=Výsledky!$ML$8,Tipy!KP46=Výsledky!$ML$9),IF(VLOOKUP(Tipy!KP46,'Kategórie hráčov'!$A$2:$B$70,2,FALSE)=30,30,20),0))</f>
        <v>0</v>
      </c>
      <c r="MM52" s="56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59" t="str">
        <f>IF(ISBLANK($MN$3),"",IF(ISBLANK(Tipy!KL46),"-",SUM(MI52:MM52)))</f>
        <v>-</v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>
        <f>IF(ISBLANK($OY$3),"",IF(ISBLANK(Tipy!MN46),0,IF(AND(Tipy!MN46=Výsledky!$OW$3,Tipy!MP46=Výsledky!$OY$3),60,0)))</f>
        <v>0</v>
      </c>
      <c r="OU52" s="5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55">
        <f>IF(ISBLANK($OY$3),"",IF(OR(Tipy!MQ46=Výsledky!$OT$6,Tipy!MQ46=Výsledky!$OT$7,Tipy!MQ46=Výsledky!$OT$8,Tipy!MQ46=Výsledky!$OT$9,Tipy!MQ46=Výsledky!$OT$10),VLOOKUP(Tipy!MK46,'Kategórie hráčov'!$A$2:$B$51,2,FALSE),0))</f>
        <v>0</v>
      </c>
      <c r="OW52" s="55">
        <f>IF(ISBLANK($OY$3),"",IF(OR(Tipy!MR46=Výsledky!$OW$6,Tipy!MR46=Výsledky!$OW$7,Tipy!MR46=Výsledky!$OW$8,Tipy!MR46=Výsledky!$OW$9),VLOOKUP(Tipy!MR46,'Kategórie hráčov'!$A$27:$B$76,2,FALSE),0))</f>
        <v>0</v>
      </c>
      <c r="OX52" s="5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59" t="str">
        <f>IF(ISBLANK($OY$3),"",IF(ISBLANK(Tipy!MN46),"-",SUM(OT52:OX52)))</f>
        <v>-</v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>
        <f>IF(ISBLANK($PM$3),"",IF(ISBLANK(Tipy!MZ46),0,IF(AND(Tipy!MZ46=Výsledky!$PK$3,Tipy!NB46=Výsledky!$PM$3),60,0)))</f>
        <v>0</v>
      </c>
      <c r="PI52" s="55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0</v>
      </c>
      <c r="PJ52" s="55">
        <f>IF(ISBLANK($PM$3),"",IF(OR(Tipy!NC46=Výsledky!$PH$6,Tipy!NC46=Výsledky!$PH$7,Tipy!NC46=Výsledky!$PH$8,Tipy!NC46=Výsledky!$PH$9,Tipy!NC46=Výsledky!$PH$10),VLOOKUP(Tipy!NC46,'Kategórie hráčov'!$A$2:$B$51,2,FALSE),0))</f>
        <v>0</v>
      </c>
      <c r="PK52" s="55">
        <f>IF(ISBLANK($PM$3),"",IF(OR(Tipy!ND46=Výsledky!$PK$6,Tipy!ND46=Výsledky!$PK$7,Tipy!ND46=Výsledky!$PK$8,Tipy!ND46=Výsledky!$PK$9),VLOOKUP(Tipy!ND46,'Kategórie hráčov'!$A$27:$B$76,2,FALSE),0))</f>
        <v>0</v>
      </c>
      <c r="PL52" s="56">
        <f>IF(ISBLANK($PM$3),"",IF(ISBLANK(Tipy!MZ46),0,IF(OR(AND(Tipy!MZ46=Výsledky!$PK$3,OR(Tipy!NB46=Výsledky!$PM$3+1,Tipy!NB46=Výsledky!$PM$3-1)),AND(Tipy!NB46=Výsledky!$PM$3,OR(Tipy!MZ46=Výsledky!$PK$3+1,Tipy!MZ46=Výsledky!$PK$3-1))),10,0)))</f>
        <v>0</v>
      </c>
      <c r="PM52" s="59" t="str">
        <f>IF(ISBLANK($PM$3),"",IF(ISBLANK(Tipy!MZ46),"-",SUM(PH52:PL52)))</f>
        <v>-</v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>
        <f>IF(ISBLANK($QA$3),"",IF(ISBLANK(Tipy!NL46),0,IF(AND(Tipy!NL46=Výsledky!$PY$3,Tipy!NN46=Výsledky!$QA$3),60,0)))</f>
        <v>0</v>
      </c>
      <c r="PW52" s="55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>0</v>
      </c>
      <c r="PX52" s="55">
        <f>IF(ISBLANK($QA$3),"",IF(OR(Tipy!NO46=Výsledky!$PV$6,Tipy!NO46=Výsledky!$PV$7,Tipy!NO46=Výsledky!$PV$8,Tipy!NO46=Výsledky!$PV$9,Tipy!NO46=Výsledky!$PV$10),VLOOKUP(Tipy!NO46,'Kategórie hráčov'!$A$2:$B$51,2,FALSE),0))</f>
        <v>0</v>
      </c>
      <c r="PY52" s="55">
        <f>IF(ISBLANK($QA$3),"",IF(OR(Tipy!NP46=Výsledky!$PY$6,Tipy!NP46=Výsledky!$PY$7,Tipy!NP46=Výsledky!$PY$8,Tipy!NP46=Výsledky!$PY$9),VLOOKUP(Tipy!NP46,'Kategórie hráčov'!$A$27:$B$76,2,FALSE),0))</f>
        <v>0</v>
      </c>
      <c r="PZ52" s="56">
        <f>IF(ISBLANK($QA$3),"",IF(ISBLANK(Tipy!NL46),0,IF(OR(AND(Tipy!NL46=Výsledky!$PY$3,OR(Tipy!NN46=Výsledky!$QA$3+1,Tipy!NN46=Výsledky!$QA$3-1)),AND(Tipy!NN46=Výsledky!$QA$3,OR(Tipy!NL46=Výsledky!$PY$3+1,Tipy!NL46=Výsledky!$PY$3-1))),10,0)))</f>
        <v>0</v>
      </c>
      <c r="QA52" s="59" t="str">
        <f>IF(ISBLANK($QA$3),"",IF(ISBLANK(Tipy!NL46),"-",SUM(PV52:PZ52)))</f>
        <v>-</v>
      </c>
      <c r="QB52" s="58"/>
      <c r="QC52" s="55">
        <f>IF(ISBLANK($QH$3),"",IF(ISBLANK(Tipy!NR46),0,IF(AND(Tipy!NR46=Výsledky!$QF$3,Tipy!NT46=Výsledky!$QH$3),60,0)))</f>
        <v>0</v>
      </c>
      <c r="QD52" s="55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>0</v>
      </c>
      <c r="QE52" s="55">
        <f>IF(ISBLANK($QH$3),"",IF(OR(Tipy!NU46=Výsledky!$QC$6,Tipy!NU46=Výsledky!$QC$7,Tipy!NU46=Výsledky!$QC$8,Tipy!NU46=Výsledky!$QC$9),IF(VLOOKUP(Tipy!NU46,'Kategórie hráčov'!$A$2:$B$46,2,FALSE)=30,30,20),0))</f>
        <v>0</v>
      </c>
      <c r="QF52" s="55">
        <f>IF(ISBLANK($QH$3),"",IF(OR(Tipy!NV46=Výsledky!$QF$6,Tipy!NV46=Výsledky!$QF$7,Tipy!NV46=Výsledky!$QF$8,Tipy!NV46=Výsledky!$QF$9),IF(VLOOKUP(Tipy!NV46,'Kategórie hráčov'!$A$2:$B$46,2,FALSE)=30,30,20),0))</f>
        <v>0</v>
      </c>
      <c r="QG52" s="56">
        <f>IF(ISBLANK($QH$3),"",IF(ISBLANK(Tipy!NR46),0,IF(OR(AND(Tipy!NR46=Výsledky!$QF$3,OR(Tipy!NT46=Výsledky!$QH$3+1,Tipy!NT46=Výsledky!$QH$3-1)),AND(Tipy!NT46=Výsledky!$QH$3,OR(Tipy!NR46=Výsledky!$QF$3+1,Tipy!NR46=Výsledky!$QF$3-1))),10,0)))</f>
        <v>0</v>
      </c>
      <c r="QH52" s="59" t="str">
        <f>IF(ISBLANK($QH$3),"",IF(ISBLANK(Tipy!NR46),"-",SUM(QC52:QG52)))</f>
        <v>-</v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5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>
        <f>IF(ISBLANK($MN$3),"",IF(ISBLANK(Tipy!KL47),0,IF(AND(Tipy!KL47=Výsledky!$ML$3,Tipy!KN47=Výsledky!$MN$3),60,0)))</f>
        <v>0</v>
      </c>
      <c r="MJ53" s="55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55">
        <f>IF(ISBLANK($MN$3),"",IF(OR(Tipy!KO47=Výsledky!$MI$6,Tipy!KO47=Výsledky!$MI$7,Tipy!KO47=Výsledky!$MI$8,Tipy!KO47=Výsledky!$MI$9),IF(VLOOKUP(Tipy!KO47,'Kategórie hráčov'!$A$2:$B$70,2,FALSE)=30,30,20),0))</f>
        <v>0</v>
      </c>
      <c r="ML53" s="55">
        <f>IF(ISBLANK($MN$3),"",IF(OR(Tipy!KP47=Výsledky!$ML$6,Tipy!KP47=Výsledky!$ML$7,Tipy!KP47=Výsledky!$ML$8,Tipy!KP47=Výsledky!$ML$9),IF(VLOOKUP(Tipy!KP47,'Kategórie hráčov'!$A$2:$B$70,2,FALSE)=30,30,20),0))</f>
        <v>0</v>
      </c>
      <c r="MM53" s="56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59" t="str">
        <f>IF(ISBLANK($MN$3),"",IF(ISBLANK(Tipy!KL47),"-",SUM(MI53:MM53)))</f>
        <v>-</v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>
        <f>IF(ISBLANK($OY$3),"",IF(ISBLANK(Tipy!MN47),0,IF(AND(Tipy!MN47=Výsledky!$OW$3,Tipy!MP47=Výsledky!$OY$3),60,0)))</f>
        <v>0</v>
      </c>
      <c r="OU53" s="5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55">
        <f>IF(ISBLANK($OY$3),"",IF(OR(Tipy!MQ47=Výsledky!$OT$6,Tipy!MQ47=Výsledky!$OT$7,Tipy!MQ47=Výsledky!$OT$8,Tipy!MQ47=Výsledky!$OT$9,Tipy!MQ47=Výsledky!$OT$10),VLOOKUP(Tipy!MK47,'Kategórie hráčov'!$A$2:$B$51,2,FALSE),0))</f>
        <v>0</v>
      </c>
      <c r="OW53" s="55">
        <f>IF(ISBLANK($OY$3),"",IF(OR(Tipy!MR47=Výsledky!$OW$6,Tipy!MR47=Výsledky!$OW$7,Tipy!MR47=Výsledky!$OW$8,Tipy!MR47=Výsledky!$OW$9),VLOOKUP(Tipy!MR47,'Kategórie hráčov'!$A$27:$B$76,2,FALSE),0))</f>
        <v>0</v>
      </c>
      <c r="OX53" s="5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59" t="str">
        <f>IF(ISBLANK($OY$3),"",IF(ISBLANK(Tipy!MN47),"-",SUM(OT53:OX53)))</f>
        <v>-</v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>
        <f>IF(ISBLANK($PM$3),"",IF(ISBLANK(Tipy!MZ47),0,IF(AND(Tipy!MZ47=Výsledky!$PK$3,Tipy!NB47=Výsledky!$PM$3),60,0)))</f>
        <v>0</v>
      </c>
      <c r="PI53" s="55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55">
        <f>IF(ISBLANK($PM$3),"",IF(OR(Tipy!NC47=Výsledky!$PH$6,Tipy!NC47=Výsledky!$PH$7,Tipy!NC47=Výsledky!$PH$8,Tipy!NC47=Výsledky!$PH$9,Tipy!NC47=Výsledky!$PH$10),VLOOKUP(Tipy!NC47,'Kategórie hráčov'!$A$2:$B$51,2,FALSE),0))</f>
        <v>0</v>
      </c>
      <c r="PK53" s="55">
        <f>IF(ISBLANK($PM$3),"",IF(OR(Tipy!ND47=Výsledky!$PK$6,Tipy!ND47=Výsledky!$PK$7,Tipy!ND47=Výsledky!$PK$8,Tipy!ND47=Výsledky!$PK$9),VLOOKUP(Tipy!ND47,'Kategórie hráčov'!$A$27:$B$76,2,FALSE),0))</f>
        <v>0</v>
      </c>
      <c r="PL53" s="56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59" t="str">
        <f>IF(ISBLANK($PM$3),"",IF(ISBLANK(Tipy!MZ47),"-",SUM(PH53:PL53)))</f>
        <v>-</v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>
        <f>IF(ISBLANK($QA$3),"",IF(ISBLANK(Tipy!NL47),0,IF(AND(Tipy!NL47=Výsledky!$PY$3,Tipy!NN47=Výsledky!$QA$3),60,0)))</f>
        <v>0</v>
      </c>
      <c r="PW53" s="55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>0</v>
      </c>
      <c r="PX53" s="55">
        <f>IF(ISBLANK($QA$3),"",IF(OR(Tipy!NO47=Výsledky!$PV$6,Tipy!NO47=Výsledky!$PV$7,Tipy!NO47=Výsledky!$PV$8,Tipy!NO47=Výsledky!$PV$9,Tipy!NO47=Výsledky!$PV$10),VLOOKUP(Tipy!NO47,'Kategórie hráčov'!$A$2:$B$51,2,FALSE),0))</f>
        <v>0</v>
      </c>
      <c r="PY53" s="55">
        <f>IF(ISBLANK($QA$3),"",IF(OR(Tipy!NP47=Výsledky!$PY$6,Tipy!NP47=Výsledky!$PY$7,Tipy!NP47=Výsledky!$PY$8,Tipy!NP47=Výsledky!$PY$9),VLOOKUP(Tipy!NP47,'Kategórie hráčov'!$A$27:$B$76,2,FALSE),0))</f>
        <v>0</v>
      </c>
      <c r="PZ53" s="56">
        <f>IF(ISBLANK($QA$3),"",IF(ISBLANK(Tipy!NL47),0,IF(OR(AND(Tipy!NL47=Výsledky!$PY$3,OR(Tipy!NN47=Výsledky!$QA$3+1,Tipy!NN47=Výsledky!$QA$3-1)),AND(Tipy!NN47=Výsledky!$QA$3,OR(Tipy!NL47=Výsledky!$PY$3+1,Tipy!NL47=Výsledky!$PY$3-1))),10,0)))</f>
        <v>0</v>
      </c>
      <c r="QA53" s="59" t="str">
        <f>IF(ISBLANK($QA$3),"",IF(ISBLANK(Tipy!NL47),"-",SUM(PV53:PZ53)))</f>
        <v>-</v>
      </c>
      <c r="QB53" s="58"/>
      <c r="QC53" s="55">
        <f>IF(ISBLANK($QH$3),"",IF(ISBLANK(Tipy!NR47),0,IF(AND(Tipy!NR47=Výsledky!$QF$3,Tipy!NT47=Výsledky!$QH$3),60,0)))</f>
        <v>0</v>
      </c>
      <c r="QD53" s="55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>0</v>
      </c>
      <c r="QE53" s="55">
        <f>IF(ISBLANK($QH$3),"",IF(OR(Tipy!NU47=Výsledky!$QC$6,Tipy!NU47=Výsledky!$QC$7,Tipy!NU47=Výsledky!$QC$8,Tipy!NU47=Výsledky!$QC$9),IF(VLOOKUP(Tipy!NU47,'Kategórie hráčov'!$A$2:$B$46,2,FALSE)=30,30,20),0))</f>
        <v>0</v>
      </c>
      <c r="QF53" s="55">
        <f>IF(ISBLANK($QH$3),"",IF(OR(Tipy!NV47=Výsledky!$QF$6,Tipy!NV47=Výsledky!$QF$7,Tipy!NV47=Výsledky!$QF$8,Tipy!NV47=Výsledky!$QF$9),IF(VLOOKUP(Tipy!NV47,'Kategórie hráčov'!$A$2:$B$46,2,FALSE)=30,30,20),0))</f>
        <v>0</v>
      </c>
      <c r="QG53" s="56">
        <f>IF(ISBLANK($QH$3),"",IF(ISBLANK(Tipy!NR47),0,IF(OR(AND(Tipy!NR47=Výsledky!$QF$3,OR(Tipy!NT47=Výsledky!$QH$3+1,Tipy!NT47=Výsledky!$QH$3-1)),AND(Tipy!NT47=Výsledky!$QH$3,OR(Tipy!NR47=Výsledky!$QF$3+1,Tipy!NR47=Výsledky!$QF$3-1))),10,0)))</f>
        <v>0</v>
      </c>
      <c r="QH53" s="59" t="str">
        <f>IF(ISBLANK($QH$3),"",IF(ISBLANK(Tipy!NR47),"-",SUM(QC53:QG53)))</f>
        <v>-</v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5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>
        <f>IF(ISBLANK($MN$3),"",IF(ISBLANK(Tipy!KL48),0,IF(AND(Tipy!KL48=Výsledky!$ML$3,Tipy!KN48=Výsledky!$MN$3),60,0)))</f>
        <v>0</v>
      </c>
      <c r="MJ54" s="55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55">
        <f>IF(ISBLANK($MN$3),"",IF(OR(Tipy!KO48=Výsledky!$MI$6,Tipy!KO48=Výsledky!$MI$7,Tipy!KO48=Výsledky!$MI$8,Tipy!KO48=Výsledky!$MI$9),IF(VLOOKUP(Tipy!KO48,'Kategórie hráčov'!$A$2:$B$70,2,FALSE)=30,30,20),0))</f>
        <v>0</v>
      </c>
      <c r="ML54" s="55">
        <f>IF(ISBLANK($MN$3),"",IF(OR(Tipy!KP48=Výsledky!$ML$6,Tipy!KP48=Výsledky!$ML$7,Tipy!KP48=Výsledky!$ML$8,Tipy!KP48=Výsledky!$ML$9),IF(VLOOKUP(Tipy!KP48,'Kategórie hráčov'!$A$2:$B$70,2,FALSE)=30,30,20),0))</f>
        <v>0</v>
      </c>
      <c r="MM54" s="56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59">
        <f>IF(ISBLANK($MN$3),"",IF(ISBLANK(Tipy!KL48),"-",SUM(MI54:MM54)))</f>
        <v>0</v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>
        <f>IF(ISBLANK($OY$3),"",IF(ISBLANK(Tipy!MN48),0,IF(AND(Tipy!MN48=Výsledky!$OW$3,Tipy!MP48=Výsledky!$OY$3),60,0)))</f>
        <v>0</v>
      </c>
      <c r="OU54" s="5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55">
        <f>IF(ISBLANK($OY$3),"",IF(OR(Tipy!MQ48=Výsledky!$OT$6,Tipy!MQ48=Výsledky!$OT$7,Tipy!MQ48=Výsledky!$OT$8,Tipy!MQ48=Výsledky!$OT$9,Tipy!MQ48=Výsledky!$OT$10),VLOOKUP(Tipy!MK48,'Kategórie hráčov'!$A$2:$B$51,2,FALSE),0))</f>
        <v>0</v>
      </c>
      <c r="OW54" s="55">
        <f>IF(ISBLANK($OY$3),"",IF(OR(Tipy!MR48=Výsledky!$OW$6,Tipy!MR48=Výsledky!$OW$7,Tipy!MR48=Výsledky!$OW$8,Tipy!MR48=Výsledky!$OW$9),VLOOKUP(Tipy!MR48,'Kategórie hráčov'!$A$27:$B$76,2,FALSE),0))</f>
        <v>0</v>
      </c>
      <c r="OX54" s="5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59" t="str">
        <f>IF(ISBLANK($OY$3),"",IF(ISBLANK(Tipy!MN48),"-",SUM(OT54:OX54)))</f>
        <v>-</v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>
        <f>IF(ISBLANK($PM$3),"",IF(ISBLANK(Tipy!MZ48),0,IF(AND(Tipy!MZ48=Výsledky!$PK$3,Tipy!NB48=Výsledky!$PM$3),60,0)))</f>
        <v>0</v>
      </c>
      <c r="PI54" s="55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20</v>
      </c>
      <c r="PJ54" s="55">
        <f>IF(ISBLANK($PM$3),"",IF(OR(Tipy!NC48=Výsledky!$PH$6,Tipy!NC48=Výsledky!$PH$7,Tipy!NC48=Výsledky!$PH$8,Tipy!NC48=Výsledky!$PH$9,Tipy!NC48=Výsledky!$PH$10),VLOOKUP(Tipy!NC48,'Kategórie hráčov'!$A$2:$B$51,2,FALSE),0))</f>
        <v>20</v>
      </c>
      <c r="PK54" s="55">
        <f>IF(ISBLANK($PM$3),"",IF(OR(Tipy!ND48=Výsledky!$PK$6,Tipy!ND48=Výsledky!$PK$7,Tipy!ND48=Výsledky!$PK$8,Tipy!ND48=Výsledky!$PK$9),VLOOKUP(Tipy!ND48,'Kategórie hráčov'!$A$27:$B$76,2,FALSE),0))</f>
        <v>20</v>
      </c>
      <c r="PL54" s="56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59">
        <f>IF(ISBLANK($PM$3),"",IF(ISBLANK(Tipy!MZ48),"-",SUM(PH54:PL54)))</f>
        <v>60</v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>
        <f>IF(ISBLANK($QA$3),"",IF(ISBLANK(Tipy!NL48),0,IF(AND(Tipy!NL48=Výsledky!$PY$3,Tipy!NN48=Výsledky!$QA$3),60,0)))</f>
        <v>0</v>
      </c>
      <c r="PW54" s="55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>0</v>
      </c>
      <c r="PX54" s="55">
        <f>IF(ISBLANK($QA$3),"",IF(OR(Tipy!NO48=Výsledky!$PV$6,Tipy!NO48=Výsledky!$PV$7,Tipy!NO48=Výsledky!$PV$8,Tipy!NO48=Výsledky!$PV$9,Tipy!NO48=Výsledky!$PV$10),VLOOKUP(Tipy!NO48,'Kategórie hráčov'!$A$2:$B$51,2,FALSE),0))</f>
        <v>0</v>
      </c>
      <c r="PY54" s="55">
        <f>IF(ISBLANK($QA$3),"",IF(OR(Tipy!NP48=Výsledky!$PY$6,Tipy!NP48=Výsledky!$PY$7,Tipy!NP48=Výsledky!$PY$8,Tipy!NP48=Výsledky!$PY$9),VLOOKUP(Tipy!NP48,'Kategórie hráčov'!$A$27:$B$76,2,FALSE),0))</f>
        <v>0</v>
      </c>
      <c r="PZ54" s="56">
        <f>IF(ISBLANK($QA$3),"",IF(ISBLANK(Tipy!NL48),0,IF(OR(AND(Tipy!NL48=Výsledky!$PY$3,OR(Tipy!NN48=Výsledky!$QA$3+1,Tipy!NN48=Výsledky!$QA$3-1)),AND(Tipy!NN48=Výsledky!$QA$3,OR(Tipy!NL48=Výsledky!$PY$3+1,Tipy!NL48=Výsledky!$PY$3-1))),10,0)))</f>
        <v>0</v>
      </c>
      <c r="QA54" s="59" t="str">
        <f>IF(ISBLANK($QA$3),"",IF(ISBLANK(Tipy!NL48),"-",SUM(PV54:PZ54)))</f>
        <v>-</v>
      </c>
      <c r="QB54" s="58"/>
      <c r="QC54" s="55">
        <f>IF(ISBLANK($QH$3),"",IF(ISBLANK(Tipy!NR48),0,IF(AND(Tipy!NR48=Výsledky!$QF$3,Tipy!NT48=Výsledky!$QH$3),60,0)))</f>
        <v>0</v>
      </c>
      <c r="QD54" s="55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>20</v>
      </c>
      <c r="QE54" s="55">
        <f>IF(ISBLANK($QH$3),"",IF(OR(Tipy!NU48=Výsledky!$QC$6,Tipy!NU48=Výsledky!$QC$7,Tipy!NU48=Výsledky!$QC$8,Tipy!NU48=Výsledky!$QC$9),IF(VLOOKUP(Tipy!NU48,'Kategórie hráčov'!$A$2:$B$46,2,FALSE)=30,30,20),0))</f>
        <v>0</v>
      </c>
      <c r="QF54" s="55">
        <f>IF(ISBLANK($QH$3),"",IF(OR(Tipy!NV48=Výsledky!$QF$6,Tipy!NV48=Výsledky!$QF$7,Tipy!NV48=Výsledky!$QF$8,Tipy!NV48=Výsledky!$QF$9),IF(VLOOKUP(Tipy!NV48,'Kategórie hráčov'!$A$2:$B$46,2,FALSE)=30,30,20),0))</f>
        <v>20</v>
      </c>
      <c r="QG54" s="56">
        <f>IF(ISBLANK($QH$3),"",IF(ISBLANK(Tipy!NR48),0,IF(OR(AND(Tipy!NR48=Výsledky!$QF$3,OR(Tipy!NT48=Výsledky!$QH$3+1,Tipy!NT48=Výsledky!$QH$3-1)),AND(Tipy!NT48=Výsledky!$QH$3,OR(Tipy!NR48=Výsledky!$QF$3+1,Tipy!NR48=Výsledky!$QF$3-1))),10,0)))</f>
        <v>0</v>
      </c>
      <c r="QH54" s="59">
        <f>IF(ISBLANK($QH$3),"",IF(ISBLANK(Tipy!NR48),"-",SUM(QC54:QG54)))</f>
        <v>40</v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5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>
        <f>IF(ISBLANK($MN$3),"",IF(ISBLANK(Tipy!KL49),0,IF(AND(Tipy!KL49=Výsledky!$ML$3,Tipy!KN49=Výsledky!$MN$3),60,0)))</f>
        <v>0</v>
      </c>
      <c r="MJ55" s="55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55">
        <f>IF(ISBLANK($MN$3),"",IF(OR(Tipy!KO49=Výsledky!$MI$6,Tipy!KO49=Výsledky!$MI$7,Tipy!KO49=Výsledky!$MI$8,Tipy!KO49=Výsledky!$MI$9),IF(VLOOKUP(Tipy!KO49,'Kategórie hráčov'!$A$2:$B$70,2,FALSE)=30,30,20),0))</f>
        <v>0</v>
      </c>
      <c r="ML55" s="55">
        <f>IF(ISBLANK($MN$3),"",IF(OR(Tipy!KP49=Výsledky!$ML$6,Tipy!KP49=Výsledky!$ML$7,Tipy!KP49=Výsledky!$ML$8,Tipy!KP49=Výsledky!$ML$9),IF(VLOOKUP(Tipy!KP49,'Kategórie hráčov'!$A$2:$B$70,2,FALSE)=30,30,20),0))</f>
        <v>0</v>
      </c>
      <c r="MM55" s="56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59" t="str">
        <f>IF(ISBLANK($MN$3),"",IF(ISBLANK(Tipy!KL49),"-",SUM(MI55:MM55)))</f>
        <v>-</v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>
        <f>IF(ISBLANK($OY$3),"",IF(ISBLANK(Tipy!MN49),0,IF(AND(Tipy!MN49=Výsledky!$OW$3,Tipy!MP49=Výsledky!$OY$3),60,0)))</f>
        <v>0</v>
      </c>
      <c r="OU55" s="5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55">
        <f>IF(ISBLANK($OY$3),"",IF(OR(Tipy!MQ49=Výsledky!$OT$6,Tipy!MQ49=Výsledky!$OT$7,Tipy!MQ49=Výsledky!$OT$8,Tipy!MQ49=Výsledky!$OT$9,Tipy!MQ49=Výsledky!$OT$10),VLOOKUP(Tipy!MK49,'Kategórie hráčov'!$A$2:$B$51,2,FALSE),0))</f>
        <v>0</v>
      </c>
      <c r="OW55" s="55">
        <f>IF(ISBLANK($OY$3),"",IF(OR(Tipy!MR49=Výsledky!$OW$6,Tipy!MR49=Výsledky!$OW$7,Tipy!MR49=Výsledky!$OW$8,Tipy!MR49=Výsledky!$OW$9),VLOOKUP(Tipy!MR49,'Kategórie hráčov'!$A$27:$B$76,2,FALSE),0))</f>
        <v>0</v>
      </c>
      <c r="OX55" s="5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59" t="str">
        <f>IF(ISBLANK($OY$3),"",IF(ISBLANK(Tipy!MN49),"-",SUM(OT55:OX55)))</f>
        <v>-</v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>
        <f>IF(ISBLANK($PM$3),"",IF(ISBLANK(Tipy!MZ49),0,IF(AND(Tipy!MZ49=Výsledky!$PK$3,Tipy!NB49=Výsledky!$PM$3),60,0)))</f>
        <v>0</v>
      </c>
      <c r="PI55" s="55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55">
        <f>IF(ISBLANK($PM$3),"",IF(OR(Tipy!NC49=Výsledky!$PH$6,Tipy!NC49=Výsledky!$PH$7,Tipy!NC49=Výsledky!$PH$8,Tipy!NC49=Výsledky!$PH$9,Tipy!NC49=Výsledky!$PH$10),VLOOKUP(Tipy!NC49,'Kategórie hráčov'!$A$2:$B$51,2,FALSE),0))</f>
        <v>0</v>
      </c>
      <c r="PK55" s="55">
        <f>IF(ISBLANK($PM$3),"",IF(OR(Tipy!ND49=Výsledky!$PK$6,Tipy!ND49=Výsledky!$PK$7,Tipy!ND49=Výsledky!$PK$8,Tipy!ND49=Výsledky!$PK$9),VLOOKUP(Tipy!ND49,'Kategórie hráčov'!$A$27:$B$76,2,FALSE),0))</f>
        <v>0</v>
      </c>
      <c r="PL55" s="56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59" t="str">
        <f>IF(ISBLANK($PM$3),"",IF(ISBLANK(Tipy!MZ49),"-",SUM(PH55:PL55)))</f>
        <v>-</v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>
        <f>IF(ISBLANK($QA$3),"",IF(ISBLANK(Tipy!NL49),0,IF(AND(Tipy!NL49=Výsledky!$PY$3,Tipy!NN49=Výsledky!$QA$3),60,0)))</f>
        <v>0</v>
      </c>
      <c r="PW55" s="55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>0</v>
      </c>
      <c r="PX55" s="55">
        <f>IF(ISBLANK($QA$3),"",IF(OR(Tipy!NO49=Výsledky!$PV$6,Tipy!NO49=Výsledky!$PV$7,Tipy!NO49=Výsledky!$PV$8,Tipy!NO49=Výsledky!$PV$9,Tipy!NO49=Výsledky!$PV$10),VLOOKUP(Tipy!NO49,'Kategórie hráčov'!$A$2:$B$51,2,FALSE),0))</f>
        <v>0</v>
      </c>
      <c r="PY55" s="55">
        <f>IF(ISBLANK($QA$3),"",IF(OR(Tipy!NP49=Výsledky!$PY$6,Tipy!NP49=Výsledky!$PY$7,Tipy!NP49=Výsledky!$PY$8,Tipy!NP49=Výsledky!$PY$9),VLOOKUP(Tipy!NP49,'Kategórie hráčov'!$A$27:$B$76,2,FALSE),0))</f>
        <v>0</v>
      </c>
      <c r="PZ55" s="56">
        <f>IF(ISBLANK($QA$3),"",IF(ISBLANK(Tipy!NL49),0,IF(OR(AND(Tipy!NL49=Výsledky!$PY$3,OR(Tipy!NN49=Výsledky!$QA$3+1,Tipy!NN49=Výsledky!$QA$3-1)),AND(Tipy!NN49=Výsledky!$QA$3,OR(Tipy!NL49=Výsledky!$PY$3+1,Tipy!NL49=Výsledky!$PY$3-1))),10,0)))</f>
        <v>0</v>
      </c>
      <c r="QA55" s="59" t="str">
        <f>IF(ISBLANK($QA$3),"",IF(ISBLANK(Tipy!NL49),"-",SUM(PV55:PZ55)))</f>
        <v>-</v>
      </c>
      <c r="QB55" s="58"/>
      <c r="QC55" s="55">
        <f>IF(ISBLANK($QH$3),"",IF(ISBLANK(Tipy!NR49),0,IF(AND(Tipy!NR49=Výsledky!$QF$3,Tipy!NT49=Výsledky!$QH$3),60,0)))</f>
        <v>0</v>
      </c>
      <c r="QD55" s="55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>0</v>
      </c>
      <c r="QE55" s="55">
        <f>IF(ISBLANK($QH$3),"",IF(OR(Tipy!NU49=Výsledky!$QC$6,Tipy!NU49=Výsledky!$QC$7,Tipy!NU49=Výsledky!$QC$8,Tipy!NU49=Výsledky!$QC$9),IF(VLOOKUP(Tipy!NU49,'Kategórie hráčov'!$A$2:$B$46,2,FALSE)=30,30,20),0))</f>
        <v>0</v>
      </c>
      <c r="QF55" s="55">
        <f>IF(ISBLANK($QH$3),"",IF(OR(Tipy!NV49=Výsledky!$QF$6,Tipy!NV49=Výsledky!$QF$7,Tipy!NV49=Výsledky!$QF$8,Tipy!NV49=Výsledky!$QF$9),IF(VLOOKUP(Tipy!NV49,'Kategórie hráčov'!$A$2:$B$46,2,FALSE)=30,30,20),0))</f>
        <v>0</v>
      </c>
      <c r="QG55" s="56">
        <f>IF(ISBLANK($QH$3),"",IF(ISBLANK(Tipy!NR49),0,IF(OR(AND(Tipy!NR49=Výsledky!$QF$3,OR(Tipy!NT49=Výsledky!$QH$3+1,Tipy!NT49=Výsledky!$QH$3-1)),AND(Tipy!NT49=Výsledky!$QH$3,OR(Tipy!NR49=Výsledky!$QF$3+1,Tipy!NR49=Výsledky!$QF$3-1))),10,0)))</f>
        <v>0</v>
      </c>
      <c r="QH55" s="59" t="str">
        <f>IF(ISBLANK($QH$3),"",IF(ISBLANK(Tipy!NR49),"-",SUM(QC55:QG55)))</f>
        <v>-</v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5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>
        <f>IF(ISBLANK($MN$3),"",IF(ISBLANK(Tipy!KL50),0,IF(AND(Tipy!KL50=Výsledky!$ML$3,Tipy!KN50=Výsledky!$MN$3),60,0)))</f>
        <v>0</v>
      </c>
      <c r="MJ56" s="55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55">
        <f>IF(ISBLANK($MN$3),"",IF(OR(Tipy!KO50=Výsledky!$MI$6,Tipy!KO50=Výsledky!$MI$7,Tipy!KO50=Výsledky!$MI$8,Tipy!KO50=Výsledky!$MI$9),IF(VLOOKUP(Tipy!KO50,'Kategórie hráčov'!$A$2:$B$70,2,FALSE)=30,30,20),0))</f>
        <v>0</v>
      </c>
      <c r="ML56" s="55">
        <f>IF(ISBLANK($MN$3),"",IF(OR(Tipy!KP50=Výsledky!$ML$6,Tipy!KP50=Výsledky!$ML$7,Tipy!KP50=Výsledky!$ML$8,Tipy!KP50=Výsledky!$ML$9),IF(VLOOKUP(Tipy!KP50,'Kategórie hráčov'!$A$2:$B$70,2,FALSE)=30,30,20),0))</f>
        <v>0</v>
      </c>
      <c r="MM56" s="56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59" t="str">
        <f>IF(ISBLANK($MN$3),"",IF(ISBLANK(Tipy!KL50),"-",SUM(MI56:MM56)))</f>
        <v>-</v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>
        <f>IF(ISBLANK($OY$3),"",IF(ISBLANK(Tipy!MN50),0,IF(AND(Tipy!MN50=Výsledky!$OW$3,Tipy!MP50=Výsledky!$OY$3),60,0)))</f>
        <v>0</v>
      </c>
      <c r="OU56" s="5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55">
        <f>IF(ISBLANK($OY$3),"",IF(OR(Tipy!MQ50=Výsledky!$OT$6,Tipy!MQ50=Výsledky!$OT$7,Tipy!MQ50=Výsledky!$OT$8,Tipy!MQ50=Výsledky!$OT$9,Tipy!MQ50=Výsledky!$OT$10),VLOOKUP(Tipy!MK50,'Kategórie hráčov'!$A$2:$B$51,2,FALSE),0))</f>
        <v>0</v>
      </c>
      <c r="OW56" s="55">
        <f>IF(ISBLANK($OY$3),"",IF(OR(Tipy!MR50=Výsledky!$OW$6,Tipy!MR50=Výsledky!$OW$7,Tipy!MR50=Výsledky!$OW$8,Tipy!MR50=Výsledky!$OW$9),VLOOKUP(Tipy!MR50,'Kategórie hráčov'!$A$27:$B$76,2,FALSE),0))</f>
        <v>0</v>
      </c>
      <c r="OX56" s="5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59" t="str">
        <f>IF(ISBLANK($OY$3),"",IF(ISBLANK(Tipy!MN50),"-",SUM(OT56:OX56)))</f>
        <v>-</v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>
        <f>IF(ISBLANK($PM$3),"",IF(ISBLANK(Tipy!MZ50),0,IF(AND(Tipy!MZ50=Výsledky!$PK$3,Tipy!NB50=Výsledky!$PM$3),60,0)))</f>
        <v>0</v>
      </c>
      <c r="PI56" s="55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55">
        <f>IF(ISBLANK($PM$3),"",IF(OR(Tipy!NC50=Výsledky!$PH$6,Tipy!NC50=Výsledky!$PH$7,Tipy!NC50=Výsledky!$PH$8,Tipy!NC50=Výsledky!$PH$9,Tipy!NC50=Výsledky!$PH$10),VLOOKUP(Tipy!NC50,'Kategórie hráčov'!$A$2:$B$51,2,FALSE),0))</f>
        <v>0</v>
      </c>
      <c r="PK56" s="55">
        <f>IF(ISBLANK($PM$3),"",IF(OR(Tipy!ND50=Výsledky!$PK$6,Tipy!ND50=Výsledky!$PK$7,Tipy!ND50=Výsledky!$PK$8,Tipy!ND50=Výsledky!$PK$9),VLOOKUP(Tipy!ND50,'Kategórie hráčov'!$A$27:$B$76,2,FALSE),0))</f>
        <v>0</v>
      </c>
      <c r="PL56" s="56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59" t="str">
        <f>IF(ISBLANK($PM$3),"",IF(ISBLANK(Tipy!MZ50),"-",SUM(PH56:PL56)))</f>
        <v>-</v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>
        <f>IF(ISBLANK($QA$3),"",IF(ISBLANK(Tipy!NL50),0,IF(AND(Tipy!NL50=Výsledky!$PY$3,Tipy!NN50=Výsledky!$QA$3),60,0)))</f>
        <v>0</v>
      </c>
      <c r="PW56" s="55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>0</v>
      </c>
      <c r="PX56" s="55">
        <f>IF(ISBLANK($QA$3),"",IF(OR(Tipy!NO50=Výsledky!$PV$6,Tipy!NO50=Výsledky!$PV$7,Tipy!NO50=Výsledky!$PV$8,Tipy!NO50=Výsledky!$PV$9,Tipy!NO50=Výsledky!$PV$10),VLOOKUP(Tipy!NO50,'Kategórie hráčov'!$A$2:$B$51,2,FALSE),0))</f>
        <v>0</v>
      </c>
      <c r="PY56" s="55">
        <f>IF(ISBLANK($QA$3),"",IF(OR(Tipy!NP50=Výsledky!$PY$6,Tipy!NP50=Výsledky!$PY$7,Tipy!NP50=Výsledky!$PY$8,Tipy!NP50=Výsledky!$PY$9),VLOOKUP(Tipy!NP50,'Kategórie hráčov'!$A$27:$B$76,2,FALSE),0))</f>
        <v>0</v>
      </c>
      <c r="PZ56" s="56">
        <f>IF(ISBLANK($QA$3),"",IF(ISBLANK(Tipy!NL50),0,IF(OR(AND(Tipy!NL50=Výsledky!$PY$3,OR(Tipy!NN50=Výsledky!$QA$3+1,Tipy!NN50=Výsledky!$QA$3-1)),AND(Tipy!NN50=Výsledky!$QA$3,OR(Tipy!NL50=Výsledky!$PY$3+1,Tipy!NL50=Výsledky!$PY$3-1))),10,0)))</f>
        <v>0</v>
      </c>
      <c r="QA56" s="59" t="str">
        <f>IF(ISBLANK($QA$3),"",IF(ISBLANK(Tipy!NL50),"-",SUM(PV56:PZ56)))</f>
        <v>-</v>
      </c>
      <c r="QB56" s="58"/>
      <c r="QC56" s="55">
        <f>IF(ISBLANK($QH$3),"",IF(ISBLANK(Tipy!NR50),0,IF(AND(Tipy!NR50=Výsledky!$QF$3,Tipy!NT50=Výsledky!$QH$3),60,0)))</f>
        <v>0</v>
      </c>
      <c r="QD56" s="55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>0</v>
      </c>
      <c r="QE56" s="55">
        <f>IF(ISBLANK($QH$3),"",IF(OR(Tipy!NU50=Výsledky!$QC$6,Tipy!NU50=Výsledky!$QC$7,Tipy!NU50=Výsledky!$QC$8,Tipy!NU50=Výsledky!$QC$9),IF(VLOOKUP(Tipy!NU50,'Kategórie hráčov'!$A$2:$B$46,2,FALSE)=30,30,20),0))</f>
        <v>0</v>
      </c>
      <c r="QF56" s="55">
        <f>IF(ISBLANK($QH$3),"",IF(OR(Tipy!NV50=Výsledky!$QF$6,Tipy!NV50=Výsledky!$QF$7,Tipy!NV50=Výsledky!$QF$8,Tipy!NV50=Výsledky!$QF$9),IF(VLOOKUP(Tipy!NV50,'Kategórie hráčov'!$A$2:$B$46,2,FALSE)=30,30,20),0))</f>
        <v>0</v>
      </c>
      <c r="QG56" s="56">
        <f>IF(ISBLANK($QH$3),"",IF(ISBLANK(Tipy!NR50),0,IF(OR(AND(Tipy!NR50=Výsledky!$QF$3,OR(Tipy!NT50=Výsledky!$QH$3+1,Tipy!NT50=Výsledky!$QH$3-1)),AND(Tipy!NT50=Výsledky!$QH$3,OR(Tipy!NR50=Výsledky!$QF$3+1,Tipy!NR50=Výsledky!$QF$3-1))),10,0)))</f>
        <v>0</v>
      </c>
      <c r="QH56" s="59" t="str">
        <f>IF(ISBLANK($QH$3),"",IF(ISBLANK(Tipy!NR50),"-",SUM(QC56:QG56)))</f>
        <v>-</v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5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>
        <f>IF(ISBLANK($MN$3),"",IF(ISBLANK(Tipy!KL51),0,IF(AND(Tipy!KL51=Výsledky!$ML$3,Tipy!KN51=Výsledky!$MN$3),60,0)))</f>
        <v>0</v>
      </c>
      <c r="MJ57" s="55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55">
        <f>IF(ISBLANK($MN$3),"",IF(OR(Tipy!KO51=Výsledky!$MI$6,Tipy!KO51=Výsledky!$MI$7,Tipy!KO51=Výsledky!$MI$8,Tipy!KO51=Výsledky!$MI$9),IF(VLOOKUP(Tipy!KO51,'Kategórie hráčov'!$A$2:$B$70,2,FALSE)=30,30,20),0))</f>
        <v>0</v>
      </c>
      <c r="ML57" s="55">
        <f>IF(ISBLANK($MN$3),"",IF(OR(Tipy!KP51=Výsledky!$ML$6,Tipy!KP51=Výsledky!$ML$7,Tipy!KP51=Výsledky!$ML$8,Tipy!KP51=Výsledky!$ML$9),IF(VLOOKUP(Tipy!KP51,'Kategórie hráčov'!$A$2:$B$70,2,FALSE)=30,30,20),0))</f>
        <v>0</v>
      </c>
      <c r="MM57" s="56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59">
        <f>IF(ISBLANK($MN$3),"",IF(ISBLANK(Tipy!KL51),"-",SUM(MI57:MM57)))</f>
        <v>0</v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>
        <f>IF(ISBLANK($OY$3),"",IF(ISBLANK(Tipy!MN51),0,IF(AND(Tipy!MN51=Výsledky!$OW$3,Tipy!MP51=Výsledky!$OY$3),60,0)))</f>
        <v>0</v>
      </c>
      <c r="OU57" s="5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55">
        <f>IF(ISBLANK($OY$3),"",IF(OR(Tipy!MQ51=Výsledky!$OT$6,Tipy!MQ51=Výsledky!$OT$7,Tipy!MQ51=Výsledky!$OT$8,Tipy!MQ51=Výsledky!$OT$9,Tipy!MQ51=Výsledky!$OT$10),VLOOKUP(Tipy!MK51,'Kategórie hráčov'!$A$2:$B$51,2,FALSE),0))</f>
        <v>0</v>
      </c>
      <c r="OW57" s="55">
        <f>IF(ISBLANK($OY$3),"",IF(OR(Tipy!MR51=Výsledky!$OW$6,Tipy!MR51=Výsledky!$OW$7,Tipy!MR51=Výsledky!$OW$8,Tipy!MR51=Výsledky!$OW$9),VLOOKUP(Tipy!MR51,'Kategórie hráčov'!$A$27:$B$76,2,FALSE),0))</f>
        <v>0</v>
      </c>
      <c r="OX57" s="5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59">
        <f>IF(ISBLANK($OY$3),"",IF(ISBLANK(Tipy!MN51),"-",SUM(OT57:OX57)))</f>
        <v>0</v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>
        <f>IF(ISBLANK($PM$3),"",IF(ISBLANK(Tipy!MZ51),0,IF(AND(Tipy!MZ51=Výsledky!$PK$3,Tipy!NB51=Výsledky!$PM$3),60,0)))</f>
        <v>0</v>
      </c>
      <c r="PI57" s="55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20</v>
      </c>
      <c r="PJ57" s="55">
        <f>IF(ISBLANK($PM$3),"",IF(OR(Tipy!NC51=Výsledky!$PH$6,Tipy!NC51=Výsledky!$PH$7,Tipy!NC51=Výsledky!$PH$8,Tipy!NC51=Výsledky!$PH$9,Tipy!NC51=Výsledky!$PH$10),VLOOKUP(Tipy!NC51,'Kategórie hráčov'!$A$2:$B$51,2,FALSE),0))</f>
        <v>20</v>
      </c>
      <c r="PK57" s="55">
        <f>IF(ISBLANK($PM$3),"",IF(OR(Tipy!ND51=Výsledky!$PK$6,Tipy!ND51=Výsledky!$PK$7,Tipy!ND51=Výsledky!$PK$8,Tipy!ND51=Výsledky!$PK$9),VLOOKUP(Tipy!ND51,'Kategórie hráčov'!$A$27:$B$76,2,FALSE),0))</f>
        <v>0</v>
      </c>
      <c r="PL57" s="56">
        <f>IF(ISBLANK($PM$3),"",IF(ISBLANK(Tipy!MZ51),0,IF(OR(AND(Tipy!MZ51=Výsledky!$PK$3,OR(Tipy!NB51=Výsledky!$PM$3+1,Tipy!NB51=Výsledky!$PM$3-1)),AND(Tipy!NB51=Výsledky!$PM$3,OR(Tipy!MZ51=Výsledky!$PK$3+1,Tipy!MZ51=Výsledky!$PK$3-1))),10,0)))</f>
        <v>10</v>
      </c>
      <c r="PM57" s="59">
        <f>IF(ISBLANK($PM$3),"",IF(ISBLANK(Tipy!MZ51),"-",SUM(PH57:PL57)))</f>
        <v>50</v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>
        <f>IF(ISBLANK($QA$3),"",IF(ISBLANK(Tipy!NL51),0,IF(AND(Tipy!NL51=Výsledky!$PY$3,Tipy!NN51=Výsledky!$QA$3),60,0)))</f>
        <v>0</v>
      </c>
      <c r="PW57" s="55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>0</v>
      </c>
      <c r="PX57" s="55">
        <f>IF(ISBLANK($QA$3),"",IF(OR(Tipy!NO51=Výsledky!$PV$6,Tipy!NO51=Výsledky!$PV$7,Tipy!NO51=Výsledky!$PV$8,Tipy!NO51=Výsledky!$PV$9,Tipy!NO51=Výsledky!$PV$10),VLOOKUP(Tipy!NO51,'Kategórie hráčov'!$A$2:$B$51,2,FALSE),0))</f>
        <v>0</v>
      </c>
      <c r="PY57" s="55">
        <f>IF(ISBLANK($QA$3),"",IF(OR(Tipy!NP51=Výsledky!$PY$6,Tipy!NP51=Výsledky!$PY$7,Tipy!NP51=Výsledky!$PY$8,Tipy!NP51=Výsledky!$PY$9),VLOOKUP(Tipy!NP51,'Kategórie hráčov'!$A$27:$B$76,2,FALSE),0))</f>
        <v>0</v>
      </c>
      <c r="PZ57" s="56">
        <f>IF(ISBLANK($QA$3),"",IF(ISBLANK(Tipy!NL51),0,IF(OR(AND(Tipy!NL51=Výsledky!$PY$3,OR(Tipy!NN51=Výsledky!$QA$3+1,Tipy!NN51=Výsledky!$QA$3-1)),AND(Tipy!NN51=Výsledky!$QA$3,OR(Tipy!NL51=Výsledky!$PY$3+1,Tipy!NL51=Výsledky!$PY$3-1))),10,0)))</f>
        <v>0</v>
      </c>
      <c r="QA57" s="59">
        <f>IF(ISBLANK($QA$3),"",IF(ISBLANK(Tipy!NL51),"-",SUM(PV57:PZ57)))</f>
        <v>0</v>
      </c>
      <c r="QB57" s="58"/>
      <c r="QC57" s="55">
        <f>IF(ISBLANK($QH$3),"",IF(ISBLANK(Tipy!NR51),0,IF(AND(Tipy!NR51=Výsledky!$QF$3,Tipy!NT51=Výsledky!$QH$3),60,0)))</f>
        <v>0</v>
      </c>
      <c r="QD57" s="55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>0</v>
      </c>
      <c r="QE57" s="55">
        <f>IF(ISBLANK($QH$3),"",IF(OR(Tipy!NU51=Výsledky!$QC$6,Tipy!NU51=Výsledky!$QC$7,Tipy!NU51=Výsledky!$QC$8,Tipy!NU51=Výsledky!$QC$9),IF(VLOOKUP(Tipy!NU51,'Kategórie hráčov'!$A$2:$B$46,2,FALSE)=30,30,20),0))</f>
        <v>0</v>
      </c>
      <c r="QF57" s="55">
        <f>IF(ISBLANK($QH$3),"",IF(OR(Tipy!NV51=Výsledky!$QF$6,Tipy!NV51=Výsledky!$QF$7,Tipy!NV51=Výsledky!$QF$8,Tipy!NV51=Výsledky!$QF$9),IF(VLOOKUP(Tipy!NV51,'Kategórie hráčov'!$A$2:$B$46,2,FALSE)=30,30,20),0))</f>
        <v>0</v>
      </c>
      <c r="QG57" s="56">
        <f>IF(ISBLANK($QH$3),"",IF(ISBLANK(Tipy!NR51),0,IF(OR(AND(Tipy!NR51=Výsledky!$QF$3,OR(Tipy!NT51=Výsledky!$QH$3+1,Tipy!NT51=Výsledky!$QH$3-1)),AND(Tipy!NT51=Výsledky!$QH$3,OR(Tipy!NR51=Výsledky!$QF$3+1,Tipy!NR51=Výsledky!$QF$3-1))),10,0)))</f>
        <v>0</v>
      </c>
      <c r="QH57" s="59" t="str">
        <f>IF(ISBLANK($QH$3),"",IF(ISBLANK(Tipy!NR51),"-",SUM(QC57:QG57)))</f>
        <v>-</v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5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>
        <f>IF(ISBLANK($MN$3),"",IF(ISBLANK(Tipy!KL52),0,IF(AND(Tipy!KL52=Výsledky!$ML$3,Tipy!KN52=Výsledky!$MN$3),60,0)))</f>
        <v>0</v>
      </c>
      <c r="MJ58" s="55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55">
        <f>IF(ISBLANK($MN$3),"",IF(OR(Tipy!KO52=Výsledky!$MI$6,Tipy!KO52=Výsledky!$MI$7,Tipy!KO52=Výsledky!$MI$8,Tipy!KO52=Výsledky!$MI$9),IF(VLOOKUP(Tipy!KO52,'Kategórie hráčov'!$A$2:$B$70,2,FALSE)=30,30,20),0))</f>
        <v>0</v>
      </c>
      <c r="ML58" s="55">
        <f>IF(ISBLANK($MN$3),"",IF(OR(Tipy!KP52=Výsledky!$ML$6,Tipy!KP52=Výsledky!$ML$7,Tipy!KP52=Výsledky!$ML$8,Tipy!KP52=Výsledky!$ML$9),IF(VLOOKUP(Tipy!KP52,'Kategórie hráčov'!$A$2:$B$70,2,FALSE)=30,30,20),0))</f>
        <v>0</v>
      </c>
      <c r="MM58" s="56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59">
        <f>IF(ISBLANK($MN$3),"",IF(ISBLANK(Tipy!KL52),"-",SUM(MI58:MM58)))</f>
        <v>0</v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>
        <f>IF(ISBLANK($OY$3),"",IF(ISBLANK(Tipy!MN52),0,IF(AND(Tipy!MN52=Výsledky!$OW$3,Tipy!MP52=Výsledky!$OY$3),60,0)))</f>
        <v>0</v>
      </c>
      <c r="OU58" s="5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55">
        <f>IF(ISBLANK($OY$3),"",IF(OR(Tipy!MQ52=Výsledky!$OT$6,Tipy!MQ52=Výsledky!$OT$7,Tipy!MQ52=Výsledky!$OT$8,Tipy!MQ52=Výsledky!$OT$9,Tipy!MQ52=Výsledky!$OT$10),VLOOKUP(Tipy!MK52,'Kategórie hráčov'!$A$2:$B$51,2,FALSE),0))</f>
        <v>0</v>
      </c>
      <c r="OW58" s="55">
        <f>IF(ISBLANK($OY$3),"",IF(OR(Tipy!MR52=Výsledky!$OW$6,Tipy!MR52=Výsledky!$OW$7,Tipy!MR52=Výsledky!$OW$8,Tipy!MR52=Výsledky!$OW$9),VLOOKUP(Tipy!MR52,'Kategórie hráčov'!$A$27:$B$76,2,FALSE),0))</f>
        <v>0</v>
      </c>
      <c r="OX58" s="5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59">
        <f>IF(ISBLANK($OY$3),"",IF(ISBLANK(Tipy!MN52),"-",SUM(OT58:OX58)))</f>
        <v>0</v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>
        <f>IF(ISBLANK($PM$3),"",IF(ISBLANK(Tipy!MZ52),0,IF(AND(Tipy!MZ52=Výsledky!$PK$3,Tipy!NB52=Výsledky!$PM$3),60,0)))</f>
        <v>0</v>
      </c>
      <c r="PI58" s="55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20</v>
      </c>
      <c r="PJ58" s="55">
        <f>IF(ISBLANK($PM$3),"",IF(OR(Tipy!NC52=Výsledky!$PH$6,Tipy!NC52=Výsledky!$PH$7,Tipy!NC52=Výsledky!$PH$8,Tipy!NC52=Výsledky!$PH$9,Tipy!NC52=Výsledky!$PH$10),VLOOKUP(Tipy!NC52,'Kategórie hráčov'!$A$2:$B$51,2,FALSE),0))</f>
        <v>20</v>
      </c>
      <c r="PK58" s="55">
        <f>IF(ISBLANK($PM$3),"",IF(OR(Tipy!ND52=Výsledky!$PK$6,Tipy!ND52=Výsledky!$PK$7,Tipy!ND52=Výsledky!$PK$8,Tipy!ND52=Výsledky!$PK$9),VLOOKUP(Tipy!ND52,'Kategórie hráčov'!$A$27:$B$76,2,FALSE),0))</f>
        <v>20</v>
      </c>
      <c r="PL58" s="56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59">
        <f>IF(ISBLANK($PM$3),"",IF(ISBLANK(Tipy!MZ52),"-",SUM(PH58:PL58)))</f>
        <v>60</v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>
        <f>IF(ISBLANK($QA$3),"",IF(ISBLANK(Tipy!NL52),0,IF(AND(Tipy!NL52=Výsledky!$PY$3,Tipy!NN52=Výsledky!$QA$3),60,0)))</f>
        <v>0</v>
      </c>
      <c r="PW58" s="55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>0</v>
      </c>
      <c r="PX58" s="55">
        <f>IF(ISBLANK($QA$3),"",IF(OR(Tipy!NO52=Výsledky!$PV$6,Tipy!NO52=Výsledky!$PV$7,Tipy!NO52=Výsledky!$PV$8,Tipy!NO52=Výsledky!$PV$9,Tipy!NO52=Výsledky!$PV$10),VLOOKUP(Tipy!NO52,'Kategórie hráčov'!$A$2:$B$51,2,FALSE),0))</f>
        <v>0</v>
      </c>
      <c r="PY58" s="55">
        <f>IF(ISBLANK($QA$3),"",IF(OR(Tipy!NP52=Výsledky!$PY$6,Tipy!NP52=Výsledky!$PY$7,Tipy!NP52=Výsledky!$PY$8,Tipy!NP52=Výsledky!$PY$9),VLOOKUP(Tipy!NP52,'Kategórie hráčov'!$A$27:$B$76,2,FALSE),0))</f>
        <v>0</v>
      </c>
      <c r="PZ58" s="56">
        <f>IF(ISBLANK($QA$3),"",IF(ISBLANK(Tipy!NL52),0,IF(OR(AND(Tipy!NL52=Výsledky!$PY$3,OR(Tipy!NN52=Výsledky!$QA$3+1,Tipy!NN52=Výsledky!$QA$3-1)),AND(Tipy!NN52=Výsledky!$QA$3,OR(Tipy!NL52=Výsledky!$PY$3+1,Tipy!NL52=Výsledky!$PY$3-1))),10,0)))</f>
        <v>0</v>
      </c>
      <c r="QA58" s="59">
        <f>IF(ISBLANK($QA$3),"",IF(ISBLANK(Tipy!NL52),"-",SUM(PV58:PZ58)))</f>
        <v>0</v>
      </c>
      <c r="QB58" s="58"/>
      <c r="QC58" s="55">
        <f>IF(ISBLANK($QH$3),"",IF(ISBLANK(Tipy!NR52),0,IF(AND(Tipy!NR52=Výsledky!$QF$3,Tipy!NT52=Výsledky!$QH$3),60,0)))</f>
        <v>0</v>
      </c>
      <c r="QD58" s="55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>20</v>
      </c>
      <c r="QE58" s="55">
        <f>IF(ISBLANK($QH$3),"",IF(OR(Tipy!NU52=Výsledky!$QC$6,Tipy!NU52=Výsledky!$QC$7,Tipy!NU52=Výsledky!$QC$8,Tipy!NU52=Výsledky!$QC$9),IF(VLOOKUP(Tipy!NU52,'Kategórie hráčov'!$A$2:$B$46,2,FALSE)=30,30,20),0))</f>
        <v>0</v>
      </c>
      <c r="QF58" s="55">
        <f>IF(ISBLANK($QH$3),"",IF(OR(Tipy!NV52=Výsledky!$QF$6,Tipy!NV52=Výsledky!$QF$7,Tipy!NV52=Výsledky!$QF$8,Tipy!NV52=Výsledky!$QF$9),IF(VLOOKUP(Tipy!NV52,'Kategórie hráčov'!$A$2:$B$46,2,FALSE)=30,30,20),0))</f>
        <v>0</v>
      </c>
      <c r="QG58" s="56">
        <f>IF(ISBLANK($QH$3),"",IF(ISBLANK(Tipy!NR52),0,IF(OR(AND(Tipy!NR52=Výsledky!$QF$3,OR(Tipy!NT52=Výsledky!$QH$3+1,Tipy!NT52=Výsledky!$QH$3-1)),AND(Tipy!NT52=Výsledky!$QH$3,OR(Tipy!NR52=Výsledky!$QF$3+1,Tipy!NR52=Výsledky!$QF$3-1))),10,0)))</f>
        <v>0</v>
      </c>
      <c r="QH58" s="59">
        <f>IF(ISBLANK($QH$3),"",IF(ISBLANK(Tipy!NR52),"-",SUM(QC58:QG58)))</f>
        <v>20</v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5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>
        <f>IF(ISBLANK($MN$3),"",IF(ISBLANK(Tipy!KL53),0,IF(AND(Tipy!KL53=Výsledky!$ML$3,Tipy!KN53=Výsledky!$MN$3),60,0)))</f>
        <v>0</v>
      </c>
      <c r="MJ59" s="55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55">
        <f>IF(ISBLANK($MN$3),"",IF(OR(Tipy!KO53=Výsledky!$MI$6,Tipy!KO53=Výsledky!$MI$7,Tipy!KO53=Výsledky!$MI$8,Tipy!KO53=Výsledky!$MI$9),IF(VLOOKUP(Tipy!KO53,'Kategórie hráčov'!$A$2:$B$70,2,FALSE)=30,30,20),0))</f>
        <v>0</v>
      </c>
      <c r="ML59" s="55">
        <f>IF(ISBLANK($MN$3),"",IF(OR(Tipy!KP53=Výsledky!$ML$6,Tipy!KP53=Výsledky!$ML$7,Tipy!KP53=Výsledky!$ML$8,Tipy!KP53=Výsledky!$ML$9),IF(VLOOKUP(Tipy!KP53,'Kategórie hráčov'!$A$2:$B$70,2,FALSE)=30,30,20),0))</f>
        <v>0</v>
      </c>
      <c r="MM59" s="56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59">
        <f>IF(ISBLANK($MN$3),"",IF(ISBLANK(Tipy!KL53),"-",SUM(MI59:MM59)))</f>
        <v>0</v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>
        <f>IF(ISBLANK($OY$3),"",IF(ISBLANK(Tipy!MN53),0,IF(AND(Tipy!MN53=Výsledky!$OW$3,Tipy!MP53=Výsledky!$OY$3),60,0)))</f>
        <v>0</v>
      </c>
      <c r="OU59" s="5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55">
        <f>IF(ISBLANK($OY$3),"",IF(OR(Tipy!MQ53=Výsledky!$OT$6,Tipy!MQ53=Výsledky!$OT$7,Tipy!MQ53=Výsledky!$OT$8,Tipy!MQ53=Výsledky!$OT$9,Tipy!MQ53=Výsledky!$OT$10),VLOOKUP(Tipy!MK53,'Kategórie hráčov'!$A$2:$B$51,2,FALSE),0))</f>
        <v>0</v>
      </c>
      <c r="OW59" s="55">
        <f>IF(ISBLANK($OY$3),"",IF(OR(Tipy!MR53=Výsledky!$OW$6,Tipy!MR53=Výsledky!$OW$7,Tipy!MR53=Výsledky!$OW$8,Tipy!MR53=Výsledky!$OW$9),VLOOKUP(Tipy!MR53,'Kategórie hráčov'!$A$27:$B$76,2,FALSE),0))</f>
        <v>0</v>
      </c>
      <c r="OX59" s="5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59">
        <f>IF(ISBLANK($OY$3),"",IF(ISBLANK(Tipy!MN53),"-",SUM(OT59:OX59)))</f>
        <v>10</v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>
        <f>IF(ISBLANK($PM$3),"",IF(ISBLANK(Tipy!MZ53),0,IF(AND(Tipy!MZ53=Výsledky!$PK$3,Tipy!NB53=Výsledky!$PM$3),60,0)))</f>
        <v>0</v>
      </c>
      <c r="PI59" s="55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20</v>
      </c>
      <c r="PJ59" s="55">
        <f>IF(ISBLANK($PM$3),"",IF(OR(Tipy!NC53=Výsledky!$PH$6,Tipy!NC53=Výsledky!$PH$7,Tipy!NC53=Výsledky!$PH$8,Tipy!NC53=Výsledky!$PH$9,Tipy!NC53=Výsledky!$PH$10),VLOOKUP(Tipy!NC53,'Kategórie hráčov'!$A$2:$B$51,2,FALSE),0))</f>
        <v>20</v>
      </c>
      <c r="PK59" s="55">
        <f>IF(ISBLANK($PM$3),"",IF(OR(Tipy!ND53=Výsledky!$PK$6,Tipy!ND53=Výsledky!$PK$7,Tipy!ND53=Výsledky!$PK$8,Tipy!ND53=Výsledky!$PK$9),VLOOKUP(Tipy!ND53,'Kategórie hráčov'!$A$27:$B$76,2,FALSE),0))</f>
        <v>0</v>
      </c>
      <c r="PL59" s="56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59">
        <f>IF(ISBLANK($PM$3),"",IF(ISBLANK(Tipy!MZ53),"-",SUM(PH59:PL59)))</f>
        <v>40</v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>
        <f>IF(ISBLANK($QA$3),"",IF(ISBLANK(Tipy!NL53),0,IF(AND(Tipy!NL53=Výsledky!$PY$3,Tipy!NN53=Výsledky!$QA$3),60,0)))</f>
        <v>0</v>
      </c>
      <c r="PW59" s="55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>0</v>
      </c>
      <c r="PX59" s="55">
        <f>IF(ISBLANK($QA$3),"",IF(OR(Tipy!NO53=Výsledky!$PV$6,Tipy!NO53=Výsledky!$PV$7,Tipy!NO53=Výsledky!$PV$8,Tipy!NO53=Výsledky!$PV$9,Tipy!NO53=Výsledky!$PV$10),VLOOKUP(Tipy!NO53,'Kategórie hráčov'!$A$2:$B$51,2,FALSE),0))</f>
        <v>0</v>
      </c>
      <c r="PY59" s="55">
        <f>IF(ISBLANK($QA$3),"",IF(OR(Tipy!NP53=Výsledky!$PY$6,Tipy!NP53=Výsledky!$PY$7,Tipy!NP53=Výsledky!$PY$8,Tipy!NP53=Výsledky!$PY$9),VLOOKUP(Tipy!NP53,'Kategórie hráčov'!$A$27:$B$76,2,FALSE),0))</f>
        <v>0</v>
      </c>
      <c r="PZ59" s="56">
        <f>IF(ISBLANK($QA$3),"",IF(ISBLANK(Tipy!NL53),0,IF(OR(AND(Tipy!NL53=Výsledky!$PY$3,OR(Tipy!NN53=Výsledky!$QA$3+1,Tipy!NN53=Výsledky!$QA$3-1)),AND(Tipy!NN53=Výsledky!$QA$3,OR(Tipy!NL53=Výsledky!$PY$3+1,Tipy!NL53=Výsledky!$PY$3-1))),10,0)))</f>
        <v>0</v>
      </c>
      <c r="QA59" s="59">
        <f>IF(ISBLANK($QA$3),"",IF(ISBLANK(Tipy!NL53),"-",SUM(PV59:PZ59)))</f>
        <v>0</v>
      </c>
      <c r="QB59" s="58"/>
      <c r="QC59" s="55">
        <f>IF(ISBLANK($QH$3),"",IF(ISBLANK(Tipy!NR53),0,IF(AND(Tipy!NR53=Výsledky!$QF$3,Tipy!NT53=Výsledky!$QH$3),60,0)))</f>
        <v>0</v>
      </c>
      <c r="QD59" s="55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>20</v>
      </c>
      <c r="QE59" s="55">
        <f>IF(ISBLANK($QH$3),"",IF(OR(Tipy!NU53=Výsledky!$QC$6,Tipy!NU53=Výsledky!$QC$7,Tipy!NU53=Výsledky!$QC$8,Tipy!NU53=Výsledky!$QC$9),IF(VLOOKUP(Tipy!NU53,'Kategórie hráčov'!$A$2:$B$46,2,FALSE)=30,30,20),0))</f>
        <v>0</v>
      </c>
      <c r="QF59" s="55">
        <f>IF(ISBLANK($QH$3),"",IF(OR(Tipy!NV53=Výsledky!$QF$6,Tipy!NV53=Výsledky!$QF$7,Tipy!NV53=Výsledky!$QF$8,Tipy!NV53=Výsledky!$QF$9),IF(VLOOKUP(Tipy!NV53,'Kategórie hráčov'!$A$2:$B$46,2,FALSE)=30,30,20),0))</f>
        <v>0</v>
      </c>
      <c r="QG59" s="56">
        <f>IF(ISBLANK($QH$3),"",IF(ISBLANK(Tipy!NR53),0,IF(OR(AND(Tipy!NR53=Výsledky!$QF$3,OR(Tipy!NT53=Výsledky!$QH$3+1,Tipy!NT53=Výsledky!$QH$3-1)),AND(Tipy!NT53=Výsledky!$QH$3,OR(Tipy!NR53=Výsledky!$QF$3+1,Tipy!NR53=Výsledky!$QF$3-1))),10,0)))</f>
        <v>0</v>
      </c>
      <c r="QH59" s="59">
        <f>IF(ISBLANK($QH$3),"",IF(ISBLANK(Tipy!NR53),"-",SUM(QC59:QG59)))</f>
        <v>20</v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5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>
        <f>IF(ISBLANK($MN$3),"",IF(ISBLANK(Tipy!KL54),0,IF(AND(Tipy!KL54=Výsledky!$ML$3,Tipy!KN54=Výsledky!$MN$3),60,0)))</f>
        <v>0</v>
      </c>
      <c r="MJ60" s="55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55">
        <f>IF(ISBLANK($MN$3),"",IF(OR(Tipy!KO54=Výsledky!$MI$6,Tipy!KO54=Výsledky!$MI$7,Tipy!KO54=Výsledky!$MI$8,Tipy!KO54=Výsledky!$MI$9),IF(VLOOKUP(Tipy!KO54,'Kategórie hráčov'!$A$2:$B$70,2,FALSE)=30,30,20),0))</f>
        <v>0</v>
      </c>
      <c r="ML60" s="55">
        <f>IF(ISBLANK($MN$3),"",IF(OR(Tipy!KP54=Výsledky!$ML$6,Tipy!KP54=Výsledky!$ML$7,Tipy!KP54=Výsledky!$ML$8,Tipy!KP54=Výsledky!$ML$9),IF(VLOOKUP(Tipy!KP54,'Kategórie hráčov'!$A$2:$B$70,2,FALSE)=30,30,20),0))</f>
        <v>0</v>
      </c>
      <c r="MM60" s="56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59" t="str">
        <f>IF(ISBLANK($MN$3),"",IF(ISBLANK(Tipy!KL54),"-",SUM(MI60:MM60)))</f>
        <v>-</v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>
        <f>IF(ISBLANK($OY$3),"",IF(ISBLANK(Tipy!MN54),0,IF(AND(Tipy!MN54=Výsledky!$OW$3,Tipy!MP54=Výsledky!$OY$3),60,0)))</f>
        <v>0</v>
      </c>
      <c r="OU60" s="5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55">
        <f>IF(ISBLANK($OY$3),"",IF(OR(Tipy!MQ54=Výsledky!$OT$6,Tipy!MQ54=Výsledky!$OT$7,Tipy!MQ54=Výsledky!$OT$8,Tipy!MQ54=Výsledky!$OT$9,Tipy!MQ54=Výsledky!$OT$10),VLOOKUP(Tipy!MK54,'Kategórie hráčov'!$A$2:$B$51,2,FALSE),0))</f>
        <v>0</v>
      </c>
      <c r="OW60" s="55">
        <f>IF(ISBLANK($OY$3),"",IF(OR(Tipy!MR54=Výsledky!$OW$6,Tipy!MR54=Výsledky!$OW$7,Tipy!MR54=Výsledky!$OW$8,Tipy!MR54=Výsledky!$OW$9),VLOOKUP(Tipy!MR54,'Kategórie hráčov'!$A$27:$B$76,2,FALSE),0))</f>
        <v>0</v>
      </c>
      <c r="OX60" s="5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59" t="str">
        <f>IF(ISBLANK($OY$3),"",IF(ISBLANK(Tipy!MN54),"-",SUM(OT60:OX60)))</f>
        <v>-</v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>
        <f>IF(ISBLANK($PM$3),"",IF(ISBLANK(Tipy!MZ54),0,IF(AND(Tipy!MZ54=Výsledky!$PK$3,Tipy!NB54=Výsledky!$PM$3),60,0)))</f>
        <v>0</v>
      </c>
      <c r="PI60" s="55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0</v>
      </c>
      <c r="PJ60" s="55">
        <f>IF(ISBLANK($PM$3),"",IF(OR(Tipy!NC54=Výsledky!$PH$6,Tipy!NC54=Výsledky!$PH$7,Tipy!NC54=Výsledky!$PH$8,Tipy!NC54=Výsledky!$PH$9,Tipy!NC54=Výsledky!$PH$10),VLOOKUP(Tipy!NC54,'Kategórie hráčov'!$A$2:$B$51,2,FALSE),0))</f>
        <v>0</v>
      </c>
      <c r="PK60" s="55">
        <f>IF(ISBLANK($PM$3),"",IF(OR(Tipy!ND54=Výsledky!$PK$6,Tipy!ND54=Výsledky!$PK$7,Tipy!ND54=Výsledky!$PK$8,Tipy!ND54=Výsledky!$PK$9),VLOOKUP(Tipy!ND54,'Kategórie hráčov'!$A$27:$B$76,2,FALSE),0))</f>
        <v>0</v>
      </c>
      <c r="PL60" s="56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59" t="str">
        <f>IF(ISBLANK($PM$3),"",IF(ISBLANK(Tipy!MZ54),"-",SUM(PH60:PL60)))</f>
        <v>-</v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>
        <f>IF(ISBLANK($QA$3),"",IF(ISBLANK(Tipy!NL54),0,IF(AND(Tipy!NL54=Výsledky!$PY$3,Tipy!NN54=Výsledky!$QA$3),60,0)))</f>
        <v>0</v>
      </c>
      <c r="PW60" s="55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>0</v>
      </c>
      <c r="PX60" s="55">
        <f>IF(ISBLANK($QA$3),"",IF(OR(Tipy!NO54=Výsledky!$PV$6,Tipy!NO54=Výsledky!$PV$7,Tipy!NO54=Výsledky!$PV$8,Tipy!NO54=Výsledky!$PV$9,Tipy!NO54=Výsledky!$PV$10),VLOOKUP(Tipy!NO54,'Kategórie hráčov'!$A$2:$B$51,2,FALSE),0))</f>
        <v>0</v>
      </c>
      <c r="PY60" s="55">
        <f>IF(ISBLANK($QA$3),"",IF(OR(Tipy!NP54=Výsledky!$PY$6,Tipy!NP54=Výsledky!$PY$7,Tipy!NP54=Výsledky!$PY$8,Tipy!NP54=Výsledky!$PY$9),VLOOKUP(Tipy!NP54,'Kategórie hráčov'!$A$27:$B$76,2,FALSE),0))</f>
        <v>0</v>
      </c>
      <c r="PZ60" s="56">
        <f>IF(ISBLANK($QA$3),"",IF(ISBLANK(Tipy!NL54),0,IF(OR(AND(Tipy!NL54=Výsledky!$PY$3,OR(Tipy!NN54=Výsledky!$QA$3+1,Tipy!NN54=Výsledky!$QA$3-1)),AND(Tipy!NN54=Výsledky!$QA$3,OR(Tipy!NL54=Výsledky!$PY$3+1,Tipy!NL54=Výsledky!$PY$3-1))),10,0)))</f>
        <v>0</v>
      </c>
      <c r="QA60" s="59" t="str">
        <f>IF(ISBLANK($QA$3),"",IF(ISBLANK(Tipy!NL54),"-",SUM(PV60:PZ60)))</f>
        <v>-</v>
      </c>
      <c r="QB60" s="58"/>
      <c r="QC60" s="55">
        <f>IF(ISBLANK($QH$3),"",IF(ISBLANK(Tipy!NR54),0,IF(AND(Tipy!NR54=Výsledky!$QF$3,Tipy!NT54=Výsledky!$QH$3),60,0)))</f>
        <v>0</v>
      </c>
      <c r="QD60" s="55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>0</v>
      </c>
      <c r="QE60" s="55">
        <f>IF(ISBLANK($QH$3),"",IF(OR(Tipy!NU54=Výsledky!$QC$6,Tipy!NU54=Výsledky!$QC$7,Tipy!NU54=Výsledky!$QC$8,Tipy!NU54=Výsledky!$QC$9),IF(VLOOKUP(Tipy!NU54,'Kategórie hráčov'!$A$2:$B$46,2,FALSE)=30,30,20),0))</f>
        <v>0</v>
      </c>
      <c r="QF60" s="55">
        <f>IF(ISBLANK($QH$3),"",IF(OR(Tipy!NV54=Výsledky!$QF$6,Tipy!NV54=Výsledky!$QF$7,Tipy!NV54=Výsledky!$QF$8,Tipy!NV54=Výsledky!$QF$9),IF(VLOOKUP(Tipy!NV54,'Kategórie hráčov'!$A$2:$B$46,2,FALSE)=30,30,20),0))</f>
        <v>0</v>
      </c>
      <c r="QG60" s="56">
        <f>IF(ISBLANK($QH$3),"",IF(ISBLANK(Tipy!NR54),0,IF(OR(AND(Tipy!NR54=Výsledky!$QF$3,OR(Tipy!NT54=Výsledky!$QH$3+1,Tipy!NT54=Výsledky!$QH$3-1)),AND(Tipy!NT54=Výsledky!$QH$3,OR(Tipy!NR54=Výsledky!$QF$3+1,Tipy!NR54=Výsledky!$QF$3-1))),10,0)))</f>
        <v>0</v>
      </c>
      <c r="QH60" s="59" t="str">
        <f>IF(ISBLANK($QH$3),"",IF(ISBLANK(Tipy!NR54),"-",SUM(QC60:QG60)))</f>
        <v>-</v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5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>
        <f>IF(ISBLANK($MN$3),"",IF(ISBLANK(Tipy!KL55),0,IF(AND(Tipy!KL55=Výsledky!$ML$3,Tipy!KN55=Výsledky!$MN$3),60,0)))</f>
        <v>0</v>
      </c>
      <c r="MJ61" s="55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55">
        <f>IF(ISBLANK($MN$3),"",IF(OR(Tipy!KO55=Výsledky!$MI$6,Tipy!KO55=Výsledky!$MI$7,Tipy!KO55=Výsledky!$MI$8,Tipy!KO55=Výsledky!$MI$9),IF(VLOOKUP(Tipy!KO55,'Kategórie hráčov'!$A$2:$B$70,2,FALSE)=30,30,20),0))</f>
        <v>0</v>
      </c>
      <c r="ML61" s="55">
        <f>IF(ISBLANK($MN$3),"",IF(OR(Tipy!KP55=Výsledky!$ML$6,Tipy!KP55=Výsledky!$ML$7,Tipy!KP55=Výsledky!$ML$8,Tipy!KP55=Výsledky!$ML$9),IF(VLOOKUP(Tipy!KP55,'Kategórie hráčov'!$A$2:$B$70,2,FALSE)=30,30,20),0))</f>
        <v>0</v>
      </c>
      <c r="MM61" s="56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59">
        <f>IF(ISBLANK($MN$3),"",IF(ISBLANK(Tipy!KL55),"-",SUM(MI61:MM61)))</f>
        <v>0</v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>
        <f>IF(ISBLANK($OY$3),"",IF(ISBLANK(Tipy!MN55),0,IF(AND(Tipy!MN55=Výsledky!$OW$3,Tipy!MP55=Výsledky!$OY$3),60,0)))</f>
        <v>0</v>
      </c>
      <c r="OU61" s="5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55">
        <f>IF(ISBLANK($OY$3),"",IF(OR(Tipy!MQ55=Výsledky!$OT$6,Tipy!MQ55=Výsledky!$OT$7,Tipy!MQ55=Výsledky!$OT$8,Tipy!MQ55=Výsledky!$OT$9,Tipy!MQ55=Výsledky!$OT$10),VLOOKUP(Tipy!MK55,'Kategórie hráčov'!$A$2:$B$51,2,FALSE),0))</f>
        <v>0</v>
      </c>
      <c r="OW61" s="55">
        <f>IF(ISBLANK($OY$3),"",IF(OR(Tipy!MR55=Výsledky!$OW$6,Tipy!MR55=Výsledky!$OW$7,Tipy!MR55=Výsledky!$OW$8,Tipy!MR55=Výsledky!$OW$9),VLOOKUP(Tipy!MR55,'Kategórie hráčov'!$A$27:$B$76,2,FALSE),0))</f>
        <v>0</v>
      </c>
      <c r="OX61" s="5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59">
        <f>IF(ISBLANK($OY$3),"",IF(ISBLANK(Tipy!MN55),"-",SUM(OT61:OX61)))</f>
        <v>0</v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>
        <f>IF(ISBLANK($PM$3),"",IF(ISBLANK(Tipy!MZ55),0,IF(AND(Tipy!MZ55=Výsledky!$PK$3,Tipy!NB55=Výsledky!$PM$3),60,0)))</f>
        <v>0</v>
      </c>
      <c r="PI61" s="55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20</v>
      </c>
      <c r="PJ61" s="55">
        <f>IF(ISBLANK($PM$3),"",IF(OR(Tipy!NC55=Výsledky!$PH$6,Tipy!NC55=Výsledky!$PH$7,Tipy!NC55=Výsledky!$PH$8,Tipy!NC55=Výsledky!$PH$9,Tipy!NC55=Výsledky!$PH$10),VLOOKUP(Tipy!NC55,'Kategórie hráčov'!$A$2:$B$51,2,FALSE),0))</f>
        <v>0</v>
      </c>
      <c r="PK61" s="55">
        <f>IF(ISBLANK($PM$3),"",IF(OR(Tipy!ND55=Výsledky!$PK$6,Tipy!ND55=Výsledky!$PK$7,Tipy!ND55=Výsledky!$PK$8,Tipy!ND55=Výsledky!$PK$9),VLOOKUP(Tipy!ND55,'Kategórie hráčov'!$A$27:$B$76,2,FALSE),0))</f>
        <v>0</v>
      </c>
      <c r="PL61" s="56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59">
        <f>IF(ISBLANK($PM$3),"",IF(ISBLANK(Tipy!MZ55),"-",SUM(PH61:PL61)))</f>
        <v>20</v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>
        <f>IF(ISBLANK($QA$3),"",IF(ISBLANK(Tipy!NL55),0,IF(AND(Tipy!NL55=Výsledky!$PY$3,Tipy!NN55=Výsledky!$QA$3),60,0)))</f>
        <v>0</v>
      </c>
      <c r="PW61" s="55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>0</v>
      </c>
      <c r="PX61" s="55">
        <f>IF(ISBLANK($QA$3),"",IF(OR(Tipy!NO55=Výsledky!$PV$6,Tipy!NO55=Výsledky!$PV$7,Tipy!NO55=Výsledky!$PV$8,Tipy!NO55=Výsledky!$PV$9,Tipy!NO55=Výsledky!$PV$10),VLOOKUP(Tipy!NO55,'Kategórie hráčov'!$A$2:$B$51,2,FALSE),0))</f>
        <v>0</v>
      </c>
      <c r="PY61" s="55">
        <f>IF(ISBLANK($QA$3),"",IF(OR(Tipy!NP55=Výsledky!$PY$6,Tipy!NP55=Výsledky!$PY$7,Tipy!NP55=Výsledky!$PY$8,Tipy!NP55=Výsledky!$PY$9),VLOOKUP(Tipy!NP55,'Kategórie hráčov'!$A$27:$B$76,2,FALSE),0))</f>
        <v>0</v>
      </c>
      <c r="PZ61" s="56">
        <f>IF(ISBLANK($QA$3),"",IF(ISBLANK(Tipy!NL55),0,IF(OR(AND(Tipy!NL55=Výsledky!$PY$3,OR(Tipy!NN55=Výsledky!$QA$3+1,Tipy!NN55=Výsledky!$QA$3-1)),AND(Tipy!NN55=Výsledky!$QA$3,OR(Tipy!NL55=Výsledky!$PY$3+1,Tipy!NL55=Výsledky!$PY$3-1))),10,0)))</f>
        <v>10</v>
      </c>
      <c r="QA61" s="59">
        <f>IF(ISBLANK($QA$3),"",IF(ISBLANK(Tipy!NL55),"-",SUM(PV61:PZ61)))</f>
        <v>10</v>
      </c>
      <c r="QB61" s="58"/>
      <c r="QC61" s="55">
        <f>IF(ISBLANK($QH$3),"",IF(ISBLANK(Tipy!NR55),0,IF(AND(Tipy!NR55=Výsledky!$QF$3,Tipy!NT55=Výsledky!$QH$3),60,0)))</f>
        <v>0</v>
      </c>
      <c r="QD61" s="55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>20</v>
      </c>
      <c r="QE61" s="55">
        <f>IF(ISBLANK($QH$3),"",IF(OR(Tipy!NU55=Výsledky!$QC$6,Tipy!NU55=Výsledky!$QC$7,Tipy!NU55=Výsledky!$QC$8,Tipy!NU55=Výsledky!$QC$9),IF(VLOOKUP(Tipy!NU55,'Kategórie hráčov'!$A$2:$B$46,2,FALSE)=30,30,20),0))</f>
        <v>0</v>
      </c>
      <c r="QF61" s="55">
        <f>IF(ISBLANK($QH$3),"",IF(OR(Tipy!NV55=Výsledky!$QF$6,Tipy!NV55=Výsledky!$QF$7,Tipy!NV55=Výsledky!$QF$8,Tipy!NV55=Výsledky!$QF$9),IF(VLOOKUP(Tipy!NV55,'Kategórie hráčov'!$A$2:$B$46,2,FALSE)=30,30,20),0))</f>
        <v>0</v>
      </c>
      <c r="QG61" s="56">
        <f>IF(ISBLANK($QH$3),"",IF(ISBLANK(Tipy!NR55),0,IF(OR(AND(Tipy!NR55=Výsledky!$QF$3,OR(Tipy!NT55=Výsledky!$QH$3+1,Tipy!NT55=Výsledky!$QH$3-1)),AND(Tipy!NT55=Výsledky!$QH$3,OR(Tipy!NR55=Výsledky!$QF$3+1,Tipy!NR55=Výsledky!$QF$3-1))),10,0)))</f>
        <v>0</v>
      </c>
      <c r="QH61" s="59">
        <f>IF(ISBLANK($QH$3),"",IF(ISBLANK(Tipy!NR55),"-",SUM(QC61:QG61)))</f>
        <v>20</v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5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>
        <f>IF(ISBLANK($MN$3),"",IF(ISBLANK(Tipy!KL56),0,IF(AND(Tipy!KL56=Výsledky!$ML$3,Tipy!KN56=Výsledky!$MN$3),60,0)))</f>
        <v>0</v>
      </c>
      <c r="MJ62" s="55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55">
        <f>IF(ISBLANK($MN$3),"",IF(OR(Tipy!KO56=Výsledky!$MI$6,Tipy!KO56=Výsledky!$MI$7,Tipy!KO56=Výsledky!$MI$8,Tipy!KO56=Výsledky!$MI$9),IF(VLOOKUP(Tipy!KO56,'Kategórie hráčov'!$A$2:$B$70,2,FALSE)=30,30,20),0))</f>
        <v>0</v>
      </c>
      <c r="ML62" s="55">
        <f>IF(ISBLANK($MN$3),"",IF(OR(Tipy!KP56=Výsledky!$ML$6,Tipy!KP56=Výsledky!$ML$7,Tipy!KP56=Výsledky!$ML$8,Tipy!KP56=Výsledky!$ML$9),IF(VLOOKUP(Tipy!KP56,'Kategórie hráčov'!$A$2:$B$70,2,FALSE)=30,30,20),0))</f>
        <v>0</v>
      </c>
      <c r="MM62" s="56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59">
        <f>IF(ISBLANK($MN$3),"",IF(ISBLANK(Tipy!KL56),"-",SUM(MI62:MM62)))</f>
        <v>0</v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>
        <f>IF(ISBLANK($OY$3),"",IF(ISBLANK(Tipy!MN56),0,IF(AND(Tipy!MN56=Výsledky!$OW$3,Tipy!MP56=Výsledky!$OY$3),60,0)))</f>
        <v>0</v>
      </c>
      <c r="OU62" s="5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55">
        <f>IF(ISBLANK($OY$3),"",IF(OR(Tipy!MQ56=Výsledky!$OT$6,Tipy!MQ56=Výsledky!$OT$7,Tipy!MQ56=Výsledky!$OT$8,Tipy!MQ56=Výsledky!$OT$9,Tipy!MQ56=Výsledky!$OT$10),VLOOKUP(Tipy!MK56,'Kategórie hráčov'!$A$2:$B$51,2,FALSE),0))</f>
        <v>0</v>
      </c>
      <c r="OW62" s="55">
        <f>IF(ISBLANK($OY$3),"",IF(OR(Tipy!MR56=Výsledky!$OW$6,Tipy!MR56=Výsledky!$OW$7,Tipy!MR56=Výsledky!$OW$8,Tipy!MR56=Výsledky!$OW$9),VLOOKUP(Tipy!MR56,'Kategórie hráčov'!$A$27:$B$76,2,FALSE),0))</f>
        <v>0</v>
      </c>
      <c r="OX62" s="5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59">
        <f>IF(ISBLANK($OY$3),"",IF(ISBLANK(Tipy!MN56),"-",SUM(OT62:OX62)))</f>
        <v>0</v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>
        <f>IF(ISBLANK($PM$3),"",IF(ISBLANK(Tipy!MZ56),0,IF(AND(Tipy!MZ56=Výsledky!$PK$3,Tipy!NB56=Výsledky!$PM$3),60,0)))</f>
        <v>0</v>
      </c>
      <c r="PI62" s="55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20</v>
      </c>
      <c r="PJ62" s="55">
        <f>IF(ISBLANK($PM$3),"",IF(OR(Tipy!NC56=Výsledky!$PH$6,Tipy!NC56=Výsledky!$PH$7,Tipy!NC56=Výsledky!$PH$8,Tipy!NC56=Výsledky!$PH$9,Tipy!NC56=Výsledky!$PH$10),VLOOKUP(Tipy!NC56,'Kategórie hráčov'!$A$2:$B$51,2,FALSE),0))</f>
        <v>20</v>
      </c>
      <c r="PK62" s="55">
        <f>IF(ISBLANK($PM$3),"",IF(OR(Tipy!ND56=Výsledky!$PK$6,Tipy!ND56=Výsledky!$PK$7,Tipy!ND56=Výsledky!$PK$8,Tipy!ND56=Výsledky!$PK$9),VLOOKUP(Tipy!ND56,'Kategórie hráčov'!$A$27:$B$76,2,FALSE),0))</f>
        <v>20</v>
      </c>
      <c r="PL62" s="56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59">
        <f>IF(ISBLANK($PM$3),"",IF(ISBLANK(Tipy!MZ56),"-",SUM(PH62:PL62)))</f>
        <v>60</v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>
        <f>IF(ISBLANK($QA$3),"",IF(ISBLANK(Tipy!NL56),0,IF(AND(Tipy!NL56=Výsledky!$PY$3,Tipy!NN56=Výsledky!$QA$3),60,0)))</f>
        <v>0</v>
      </c>
      <c r="PW62" s="55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>0</v>
      </c>
      <c r="PX62" s="55">
        <f>IF(ISBLANK($QA$3),"",IF(OR(Tipy!NO56=Výsledky!$PV$6,Tipy!NO56=Výsledky!$PV$7,Tipy!NO56=Výsledky!$PV$8,Tipy!NO56=Výsledky!$PV$9,Tipy!NO56=Výsledky!$PV$10),VLOOKUP(Tipy!NO56,'Kategórie hráčov'!$A$2:$B$51,2,FALSE),0))</f>
        <v>0</v>
      </c>
      <c r="PY62" s="55">
        <f>IF(ISBLANK($QA$3),"",IF(OR(Tipy!NP56=Výsledky!$PY$6,Tipy!NP56=Výsledky!$PY$7,Tipy!NP56=Výsledky!$PY$8,Tipy!NP56=Výsledky!$PY$9),VLOOKUP(Tipy!NP56,'Kategórie hráčov'!$A$27:$B$76,2,FALSE),0))</f>
        <v>0</v>
      </c>
      <c r="PZ62" s="56">
        <f>IF(ISBLANK($QA$3),"",IF(ISBLANK(Tipy!NL56),0,IF(OR(AND(Tipy!NL56=Výsledky!$PY$3,OR(Tipy!NN56=Výsledky!$QA$3+1,Tipy!NN56=Výsledky!$QA$3-1)),AND(Tipy!NN56=Výsledky!$QA$3,OR(Tipy!NL56=Výsledky!$PY$3+1,Tipy!NL56=Výsledky!$PY$3-1))),10,0)))</f>
        <v>0</v>
      </c>
      <c r="QA62" s="59">
        <f>IF(ISBLANK($QA$3),"",IF(ISBLANK(Tipy!NL56),"-",SUM(PV62:PZ62)))</f>
        <v>0</v>
      </c>
      <c r="QB62" s="58"/>
      <c r="QC62" s="55">
        <f>IF(ISBLANK($QH$3),"",IF(ISBLANK(Tipy!NR56),0,IF(AND(Tipy!NR56=Výsledky!$QF$3,Tipy!NT56=Výsledky!$QH$3),60,0)))</f>
        <v>0</v>
      </c>
      <c r="QD62" s="55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>20</v>
      </c>
      <c r="QE62" s="55">
        <f>IF(ISBLANK($QH$3),"",IF(OR(Tipy!NU56=Výsledky!$QC$6,Tipy!NU56=Výsledky!$QC$7,Tipy!NU56=Výsledky!$QC$8,Tipy!NU56=Výsledky!$QC$9),IF(VLOOKUP(Tipy!NU56,'Kategórie hráčov'!$A$2:$B$46,2,FALSE)=30,30,20),0))</f>
        <v>0</v>
      </c>
      <c r="QF62" s="55">
        <f>IF(ISBLANK($QH$3),"",IF(OR(Tipy!NV56=Výsledky!$QF$6,Tipy!NV56=Výsledky!$QF$7,Tipy!NV56=Výsledky!$QF$8,Tipy!NV56=Výsledky!$QF$9),IF(VLOOKUP(Tipy!NV56,'Kategórie hráčov'!$A$2:$B$46,2,FALSE)=30,30,20),0))</f>
        <v>20</v>
      </c>
      <c r="QG62" s="56">
        <f>IF(ISBLANK($QH$3),"",IF(ISBLANK(Tipy!NR56),0,IF(OR(AND(Tipy!NR56=Výsledky!$QF$3,OR(Tipy!NT56=Výsledky!$QH$3+1,Tipy!NT56=Výsledky!$QH$3-1)),AND(Tipy!NT56=Výsledky!$QH$3,OR(Tipy!NR56=Výsledky!$QF$3+1,Tipy!NR56=Výsledky!$QF$3-1))),10,0)))</f>
        <v>0</v>
      </c>
      <c r="QH62" s="59">
        <f>IF(ISBLANK($QH$3),"",IF(ISBLANK(Tipy!NR56),"-",SUM(QC62:QG62)))</f>
        <v>40</v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5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>
        <f>IF(ISBLANK($MN$3),"",IF(ISBLANK(Tipy!KL57),0,IF(AND(Tipy!KL57=Výsledky!$ML$3,Tipy!KN57=Výsledky!$MN$3),60,0)))</f>
        <v>0</v>
      </c>
      <c r="MJ63" s="55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55">
        <f>IF(ISBLANK($MN$3),"",IF(OR(Tipy!KO57=Výsledky!$MI$6,Tipy!KO57=Výsledky!$MI$7,Tipy!KO57=Výsledky!$MI$8,Tipy!KO57=Výsledky!$MI$9),IF(VLOOKUP(Tipy!KO57,'Kategórie hráčov'!$A$2:$B$70,2,FALSE)=30,30,20),0))</f>
        <v>0</v>
      </c>
      <c r="ML63" s="55">
        <f>IF(ISBLANK($MN$3),"",IF(OR(Tipy!KP57=Výsledky!$ML$6,Tipy!KP57=Výsledky!$ML$7,Tipy!KP57=Výsledky!$ML$8,Tipy!KP57=Výsledky!$ML$9),IF(VLOOKUP(Tipy!KP57,'Kategórie hráčov'!$A$2:$B$70,2,FALSE)=30,30,20),0))</f>
        <v>0</v>
      </c>
      <c r="MM63" s="56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59" t="str">
        <f>IF(ISBLANK($MN$3),"",IF(ISBLANK(Tipy!KL57),"-",SUM(MI63:MM63)))</f>
        <v>-</v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>
        <f>IF(ISBLANK($OY$3),"",IF(ISBLANK(Tipy!MN57),0,IF(AND(Tipy!MN57=Výsledky!$OW$3,Tipy!MP57=Výsledky!$OY$3),60,0)))</f>
        <v>0</v>
      </c>
      <c r="OU63" s="5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55">
        <f>IF(ISBLANK($OY$3),"",IF(OR(Tipy!MQ57=Výsledky!$OT$6,Tipy!MQ57=Výsledky!$OT$7,Tipy!MQ57=Výsledky!$OT$8,Tipy!MQ57=Výsledky!$OT$9,Tipy!MQ57=Výsledky!$OT$10),VLOOKUP(Tipy!MK57,'Kategórie hráčov'!$A$2:$B$51,2,FALSE),0))</f>
        <v>0</v>
      </c>
      <c r="OW63" s="55">
        <f>IF(ISBLANK($OY$3),"",IF(OR(Tipy!MR57=Výsledky!$OW$6,Tipy!MR57=Výsledky!$OW$7,Tipy!MR57=Výsledky!$OW$8,Tipy!MR57=Výsledky!$OW$9),VLOOKUP(Tipy!MR57,'Kategórie hráčov'!$A$27:$B$76,2,FALSE),0))</f>
        <v>0</v>
      </c>
      <c r="OX63" s="56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59" t="str">
        <f>IF(ISBLANK($OY$3),"",IF(ISBLANK(Tipy!MN57),"-",SUM(OT63:OX63)))</f>
        <v>-</v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>
        <f>IF(ISBLANK($PM$3),"",IF(ISBLANK(Tipy!MZ57),0,IF(AND(Tipy!MZ57=Výsledky!$PK$3,Tipy!NB57=Výsledky!$PM$3),60,0)))</f>
        <v>0</v>
      </c>
      <c r="PI63" s="55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55">
        <f>IF(ISBLANK($PM$3),"",IF(OR(Tipy!NC57=Výsledky!$PH$6,Tipy!NC57=Výsledky!$PH$7,Tipy!NC57=Výsledky!$PH$8,Tipy!NC57=Výsledky!$PH$9,Tipy!NC57=Výsledky!$PH$10),VLOOKUP(Tipy!NC57,'Kategórie hráčov'!$A$2:$B$51,2,FALSE),0))</f>
        <v>0</v>
      </c>
      <c r="PK63" s="55">
        <f>IF(ISBLANK($PM$3),"",IF(OR(Tipy!ND57=Výsledky!$PK$6,Tipy!ND57=Výsledky!$PK$7,Tipy!ND57=Výsledky!$PK$8,Tipy!ND57=Výsledky!$PK$9),VLOOKUP(Tipy!ND57,'Kategórie hráčov'!$A$27:$B$76,2,FALSE),0))</f>
        <v>0</v>
      </c>
      <c r="PL63" s="56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59" t="str">
        <f>IF(ISBLANK($PM$3),"",IF(ISBLANK(Tipy!MZ57),"-",SUM(PH63:PL63)))</f>
        <v>-</v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>
        <f>IF(ISBLANK($QA$3),"",IF(ISBLANK(Tipy!NL57),0,IF(AND(Tipy!NL57=Výsledky!$PY$3,Tipy!NN57=Výsledky!$QA$3),60,0)))</f>
        <v>0</v>
      </c>
      <c r="PW63" s="55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>0</v>
      </c>
      <c r="PX63" s="55">
        <f>IF(ISBLANK($QA$3),"",IF(OR(Tipy!NO57=Výsledky!$PV$6,Tipy!NO57=Výsledky!$PV$7,Tipy!NO57=Výsledky!$PV$8,Tipy!NO57=Výsledky!$PV$9,Tipy!NO57=Výsledky!$PV$10),VLOOKUP(Tipy!NO57,'Kategórie hráčov'!$A$2:$B$51,2,FALSE),0))</f>
        <v>0</v>
      </c>
      <c r="PY63" s="55">
        <f>IF(ISBLANK($QA$3),"",IF(OR(Tipy!NP57=Výsledky!$PY$6,Tipy!NP57=Výsledky!$PY$7,Tipy!NP57=Výsledky!$PY$8,Tipy!NP57=Výsledky!$PY$9),VLOOKUP(Tipy!NP57,'Kategórie hráčov'!$A$27:$B$76,2,FALSE),0))</f>
        <v>0</v>
      </c>
      <c r="PZ63" s="56">
        <f>IF(ISBLANK($QA$3),"",IF(ISBLANK(Tipy!NL57),0,IF(OR(AND(Tipy!NL57=Výsledky!$PY$3,OR(Tipy!NN57=Výsledky!$QA$3+1,Tipy!NN57=Výsledky!$QA$3-1)),AND(Tipy!NN57=Výsledky!$QA$3,OR(Tipy!NL57=Výsledky!$PY$3+1,Tipy!NL57=Výsledky!$PY$3-1))),10,0)))</f>
        <v>0</v>
      </c>
      <c r="QA63" s="59" t="str">
        <f>IF(ISBLANK($QA$3),"",IF(ISBLANK(Tipy!NL57),"-",SUM(PV63:PZ63)))</f>
        <v>-</v>
      </c>
      <c r="QB63" s="58"/>
      <c r="QC63" s="55">
        <f>IF(ISBLANK($QH$3),"",IF(ISBLANK(Tipy!NR57),0,IF(AND(Tipy!NR57=Výsledky!$QF$3,Tipy!NT57=Výsledky!$QH$3),60,0)))</f>
        <v>0</v>
      </c>
      <c r="QD63" s="55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>0</v>
      </c>
      <c r="QE63" s="55">
        <f>IF(ISBLANK($QH$3),"",IF(OR(Tipy!NU57=Výsledky!$QC$6,Tipy!NU57=Výsledky!$QC$7,Tipy!NU57=Výsledky!$QC$8,Tipy!NU57=Výsledky!$QC$9),IF(VLOOKUP(Tipy!NU57,'Kategórie hráčov'!$A$2:$B$46,2,FALSE)=30,30,20),0))</f>
        <v>0</v>
      </c>
      <c r="QF63" s="55">
        <f>IF(ISBLANK($QH$3),"",IF(OR(Tipy!NV57=Výsledky!$QF$6,Tipy!NV57=Výsledky!$QF$7,Tipy!NV57=Výsledky!$QF$8,Tipy!NV57=Výsledky!$QF$9),IF(VLOOKUP(Tipy!NV57,'Kategórie hráčov'!$A$2:$B$46,2,FALSE)=30,30,20),0))</f>
        <v>0</v>
      </c>
      <c r="QG63" s="56">
        <f>IF(ISBLANK($QH$3),"",IF(ISBLANK(Tipy!NR57),0,IF(OR(AND(Tipy!NR57=Výsledky!$QF$3,OR(Tipy!NT57=Výsledky!$QH$3+1,Tipy!NT57=Výsledky!$QH$3-1)),AND(Tipy!NT57=Výsledky!$QH$3,OR(Tipy!NR57=Výsledky!$QF$3+1,Tipy!NR57=Výsledky!$QF$3-1))),10,0)))</f>
        <v>0</v>
      </c>
      <c r="QH63" s="59" t="str">
        <f>IF(ISBLANK($QH$3),"",IF(ISBLANK(Tipy!NR57),"-",SUM(QC63:QG63)))</f>
        <v>-</v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5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>
        <f>IF(ISBLANK($MN$3),"",IF(ISBLANK(Tipy!KL58),0,IF(AND(Tipy!KL58=Výsledky!$ML$3,Tipy!KN58=Výsledky!$MN$3),60,0)))</f>
        <v>0</v>
      </c>
      <c r="MJ64" s="55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55">
        <f>IF(ISBLANK($MN$3),"",IF(OR(Tipy!KO58=Výsledky!$MI$6,Tipy!KO58=Výsledky!$MI$7,Tipy!KO58=Výsledky!$MI$8,Tipy!KO58=Výsledky!$MI$9),IF(VLOOKUP(Tipy!KO58,'Kategórie hráčov'!$A$2:$B$70,2,FALSE)=30,30,20),0))</f>
        <v>0</v>
      </c>
      <c r="ML64" s="55">
        <f>IF(ISBLANK($MN$3),"",IF(OR(Tipy!KP58=Výsledky!$ML$6,Tipy!KP58=Výsledky!$ML$7,Tipy!KP58=Výsledky!$ML$8,Tipy!KP58=Výsledky!$ML$9),IF(VLOOKUP(Tipy!KP58,'Kategórie hráčov'!$A$2:$B$70,2,FALSE)=30,30,20),0))</f>
        <v>0</v>
      </c>
      <c r="MM64" s="56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59" t="str">
        <f>IF(ISBLANK($MN$3),"",IF(ISBLANK(Tipy!KL58),"-",SUM(MI64:MM64)))</f>
        <v>-</v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>
        <f>IF(ISBLANK($OY$3),"",IF(ISBLANK(Tipy!MN58),0,IF(AND(Tipy!MN58=Výsledky!$OW$3,Tipy!MP58=Výsledky!$OY$3),60,0)))</f>
        <v>0</v>
      </c>
      <c r="OU64" s="5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55">
        <f>IF(ISBLANK($OY$3),"",IF(OR(Tipy!MQ58=Výsledky!$OT$6,Tipy!MQ58=Výsledky!$OT$7,Tipy!MQ58=Výsledky!$OT$8,Tipy!MQ58=Výsledky!$OT$9,Tipy!MQ58=Výsledky!$OT$10),VLOOKUP(Tipy!MK58,'Kategórie hráčov'!$A$2:$B$51,2,FALSE),0))</f>
        <v>0</v>
      </c>
      <c r="OW64" s="55">
        <f>IF(ISBLANK($OY$3),"",IF(OR(Tipy!MR58=Výsledky!$OW$6,Tipy!MR58=Výsledky!$OW$7,Tipy!MR58=Výsledky!$OW$8,Tipy!MR58=Výsledky!$OW$9),VLOOKUP(Tipy!MR58,'Kategórie hráčov'!$A$27:$B$76,2,FALSE),0))</f>
        <v>0</v>
      </c>
      <c r="OX64" s="5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59" t="str">
        <f>IF(ISBLANK($OY$3),"",IF(ISBLANK(Tipy!MN58),"-",SUM(OT64:OX64)))</f>
        <v>-</v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>
        <f>IF(ISBLANK($PM$3),"",IF(ISBLANK(Tipy!MZ58),0,IF(AND(Tipy!MZ58=Výsledky!$PK$3,Tipy!NB58=Výsledky!$PM$3),60,0)))</f>
        <v>0</v>
      </c>
      <c r="PI64" s="55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55">
        <f>IF(ISBLANK($PM$3),"",IF(OR(Tipy!NC58=Výsledky!$PH$6,Tipy!NC58=Výsledky!$PH$7,Tipy!NC58=Výsledky!$PH$8,Tipy!NC58=Výsledky!$PH$9,Tipy!NC58=Výsledky!$PH$10),VLOOKUP(Tipy!NC58,'Kategórie hráčov'!$A$2:$B$51,2,FALSE),0))</f>
        <v>0</v>
      </c>
      <c r="PK64" s="55">
        <f>IF(ISBLANK($PM$3),"",IF(OR(Tipy!ND58=Výsledky!$PK$6,Tipy!ND58=Výsledky!$PK$7,Tipy!ND58=Výsledky!$PK$8,Tipy!ND58=Výsledky!$PK$9),VLOOKUP(Tipy!ND58,'Kategórie hráčov'!$A$27:$B$76,2,FALSE),0))</f>
        <v>0</v>
      </c>
      <c r="PL64" s="56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59" t="str">
        <f>IF(ISBLANK($PM$3),"",IF(ISBLANK(Tipy!MZ58),"-",SUM(PH64:PL64)))</f>
        <v>-</v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>
        <f>IF(ISBLANK($QA$3),"",IF(ISBLANK(Tipy!NL58),0,IF(AND(Tipy!NL58=Výsledky!$PY$3,Tipy!NN58=Výsledky!$QA$3),60,0)))</f>
        <v>0</v>
      </c>
      <c r="PW64" s="55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>0</v>
      </c>
      <c r="PX64" s="55">
        <f>IF(ISBLANK($QA$3),"",IF(OR(Tipy!NO58=Výsledky!$PV$6,Tipy!NO58=Výsledky!$PV$7,Tipy!NO58=Výsledky!$PV$8,Tipy!NO58=Výsledky!$PV$9,Tipy!NO58=Výsledky!$PV$10),VLOOKUP(Tipy!NO58,'Kategórie hráčov'!$A$2:$B$51,2,FALSE),0))</f>
        <v>0</v>
      </c>
      <c r="PY64" s="55">
        <f>IF(ISBLANK($QA$3),"",IF(OR(Tipy!NP58=Výsledky!$PY$6,Tipy!NP58=Výsledky!$PY$7,Tipy!NP58=Výsledky!$PY$8,Tipy!NP58=Výsledky!$PY$9),VLOOKUP(Tipy!NP58,'Kategórie hráčov'!$A$27:$B$76,2,FALSE),0))</f>
        <v>0</v>
      </c>
      <c r="PZ64" s="56">
        <f>IF(ISBLANK($QA$3),"",IF(ISBLANK(Tipy!NL58),0,IF(OR(AND(Tipy!NL58=Výsledky!$PY$3,OR(Tipy!NN58=Výsledky!$QA$3+1,Tipy!NN58=Výsledky!$QA$3-1)),AND(Tipy!NN58=Výsledky!$QA$3,OR(Tipy!NL58=Výsledky!$PY$3+1,Tipy!NL58=Výsledky!$PY$3-1))),10,0)))</f>
        <v>0</v>
      </c>
      <c r="QA64" s="59" t="str">
        <f>IF(ISBLANK($QA$3),"",IF(ISBLANK(Tipy!NL58),"-",SUM(PV64:PZ64)))</f>
        <v>-</v>
      </c>
      <c r="QB64" s="58"/>
      <c r="QC64" s="55">
        <f>IF(ISBLANK($QH$3),"",IF(ISBLANK(Tipy!NR58),0,IF(AND(Tipy!NR58=Výsledky!$QF$3,Tipy!NT58=Výsledky!$QH$3),60,0)))</f>
        <v>0</v>
      </c>
      <c r="QD64" s="55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>0</v>
      </c>
      <c r="QE64" s="55">
        <f>IF(ISBLANK($QH$3),"",IF(OR(Tipy!NU58=Výsledky!$QC$6,Tipy!NU58=Výsledky!$QC$7,Tipy!NU58=Výsledky!$QC$8,Tipy!NU58=Výsledky!$QC$9),IF(VLOOKUP(Tipy!NU58,'Kategórie hráčov'!$A$2:$B$46,2,FALSE)=30,30,20),0))</f>
        <v>0</v>
      </c>
      <c r="QF64" s="55">
        <f>IF(ISBLANK($QH$3),"",IF(OR(Tipy!NV58=Výsledky!$QF$6,Tipy!NV58=Výsledky!$QF$7,Tipy!NV58=Výsledky!$QF$8,Tipy!NV58=Výsledky!$QF$9),IF(VLOOKUP(Tipy!NV58,'Kategórie hráčov'!$A$2:$B$46,2,FALSE)=30,30,20),0))</f>
        <v>0</v>
      </c>
      <c r="QG64" s="56">
        <f>IF(ISBLANK($QH$3),"",IF(ISBLANK(Tipy!NR58),0,IF(OR(AND(Tipy!NR58=Výsledky!$QF$3,OR(Tipy!NT58=Výsledky!$QH$3+1,Tipy!NT58=Výsledky!$QH$3-1)),AND(Tipy!NT58=Výsledky!$QH$3,OR(Tipy!NR58=Výsledky!$QF$3+1,Tipy!NR58=Výsledky!$QF$3-1))),10,0)))</f>
        <v>0</v>
      </c>
      <c r="QH64" s="59" t="str">
        <f>IF(ISBLANK($QH$3),"",IF(ISBLANK(Tipy!NR58),"-",SUM(QC64:QG64)))</f>
        <v>-</v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5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>
        <f>IF(ISBLANK($MN$3),"",IF(ISBLANK(Tipy!KL59),0,IF(AND(Tipy!KL59=Výsledky!$ML$3,Tipy!KN59=Výsledky!$MN$3),60,0)))</f>
        <v>0</v>
      </c>
      <c r="MJ65" s="55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55">
        <f>IF(ISBLANK($MN$3),"",IF(OR(Tipy!KO59=Výsledky!$MI$6,Tipy!KO59=Výsledky!$MI$7,Tipy!KO59=Výsledky!$MI$8,Tipy!KO59=Výsledky!$MI$9),IF(VLOOKUP(Tipy!KO59,'Kategórie hráčov'!$A$2:$B$70,2,FALSE)=30,30,20),0))</f>
        <v>0</v>
      </c>
      <c r="ML65" s="55">
        <f>IF(ISBLANK($MN$3),"",IF(OR(Tipy!KP59=Výsledky!$ML$6,Tipy!KP59=Výsledky!$ML$7,Tipy!KP59=Výsledky!$ML$8,Tipy!KP59=Výsledky!$ML$9),IF(VLOOKUP(Tipy!KP59,'Kategórie hráčov'!$A$2:$B$70,2,FALSE)=30,30,20),0))</f>
        <v>0</v>
      </c>
      <c r="MM65" s="56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59" t="str">
        <f>IF(ISBLANK($MN$3),"",IF(ISBLANK(Tipy!KL59),"-",SUM(MI65:MM65)))</f>
        <v>-</v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>
        <f>IF(ISBLANK($OY$3),"",IF(ISBLANK(Tipy!MN59),0,IF(AND(Tipy!MN59=Výsledky!$OW$3,Tipy!MP59=Výsledky!$OY$3),60,0)))</f>
        <v>0</v>
      </c>
      <c r="OU65" s="5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55">
        <f>IF(ISBLANK($OY$3),"",IF(OR(Tipy!MQ59=Výsledky!$OT$6,Tipy!MQ59=Výsledky!$OT$7,Tipy!MQ59=Výsledky!$OT$8,Tipy!MQ59=Výsledky!$OT$9,Tipy!MQ59=Výsledky!$OT$10),VLOOKUP(Tipy!MK59,'Kategórie hráčov'!$A$2:$B$51,2,FALSE),0))</f>
        <v>0</v>
      </c>
      <c r="OW65" s="55">
        <f>IF(ISBLANK($OY$3),"",IF(OR(Tipy!MR59=Výsledky!$OW$6,Tipy!MR59=Výsledky!$OW$7,Tipy!MR59=Výsledky!$OW$8,Tipy!MR59=Výsledky!$OW$9),VLOOKUP(Tipy!MR59,'Kategórie hráčov'!$A$27:$B$76,2,FALSE),0))</f>
        <v>0</v>
      </c>
      <c r="OX65" s="5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59" t="str">
        <f>IF(ISBLANK($OY$3),"",IF(ISBLANK(Tipy!MN59),"-",SUM(OT65:OX65)))</f>
        <v>-</v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>
        <f>IF(ISBLANK($PM$3),"",IF(ISBLANK(Tipy!MZ59),0,IF(AND(Tipy!MZ59=Výsledky!$PK$3,Tipy!NB59=Výsledky!$PM$3),60,0)))</f>
        <v>0</v>
      </c>
      <c r="PI65" s="55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20</v>
      </c>
      <c r="PJ65" s="55">
        <f>IF(ISBLANK($PM$3),"",IF(OR(Tipy!NC59=Výsledky!$PH$6,Tipy!NC59=Výsledky!$PH$7,Tipy!NC59=Výsledky!$PH$8,Tipy!NC59=Výsledky!$PH$9,Tipy!NC59=Výsledky!$PH$10),VLOOKUP(Tipy!NC59,'Kategórie hráčov'!$A$2:$B$51,2,FALSE),0))</f>
        <v>0</v>
      </c>
      <c r="PK65" s="55">
        <f>IF(ISBLANK($PM$3),"",IF(OR(Tipy!ND59=Výsledky!$PK$6,Tipy!ND59=Výsledky!$PK$7,Tipy!ND59=Výsledky!$PK$8,Tipy!ND59=Výsledky!$PK$9),VLOOKUP(Tipy!ND59,'Kategórie hráčov'!$A$27:$B$76,2,FALSE),0))</f>
        <v>20</v>
      </c>
      <c r="PL65" s="56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59">
        <f>IF(ISBLANK($PM$3),"",IF(ISBLANK(Tipy!MZ59),"-",SUM(PH65:PL65)))</f>
        <v>40</v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>
        <f>IF(ISBLANK($QA$3),"",IF(ISBLANK(Tipy!NL59),0,IF(AND(Tipy!NL59=Výsledky!$PY$3,Tipy!NN59=Výsledky!$QA$3),60,0)))</f>
        <v>0</v>
      </c>
      <c r="PW65" s="55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>0</v>
      </c>
      <c r="PX65" s="55">
        <f>IF(ISBLANK($QA$3),"",IF(OR(Tipy!NO59=Výsledky!$PV$6,Tipy!NO59=Výsledky!$PV$7,Tipy!NO59=Výsledky!$PV$8,Tipy!NO59=Výsledky!$PV$9,Tipy!NO59=Výsledky!$PV$10),VLOOKUP(Tipy!NO59,'Kategórie hráčov'!$A$2:$B$51,2,FALSE),0))</f>
        <v>0</v>
      </c>
      <c r="PY65" s="55">
        <f>IF(ISBLANK($QA$3),"",IF(OR(Tipy!NP59=Výsledky!$PY$6,Tipy!NP59=Výsledky!$PY$7,Tipy!NP59=Výsledky!$PY$8,Tipy!NP59=Výsledky!$PY$9),VLOOKUP(Tipy!NP59,'Kategórie hráčov'!$A$27:$B$76,2,FALSE),0))</f>
        <v>0</v>
      </c>
      <c r="PZ65" s="56">
        <f>IF(ISBLANK($QA$3),"",IF(ISBLANK(Tipy!NL59),0,IF(OR(AND(Tipy!NL59=Výsledky!$PY$3,OR(Tipy!NN59=Výsledky!$QA$3+1,Tipy!NN59=Výsledky!$QA$3-1)),AND(Tipy!NN59=Výsledky!$QA$3,OR(Tipy!NL59=Výsledky!$PY$3+1,Tipy!NL59=Výsledky!$PY$3-1))),10,0)))</f>
        <v>0</v>
      </c>
      <c r="QA65" s="59" t="str">
        <f>IF(ISBLANK($QA$3),"",IF(ISBLANK(Tipy!NL59),"-",SUM(PV65:PZ65)))</f>
        <v>-</v>
      </c>
      <c r="QB65" s="58"/>
      <c r="QC65" s="55">
        <f>IF(ISBLANK($QH$3),"",IF(ISBLANK(Tipy!NR59),0,IF(AND(Tipy!NR59=Výsledky!$QF$3,Tipy!NT59=Výsledky!$QH$3),60,0)))</f>
        <v>60</v>
      </c>
      <c r="QD65" s="55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>0</v>
      </c>
      <c r="QE65" s="55">
        <f>IF(ISBLANK($QH$3),"",IF(OR(Tipy!NU59=Výsledky!$QC$6,Tipy!NU59=Výsledky!$QC$7,Tipy!NU59=Výsledky!$QC$8,Tipy!NU59=Výsledky!$QC$9),IF(VLOOKUP(Tipy!NU59,'Kategórie hráčov'!$A$2:$B$46,2,FALSE)=30,30,20),0))</f>
        <v>0</v>
      </c>
      <c r="QF65" s="55">
        <f>IF(ISBLANK($QH$3),"",IF(OR(Tipy!NV59=Výsledky!$QF$6,Tipy!NV59=Výsledky!$QF$7,Tipy!NV59=Výsledky!$QF$8,Tipy!NV59=Výsledky!$QF$9),IF(VLOOKUP(Tipy!NV59,'Kategórie hráčov'!$A$2:$B$46,2,FALSE)=30,30,20),0))</f>
        <v>20</v>
      </c>
      <c r="QG65" s="56">
        <f>IF(ISBLANK($QH$3),"",IF(ISBLANK(Tipy!NR59),0,IF(OR(AND(Tipy!NR59=Výsledky!$QF$3,OR(Tipy!NT59=Výsledky!$QH$3+1,Tipy!NT59=Výsledky!$QH$3-1)),AND(Tipy!NT59=Výsledky!$QH$3,OR(Tipy!NR59=Výsledky!$QF$3+1,Tipy!NR59=Výsledky!$QF$3-1))),10,0)))</f>
        <v>0</v>
      </c>
      <c r="QH65" s="59">
        <f>IF(ISBLANK($QH$3),"",IF(ISBLANK(Tipy!NR59),"-",SUM(QC65:QG65)))</f>
        <v>80</v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5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>
        <f>IF(ISBLANK($MN$3),"",IF(ISBLANK(Tipy!KL60),0,IF(AND(Tipy!KL60=Výsledky!$ML$3,Tipy!KN60=Výsledky!$MN$3),60,0)))</f>
        <v>0</v>
      </c>
      <c r="MJ66" s="55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55">
        <f>IF(ISBLANK($MN$3),"",IF(OR(Tipy!KO60=Výsledky!$MI$6,Tipy!KO60=Výsledky!$MI$7,Tipy!KO60=Výsledky!$MI$8,Tipy!KO60=Výsledky!$MI$9),IF(VLOOKUP(Tipy!KO60,'Kategórie hráčov'!$A$2:$B$70,2,FALSE)=30,30,20),0))</f>
        <v>0</v>
      </c>
      <c r="ML66" s="55">
        <f>IF(ISBLANK($MN$3),"",IF(OR(Tipy!KP60=Výsledky!$ML$6,Tipy!KP60=Výsledky!$ML$7,Tipy!KP60=Výsledky!$ML$8,Tipy!KP60=Výsledky!$ML$9),IF(VLOOKUP(Tipy!KP60,'Kategórie hráčov'!$A$2:$B$70,2,FALSE)=30,30,20),0))</f>
        <v>0</v>
      </c>
      <c r="MM66" s="56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59">
        <f>IF(ISBLANK($MN$3),"",IF(ISBLANK(Tipy!KL60),"-",SUM(MI66:MM66)))</f>
        <v>0</v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>
        <f>IF(ISBLANK($OY$3),"",IF(ISBLANK(Tipy!MN60),0,IF(AND(Tipy!MN60=Výsledky!$OW$3,Tipy!MP60=Výsledky!$OY$3),60,0)))</f>
        <v>0</v>
      </c>
      <c r="OU66" s="5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20</v>
      </c>
      <c r="OV66" s="55">
        <f>IF(ISBLANK($OY$3),"",IF(OR(Tipy!MQ60=Výsledky!$OT$6,Tipy!MQ60=Výsledky!$OT$7,Tipy!MQ60=Výsledky!$OT$8,Tipy!MQ60=Výsledky!$OT$9,Tipy!MQ60=Výsledky!$OT$10),VLOOKUP(Tipy!MK60,'Kategórie hráčov'!$A$2:$B$51,2,FALSE),0))</f>
        <v>0</v>
      </c>
      <c r="OW66" s="55">
        <f>IF(ISBLANK($OY$3),"",IF(OR(Tipy!MR60=Výsledky!$OW$6,Tipy!MR60=Výsledky!$OW$7,Tipy!MR60=Výsledky!$OW$8,Tipy!MR60=Výsledky!$OW$9),VLOOKUP(Tipy!MR60,'Kategórie hráčov'!$A$27:$B$76,2,FALSE),0))</f>
        <v>0</v>
      </c>
      <c r="OX66" s="5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59">
        <f>IF(ISBLANK($OY$3),"",IF(ISBLANK(Tipy!MN60),"-",SUM(OT66:OX66)))</f>
        <v>20</v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>
        <f>IF(ISBLANK($PM$3),"",IF(ISBLANK(Tipy!MZ60),0,IF(AND(Tipy!MZ60=Výsledky!$PK$3,Tipy!NB60=Výsledky!$PM$3),60,0)))</f>
        <v>0</v>
      </c>
      <c r="PI66" s="55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20</v>
      </c>
      <c r="PJ66" s="55">
        <f>IF(ISBLANK($PM$3),"",IF(OR(Tipy!NC60=Výsledky!$PH$6,Tipy!NC60=Výsledky!$PH$7,Tipy!NC60=Výsledky!$PH$8,Tipy!NC60=Výsledky!$PH$9,Tipy!NC60=Výsledky!$PH$10),VLOOKUP(Tipy!NC60,'Kategórie hráčov'!$A$2:$B$51,2,FALSE),0))</f>
        <v>0</v>
      </c>
      <c r="PK66" s="55">
        <f>IF(ISBLANK($PM$3),"",IF(OR(Tipy!ND60=Výsledky!$PK$6,Tipy!ND60=Výsledky!$PK$7,Tipy!ND60=Výsledky!$PK$8,Tipy!ND60=Výsledky!$PK$9),VLOOKUP(Tipy!ND60,'Kategórie hráčov'!$A$27:$B$76,2,FALSE),0))</f>
        <v>20</v>
      </c>
      <c r="PL66" s="56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59">
        <f>IF(ISBLANK($PM$3),"",IF(ISBLANK(Tipy!MZ60),"-",SUM(PH66:PL66)))</f>
        <v>40</v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>
        <f>IF(ISBLANK($QA$3),"",IF(ISBLANK(Tipy!NL60),0,IF(AND(Tipy!NL60=Výsledky!$PY$3,Tipy!NN60=Výsledky!$QA$3),60,0)))</f>
        <v>0</v>
      </c>
      <c r="PW66" s="55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>20</v>
      </c>
      <c r="PX66" s="55">
        <f>IF(ISBLANK($QA$3),"",IF(OR(Tipy!NO60=Výsledky!$PV$6,Tipy!NO60=Výsledky!$PV$7,Tipy!NO60=Výsledky!$PV$8,Tipy!NO60=Výsledky!$PV$9,Tipy!NO60=Výsledky!$PV$10),VLOOKUP(Tipy!NO60,'Kategórie hráčov'!$A$2:$B$51,2,FALSE),0))</f>
        <v>0</v>
      </c>
      <c r="PY66" s="55">
        <f>IF(ISBLANK($QA$3),"",IF(OR(Tipy!NP60=Výsledky!$PY$6,Tipy!NP60=Výsledky!$PY$7,Tipy!NP60=Výsledky!$PY$8,Tipy!NP60=Výsledky!$PY$9),VLOOKUP(Tipy!NP60,'Kategórie hráčov'!$A$27:$B$76,2,FALSE),0))</f>
        <v>20</v>
      </c>
      <c r="PZ66" s="56">
        <f>IF(ISBLANK($QA$3),"",IF(ISBLANK(Tipy!NL60),0,IF(OR(AND(Tipy!NL60=Výsledky!$PY$3,OR(Tipy!NN60=Výsledky!$QA$3+1,Tipy!NN60=Výsledky!$QA$3-1)),AND(Tipy!NN60=Výsledky!$QA$3,OR(Tipy!NL60=Výsledky!$PY$3+1,Tipy!NL60=Výsledky!$PY$3-1))),10,0)))</f>
        <v>0</v>
      </c>
      <c r="QA66" s="59">
        <f>IF(ISBLANK($QA$3),"",IF(ISBLANK(Tipy!NL60),"-",SUM(PV66:PZ66)))</f>
        <v>40</v>
      </c>
      <c r="QB66" s="58"/>
      <c r="QC66" s="55">
        <f>IF(ISBLANK($QH$3),"",IF(ISBLANK(Tipy!NR60),0,IF(AND(Tipy!NR60=Výsledky!$QF$3,Tipy!NT60=Výsledky!$QH$3),60,0)))</f>
        <v>0</v>
      </c>
      <c r="QD66" s="55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>20</v>
      </c>
      <c r="QE66" s="55">
        <f>IF(ISBLANK($QH$3),"",IF(OR(Tipy!NU60=Výsledky!$QC$6,Tipy!NU60=Výsledky!$QC$7,Tipy!NU60=Výsledky!$QC$8,Tipy!NU60=Výsledky!$QC$9),IF(VLOOKUP(Tipy!NU60,'Kategórie hráčov'!$A$2:$B$46,2,FALSE)=30,30,20),0))</f>
        <v>0</v>
      </c>
      <c r="QF66" s="55">
        <f>IF(ISBLANK($QH$3),"",IF(OR(Tipy!NV60=Výsledky!$QF$6,Tipy!NV60=Výsledky!$QF$7,Tipy!NV60=Výsledky!$QF$8,Tipy!NV60=Výsledky!$QF$9),IF(VLOOKUP(Tipy!NV60,'Kategórie hráčov'!$A$2:$B$46,2,FALSE)=30,30,20),0))</f>
        <v>0</v>
      </c>
      <c r="QG66" s="56">
        <f>IF(ISBLANK($QH$3),"",IF(ISBLANK(Tipy!NR60),0,IF(OR(AND(Tipy!NR60=Výsledky!$QF$3,OR(Tipy!NT60=Výsledky!$QH$3+1,Tipy!NT60=Výsledky!$QH$3-1)),AND(Tipy!NT60=Výsledky!$QH$3,OR(Tipy!NR60=Výsledky!$QF$3+1,Tipy!NR60=Výsledky!$QF$3-1))),10,0)))</f>
        <v>0</v>
      </c>
      <c r="QH66" s="59">
        <f>IF(ISBLANK($QH$3),"",IF(ISBLANK(Tipy!NR60),"-",SUM(QC66:QG66)))</f>
        <v>20</v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5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>
        <f>IF(ISBLANK($MN$3),"",IF(ISBLANK(Tipy!KL61),0,IF(AND(Tipy!KL61=Výsledky!$ML$3,Tipy!KN61=Výsledky!$MN$3),60,0)))</f>
        <v>0</v>
      </c>
      <c r="MJ67" s="55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55">
        <f>IF(ISBLANK($MN$3),"",IF(OR(Tipy!KO61=Výsledky!$MI$6,Tipy!KO61=Výsledky!$MI$7,Tipy!KO61=Výsledky!$MI$8,Tipy!KO61=Výsledky!$MI$9),IF(VLOOKUP(Tipy!KO61,'Kategórie hráčov'!$A$2:$B$70,2,FALSE)=30,30,20),0))</f>
        <v>0</v>
      </c>
      <c r="ML67" s="55">
        <f>IF(ISBLANK($MN$3),"",IF(OR(Tipy!KP61=Výsledky!$ML$6,Tipy!KP61=Výsledky!$ML$7,Tipy!KP61=Výsledky!$ML$8,Tipy!KP61=Výsledky!$ML$9),IF(VLOOKUP(Tipy!KP61,'Kategórie hráčov'!$A$2:$B$70,2,FALSE)=30,30,20),0))</f>
        <v>0</v>
      </c>
      <c r="MM67" s="56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59">
        <f>IF(ISBLANK($MN$3),"",IF(ISBLANK(Tipy!KL61),"-",SUM(MI67:MM67)))</f>
        <v>0</v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>
        <f>IF(ISBLANK($OY$3),"",IF(ISBLANK(Tipy!MN61),0,IF(AND(Tipy!MN61=Výsledky!$OW$3,Tipy!MP61=Výsledky!$OY$3),60,0)))</f>
        <v>60</v>
      </c>
      <c r="OU67" s="5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55">
        <f>IF(ISBLANK($OY$3),"",IF(OR(Tipy!MQ61=Výsledky!$OT$6,Tipy!MQ61=Výsledky!$OT$7,Tipy!MQ61=Výsledky!$OT$8,Tipy!MQ61=Výsledky!$OT$9,Tipy!MQ61=Výsledky!$OT$10),VLOOKUP(Tipy!MK61,'Kategórie hráčov'!$A$2:$B$51,2,FALSE),0))</f>
        <v>0</v>
      </c>
      <c r="OW67" s="55">
        <f>IF(ISBLANK($OY$3),"",IF(OR(Tipy!MR61=Výsledky!$OW$6,Tipy!MR61=Výsledky!$OW$7,Tipy!MR61=Výsledky!$OW$8,Tipy!MR61=Výsledky!$OW$9),VLOOKUP(Tipy!MR61,'Kategórie hráčov'!$A$27:$B$76,2,FALSE),0))</f>
        <v>0</v>
      </c>
      <c r="OX67" s="56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59">
        <f>IF(ISBLANK($OY$3),"",IF(ISBLANK(Tipy!MN61),"-",SUM(OT67:OX67)))</f>
        <v>60</v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>
        <f>IF(ISBLANK($PM$3),"",IF(ISBLANK(Tipy!MZ61),0,IF(AND(Tipy!MZ61=Výsledky!$PK$3,Tipy!NB61=Výsledky!$PM$3),60,0)))</f>
        <v>0</v>
      </c>
      <c r="PI67" s="55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55">
        <f>IF(ISBLANK($PM$3),"",IF(OR(Tipy!NC61=Výsledky!$PH$6,Tipy!NC61=Výsledky!$PH$7,Tipy!NC61=Výsledky!$PH$8,Tipy!NC61=Výsledky!$PH$9,Tipy!NC61=Výsledky!$PH$10),VLOOKUP(Tipy!NC61,'Kategórie hráčov'!$A$84:$B$84,2,FALSE),0))</f>
        <v>20</v>
      </c>
      <c r="PK67" s="55">
        <f>IF(ISBLANK($PM$3),"",IF(OR(Tipy!ND61=Výsledky!$PK$6,Tipy!ND61=Výsledky!$PK$7,Tipy!ND61=Výsledky!$PK$8,Tipy!ND61=Výsledky!$PK$9),VLOOKUP(Tipy!ND61,'Kategórie hráčov'!$A$27:$B$76,2,FALSE),0))</f>
        <v>0</v>
      </c>
      <c r="PL67" s="56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59">
        <f>IF(ISBLANK($PM$3),"",IF(ISBLANK(Tipy!MZ61),"-",SUM(PH67:PL67)))</f>
        <v>20</v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>
        <f>IF(ISBLANK($QA$3),"",IF(ISBLANK(Tipy!NL61),0,IF(AND(Tipy!NL61=Výsledky!$PY$3,Tipy!NN61=Výsledky!$QA$3),60,0)))</f>
        <v>0</v>
      </c>
      <c r="PW67" s="55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>0</v>
      </c>
      <c r="PX67" s="55">
        <f>IF(ISBLANK($QA$3),"",IF(OR(Tipy!NO61=Výsledky!$PV$6,Tipy!NO61=Výsledky!$PV$7,Tipy!NO61=Výsledky!$PV$8,Tipy!NO61=Výsledky!$PV$9,Tipy!NO61=Výsledky!$PV$10),VLOOKUP(Tipy!NO61,'Kategórie hráčov'!$A$2:$B$51,2,FALSE),0))</f>
        <v>0</v>
      </c>
      <c r="PY67" s="55">
        <f>IF(ISBLANK($QA$3),"",IF(OR(Tipy!NP61=Výsledky!$PY$6,Tipy!NP61=Výsledky!$PY$7,Tipy!NP61=Výsledky!$PY$8,Tipy!NP61=Výsledky!$PY$9),VLOOKUP(Tipy!NP61,'Kategórie hráčov'!$A$27:$B$76,2,FALSE),0))</f>
        <v>0</v>
      </c>
      <c r="PZ67" s="56">
        <f>IF(ISBLANK($QA$3),"",IF(ISBLANK(Tipy!NL61),0,IF(OR(AND(Tipy!NL61=Výsledky!$PY$3,OR(Tipy!NN61=Výsledky!$QA$3+1,Tipy!NN61=Výsledky!$QA$3-1)),AND(Tipy!NN61=Výsledky!$QA$3,OR(Tipy!NL61=Výsledky!$PY$3+1,Tipy!NL61=Výsledky!$PY$3-1))),10,0)))</f>
        <v>0</v>
      </c>
      <c r="QA67" s="59">
        <f>IF(ISBLANK($QA$3),"",IF(ISBLANK(Tipy!NL61),"-",SUM(PV67:PZ67)))</f>
        <v>0</v>
      </c>
      <c r="QB67" s="58"/>
      <c r="QC67" s="55">
        <f>IF(ISBLANK($QH$3),"",IF(ISBLANK(Tipy!NR61),0,IF(AND(Tipy!NR61=Výsledky!$QF$3,Tipy!NT61=Výsledky!$QH$3),60,0)))</f>
        <v>0</v>
      </c>
      <c r="QD67" s="55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>20</v>
      </c>
      <c r="QE67" s="55">
        <f>IF(ISBLANK($QH$3),"",IF(OR(Tipy!NU61=Výsledky!$QC$6,Tipy!NU61=Výsledky!$QC$7,Tipy!NU61=Výsledky!$QC$8,Tipy!NU61=Výsledky!$QC$9),IF(VLOOKUP(Tipy!NU61,'Kategórie hráčov'!$A$2:$B$46,2,FALSE)=30,30,20),0))</f>
        <v>0</v>
      </c>
      <c r="QF67" s="55">
        <f>IF(ISBLANK($QH$3),"",IF(OR(Tipy!NV61=Výsledky!$QF$6,Tipy!NV61=Výsledky!$QF$7,Tipy!NV61=Výsledky!$QF$8,Tipy!NV61=Výsledky!$QF$9),IF(VLOOKUP(Tipy!NV61,'Kategórie hráčov'!$A$2:$B$46,2,FALSE)=30,30,20),0))</f>
        <v>0</v>
      </c>
      <c r="QG67" s="56">
        <f>IF(ISBLANK($QH$3),"",IF(ISBLANK(Tipy!NR61),0,IF(OR(AND(Tipy!NR61=Výsledky!$QF$3,OR(Tipy!NT61=Výsledky!$QH$3+1,Tipy!NT61=Výsledky!$QH$3-1)),AND(Tipy!NT61=Výsledky!$QH$3,OR(Tipy!NR61=Výsledky!$QF$3+1,Tipy!NR61=Výsledky!$QF$3-1))),10,0)))</f>
        <v>10</v>
      </c>
      <c r="QH67" s="59">
        <f>IF(ISBLANK($QH$3),"",IF(ISBLANK(Tipy!NR61),"-",SUM(QC67:QG67)))</f>
        <v>30</v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5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>
        <f>IF(ISBLANK($MN$3),"",IF(ISBLANK(Tipy!KL62),0,IF(AND(Tipy!KL62=Výsledky!$ML$3,Tipy!KN62=Výsledky!$MN$3),60,0)))</f>
        <v>0</v>
      </c>
      <c r="MJ68" s="55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55">
        <f>IF(ISBLANK($MN$3),"",IF(OR(Tipy!KO62=Výsledky!$MI$6,Tipy!KO62=Výsledky!$MI$7,Tipy!KO62=Výsledky!$MI$8,Tipy!KO62=Výsledky!$MI$9),IF(VLOOKUP(Tipy!KO62,'Kategórie hráčov'!$A$2:$B$70,2,FALSE)=30,30,20),0))</f>
        <v>0</v>
      </c>
      <c r="ML68" s="55">
        <f>IF(ISBLANK($MN$3),"",IF(OR(Tipy!KP62=Výsledky!$ML$6,Tipy!KP62=Výsledky!$ML$7,Tipy!KP62=Výsledky!$ML$8,Tipy!KP62=Výsledky!$ML$9),IF(VLOOKUP(Tipy!KP62,'Kategórie hráčov'!$A$2:$B$70,2,FALSE)=30,30,20),0))</f>
        <v>0</v>
      </c>
      <c r="MM68" s="56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59" t="str">
        <f>IF(ISBLANK($MN$3),"",IF(ISBLANK(Tipy!KL62),"-",SUM(MI68:MM68)))</f>
        <v>-</v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>
        <f>IF(ISBLANK($OY$3),"",IF(ISBLANK(Tipy!MN62),0,IF(AND(Tipy!MN62=Výsledky!$OW$3,Tipy!MP62=Výsledky!$OY$3),60,0)))</f>
        <v>0</v>
      </c>
      <c r="OU68" s="5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55">
        <f>IF(ISBLANK($OY$3),"",IF(OR(Tipy!MQ62=Výsledky!$OT$6,Tipy!MQ62=Výsledky!$OT$7,Tipy!MQ62=Výsledky!$OT$8,Tipy!MQ62=Výsledky!$OT$9,Tipy!MQ62=Výsledky!$OT$10),VLOOKUP(Tipy!MK62,'Kategórie hráčov'!$A$2:$B$51,2,FALSE),0))</f>
        <v>0</v>
      </c>
      <c r="OW68" s="55">
        <f>IF(ISBLANK($OY$3),"",IF(OR(Tipy!MR62=Výsledky!$OW$6,Tipy!MR62=Výsledky!$OW$7,Tipy!MR62=Výsledky!$OW$8,Tipy!MR62=Výsledky!$OW$9),VLOOKUP(Tipy!MR62,'Kategórie hráčov'!$A$27:$B$76,2,FALSE),0))</f>
        <v>0</v>
      </c>
      <c r="OX68" s="5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59" t="str">
        <f>IF(ISBLANK($OY$3),"",IF(ISBLANK(Tipy!MN62),"-",SUM(OT68:OX68)))</f>
        <v>-</v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>
        <f>IF(ISBLANK($PM$3),"",IF(ISBLANK(Tipy!MZ62),0,IF(AND(Tipy!MZ62=Výsledky!$PK$3,Tipy!NB62=Výsledky!$PM$3),60,0)))</f>
        <v>0</v>
      </c>
      <c r="PI68" s="55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55">
        <f>IF(ISBLANK($PM$3),"",IF(OR(Tipy!NC62=Výsledky!$PH$6,Tipy!NC62=Výsledky!$PH$7,Tipy!NC62=Výsledky!$PH$8,Tipy!NC62=Výsledky!$PH$9,Tipy!NC62=Výsledky!$PH$10),VLOOKUP(Tipy!NC62,'Kategórie hráčov'!$A$2:$B$51,2,FALSE),0))</f>
        <v>0</v>
      </c>
      <c r="PK68" s="55">
        <f>IF(ISBLANK($PM$3),"",IF(OR(Tipy!ND62=Výsledky!$PK$6,Tipy!ND62=Výsledky!$PK$7,Tipy!ND62=Výsledky!$PK$8,Tipy!ND62=Výsledky!$PK$9),VLOOKUP(Tipy!ND62,'Kategórie hráčov'!$A$27:$B$76,2,FALSE),0))</f>
        <v>0</v>
      </c>
      <c r="PL68" s="56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59" t="str">
        <f>IF(ISBLANK($PM$3),"",IF(ISBLANK(Tipy!MZ62),"-",SUM(PH68:PL68)))</f>
        <v>-</v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>
        <f>IF(ISBLANK($QA$3),"",IF(ISBLANK(Tipy!NL62),0,IF(AND(Tipy!NL62=Výsledky!$PY$3,Tipy!NN62=Výsledky!$QA$3),60,0)))</f>
        <v>0</v>
      </c>
      <c r="PW68" s="55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>0</v>
      </c>
      <c r="PX68" s="55">
        <f>IF(ISBLANK($QA$3),"",IF(OR(Tipy!NO62=Výsledky!$PV$6,Tipy!NO62=Výsledky!$PV$7,Tipy!NO62=Výsledky!$PV$8,Tipy!NO62=Výsledky!$PV$9,Tipy!NO62=Výsledky!$PV$10),VLOOKUP(Tipy!NO62,'Kategórie hráčov'!$A$2:$B$51,2,FALSE),0))</f>
        <v>0</v>
      </c>
      <c r="PY68" s="55">
        <f>IF(ISBLANK($QA$3),"",IF(OR(Tipy!NP62=Výsledky!$PY$6,Tipy!NP62=Výsledky!$PY$7,Tipy!NP62=Výsledky!$PY$8,Tipy!NP62=Výsledky!$PY$9),VLOOKUP(Tipy!NP62,'Kategórie hráčov'!$A$27:$B$76,2,FALSE),0))</f>
        <v>0</v>
      </c>
      <c r="PZ68" s="56">
        <f>IF(ISBLANK($QA$3),"",IF(ISBLANK(Tipy!NL62),0,IF(OR(AND(Tipy!NL62=Výsledky!$PY$3,OR(Tipy!NN62=Výsledky!$QA$3+1,Tipy!NN62=Výsledky!$QA$3-1)),AND(Tipy!NN62=Výsledky!$QA$3,OR(Tipy!NL62=Výsledky!$PY$3+1,Tipy!NL62=Výsledky!$PY$3-1))),10,0)))</f>
        <v>0</v>
      </c>
      <c r="QA68" s="59" t="str">
        <f>IF(ISBLANK($QA$3),"",IF(ISBLANK(Tipy!NL62),"-",SUM(PV68:PZ68)))</f>
        <v>-</v>
      </c>
      <c r="QB68" s="58"/>
      <c r="QC68" s="55">
        <f>IF(ISBLANK($QH$3),"",IF(ISBLANK(Tipy!NR62),0,IF(AND(Tipy!NR62=Výsledky!$QF$3,Tipy!NT62=Výsledky!$QH$3),60,0)))</f>
        <v>0</v>
      </c>
      <c r="QD68" s="55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>0</v>
      </c>
      <c r="QE68" s="55">
        <f>IF(ISBLANK($QH$3),"",IF(OR(Tipy!NU62=Výsledky!$QC$6,Tipy!NU62=Výsledky!$QC$7,Tipy!NU62=Výsledky!$QC$8,Tipy!NU62=Výsledky!$QC$9),IF(VLOOKUP(Tipy!NU62,'Kategórie hráčov'!$A$2:$B$46,2,FALSE)=30,30,20),0))</f>
        <v>0</v>
      </c>
      <c r="QF68" s="55">
        <f>IF(ISBLANK($QH$3),"",IF(OR(Tipy!NV62=Výsledky!$QF$6,Tipy!NV62=Výsledky!$QF$7,Tipy!NV62=Výsledky!$QF$8,Tipy!NV62=Výsledky!$QF$9),IF(VLOOKUP(Tipy!NV62,'Kategórie hráčov'!$A$2:$B$46,2,FALSE)=30,30,20),0))</f>
        <v>0</v>
      </c>
      <c r="QG68" s="56">
        <f>IF(ISBLANK($QH$3),"",IF(ISBLANK(Tipy!NR62),0,IF(OR(AND(Tipy!NR62=Výsledky!$QF$3,OR(Tipy!NT62=Výsledky!$QH$3+1,Tipy!NT62=Výsledky!$QH$3-1)),AND(Tipy!NT62=Výsledky!$QH$3,OR(Tipy!NR62=Výsledky!$QF$3+1,Tipy!NR62=Výsledky!$QF$3-1))),10,0)))</f>
        <v>0</v>
      </c>
      <c r="QH68" s="59" t="str">
        <f>IF(ISBLANK($QH$3),"",IF(ISBLANK(Tipy!NR62),"-",SUM(QC68:QG68)))</f>
        <v>-</v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5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>
        <f>IF(ISBLANK($MN$3),"",IF(ISBLANK(Tipy!KL63),0,IF(AND(Tipy!KL63=Výsledky!$ML$3,Tipy!KN63=Výsledky!$MN$3),60,0)))</f>
        <v>0</v>
      </c>
      <c r="MJ69" s="55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55">
        <f>IF(ISBLANK($MN$3),"",IF(OR(Tipy!KO63=Výsledky!$MI$6,Tipy!KO63=Výsledky!$MI$7,Tipy!KO63=Výsledky!$MI$8,Tipy!KO63=Výsledky!$MI$9),IF(VLOOKUP(Tipy!KO63,'Kategórie hráčov'!$A$2:$B$70,2,FALSE)=30,30,20),0))</f>
        <v>0</v>
      </c>
      <c r="ML69" s="55">
        <f>IF(ISBLANK($MN$3),"",IF(OR(Tipy!KP63=Výsledky!$ML$6,Tipy!KP63=Výsledky!$ML$7,Tipy!KP63=Výsledky!$ML$8,Tipy!KP63=Výsledky!$ML$9),IF(VLOOKUP(Tipy!KP63,'Kategórie hráčov'!$A$2:$B$70,2,FALSE)=30,30,20),0))</f>
        <v>0</v>
      </c>
      <c r="MM69" s="56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59">
        <f>IF(ISBLANK($MN$3),"",IF(ISBLANK(Tipy!KL63),"-",SUM(MI69:MM69)))</f>
        <v>0</v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>
        <f>IF(ISBLANK($OY$3),"",IF(ISBLANK(Tipy!MN63),0,IF(AND(Tipy!MN63=Výsledky!$OW$3,Tipy!MP63=Výsledky!$OY$3),60,0)))</f>
        <v>0</v>
      </c>
      <c r="OU69" s="5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55">
        <f>IF(ISBLANK($OY$3),"",IF(OR(Tipy!MQ63=Výsledky!$OT$6,Tipy!MQ63=Výsledky!$OT$7,Tipy!MQ63=Výsledky!$OT$8,Tipy!MQ63=Výsledky!$OT$9,Tipy!MQ63=Výsledky!$OT$10),VLOOKUP(Tipy!MK63,'Kategórie hráčov'!$A$2:$B$51,2,FALSE),0))</f>
        <v>0</v>
      </c>
      <c r="OW69" s="55">
        <f>IF(ISBLANK($OY$3),"",IF(OR(Tipy!MR63=Výsledky!$OW$6,Tipy!MR63=Výsledky!$OW$7,Tipy!MR63=Výsledky!$OW$8,Tipy!MR63=Výsledky!$OW$9),VLOOKUP(Tipy!MR63,'Kategórie hráčov'!$A$27:$B$76,2,FALSE),0))</f>
        <v>0</v>
      </c>
      <c r="OX69" s="5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59">
        <f>IF(ISBLANK($OY$3),"",IF(ISBLANK(Tipy!MN63),"-",SUM(OT69:OX69)))</f>
        <v>0</v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>
        <f>IF(ISBLANK($PM$3),"",IF(ISBLANK(Tipy!MZ63),0,IF(AND(Tipy!MZ63=Výsledky!$PK$3,Tipy!NB63=Výsledky!$PM$3),60,0)))</f>
        <v>0</v>
      </c>
      <c r="PI69" s="55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55">
        <f>IF(ISBLANK($PM$3),"",IF(OR(Tipy!NC63=Výsledky!$PH$6,Tipy!NC63=Výsledky!$PH$7,Tipy!NC63=Výsledky!$PH$8,Tipy!NC63=Výsledky!$PH$9,Tipy!NC63=Výsledky!$PH$10),VLOOKUP(Tipy!NC63,'Kategórie hráčov'!$A$2:$B$51,2,FALSE),0))</f>
        <v>0</v>
      </c>
      <c r="PK69" s="55">
        <f>IF(ISBLANK($PM$3),"",IF(OR(Tipy!ND63=Výsledky!$PK$6,Tipy!ND63=Výsledky!$PK$7,Tipy!ND63=Výsledky!$PK$8,Tipy!ND63=Výsledky!$PK$9),VLOOKUP(Tipy!ND63,'Kategórie hráčov'!$A$27:$B$76,2,FALSE),0))</f>
        <v>0</v>
      </c>
      <c r="PL69" s="56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59" t="str">
        <f>IF(ISBLANK($PM$3),"",IF(ISBLANK(Tipy!MZ63),"-",SUM(PH69:PL69)))</f>
        <v>-</v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>
        <f>IF(ISBLANK($QA$3),"",IF(ISBLANK(Tipy!NL63),0,IF(AND(Tipy!NL63=Výsledky!$PY$3,Tipy!NN63=Výsledky!$QA$3),60,0)))</f>
        <v>0</v>
      </c>
      <c r="PW69" s="55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>0</v>
      </c>
      <c r="PX69" s="55">
        <f>IF(ISBLANK($QA$3),"",IF(OR(Tipy!NO63=Výsledky!$PV$6,Tipy!NO63=Výsledky!$PV$7,Tipy!NO63=Výsledky!$PV$8,Tipy!NO63=Výsledky!$PV$9,Tipy!NO63=Výsledky!$PV$10),VLOOKUP(Tipy!NO63,'Kategórie hráčov'!$A$2:$B$51,2,FALSE),0))</f>
        <v>0</v>
      </c>
      <c r="PY69" s="55">
        <f>IF(ISBLANK($QA$3),"",IF(OR(Tipy!NP63=Výsledky!$PY$6,Tipy!NP63=Výsledky!$PY$7,Tipy!NP63=Výsledky!$PY$8,Tipy!NP63=Výsledky!$PY$9),VLOOKUP(Tipy!NP63,'Kategórie hráčov'!$A$27:$B$76,2,FALSE),0))</f>
        <v>0</v>
      </c>
      <c r="PZ69" s="56">
        <f>IF(ISBLANK($QA$3),"",IF(ISBLANK(Tipy!NL63),0,IF(OR(AND(Tipy!NL63=Výsledky!$PY$3,OR(Tipy!NN63=Výsledky!$QA$3+1,Tipy!NN63=Výsledky!$QA$3-1)),AND(Tipy!NN63=Výsledky!$QA$3,OR(Tipy!NL63=Výsledky!$PY$3+1,Tipy!NL63=Výsledky!$PY$3-1))),10,0)))</f>
        <v>0</v>
      </c>
      <c r="QA69" s="59" t="str">
        <f>IF(ISBLANK($QA$3),"",IF(ISBLANK(Tipy!NL63),"-",SUM(PV69:PZ69)))</f>
        <v>-</v>
      </c>
      <c r="QB69" s="58"/>
      <c r="QC69" s="55">
        <f>IF(ISBLANK($QH$3),"",IF(ISBLANK(Tipy!NR63),0,IF(AND(Tipy!NR63=Výsledky!$QF$3,Tipy!NT63=Výsledky!$QH$3),60,0)))</f>
        <v>0</v>
      </c>
      <c r="QD69" s="55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>0</v>
      </c>
      <c r="QE69" s="55">
        <f>IF(ISBLANK($QH$3),"",IF(OR(Tipy!NU63=Výsledky!$QC$6,Tipy!NU63=Výsledky!$QC$7,Tipy!NU63=Výsledky!$QC$8,Tipy!NU63=Výsledky!$QC$9),IF(VLOOKUP(Tipy!NU63,'Kategórie hráčov'!$A$2:$B$46,2,FALSE)=30,30,20),0))</f>
        <v>0</v>
      </c>
      <c r="QF69" s="55">
        <f>IF(ISBLANK($QH$3),"",IF(OR(Tipy!NV63=Výsledky!$QF$6,Tipy!NV63=Výsledky!$QF$7,Tipy!NV63=Výsledky!$QF$8,Tipy!NV63=Výsledky!$QF$9),IF(VLOOKUP(Tipy!NV63,'Kategórie hráčov'!$A$2:$B$46,2,FALSE)=30,30,20),0))</f>
        <v>0</v>
      </c>
      <c r="QG69" s="56">
        <f>IF(ISBLANK($QH$3),"",IF(ISBLANK(Tipy!NR63),0,IF(OR(AND(Tipy!NR63=Výsledky!$QF$3,OR(Tipy!NT63=Výsledky!$QH$3+1,Tipy!NT63=Výsledky!$QH$3-1)),AND(Tipy!NT63=Výsledky!$QH$3,OR(Tipy!NR63=Výsledky!$QF$3+1,Tipy!NR63=Výsledky!$QF$3-1))),10,0)))</f>
        <v>0</v>
      </c>
      <c r="QH69" s="59" t="str">
        <f>IF(ISBLANK($QH$3),"",IF(ISBLANK(Tipy!NR63),"-",SUM(QC69:QG69)))</f>
        <v>-</v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5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>
        <f>IF(ISBLANK($MN$3),"",IF(ISBLANK(Tipy!KL64),0,IF(AND(Tipy!KL64=Výsledky!$ML$3,Tipy!KN64=Výsledky!$MN$3),60,0)))</f>
        <v>0</v>
      </c>
      <c r="MJ70" s="55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55">
        <f>IF(ISBLANK($MN$3),"",IF(OR(Tipy!KO64=Výsledky!$MI$6,Tipy!KO64=Výsledky!$MI$7,Tipy!KO64=Výsledky!$MI$8,Tipy!KO64=Výsledky!$MI$9),IF(VLOOKUP(Tipy!KO64,'Kategórie hráčov'!$A$2:$B$70,2,FALSE)=30,30,20),0))</f>
        <v>0</v>
      </c>
      <c r="ML70" s="55">
        <f>IF(ISBLANK($MN$3),"",IF(OR(Tipy!KP64=Výsledky!$ML$6,Tipy!KP64=Výsledky!$ML$7,Tipy!KP64=Výsledky!$ML$8,Tipy!KP64=Výsledky!$ML$9),IF(VLOOKUP(Tipy!KP64,'Kategórie hráčov'!$A$2:$B$70,2,FALSE)=30,30,20),0))</f>
        <v>0</v>
      </c>
      <c r="MM70" s="56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59" t="str">
        <f>IF(ISBLANK($MN$3),"",IF(ISBLANK(Tipy!KL64),"-",SUM(MI70:MM70)))</f>
        <v>-</v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>
        <f>IF(ISBLANK($OY$3),"",IF(ISBLANK(Tipy!MN64),0,IF(AND(Tipy!MN64=Výsledky!$OW$3,Tipy!MP64=Výsledky!$OY$3),60,0)))</f>
        <v>0</v>
      </c>
      <c r="OU70" s="5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55">
        <f>IF(ISBLANK($OY$3),"",IF(OR(Tipy!MQ64=Výsledky!$OT$6,Tipy!MQ64=Výsledky!$OT$7,Tipy!MQ64=Výsledky!$OT$8,Tipy!MQ64=Výsledky!$OT$9,Tipy!MQ64=Výsledky!$OT$10),VLOOKUP(Tipy!MK64,'Kategórie hráčov'!$A$2:$B$51,2,FALSE),0))</f>
        <v>0</v>
      </c>
      <c r="OW70" s="55">
        <f>IF(ISBLANK($OY$3),"",IF(OR(Tipy!MR64=Výsledky!$OW$6,Tipy!MR64=Výsledky!$OW$7,Tipy!MR64=Výsledky!$OW$8,Tipy!MR64=Výsledky!$OW$9),VLOOKUP(Tipy!MR64,'Kategórie hráčov'!$A$27:$B$76,2,FALSE),0))</f>
        <v>0</v>
      </c>
      <c r="OX70" s="5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59" t="str">
        <f>IF(ISBLANK($OY$3),"",IF(ISBLANK(Tipy!MN64),"-",SUM(OT70:OX70)))</f>
        <v>-</v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>
        <f>IF(ISBLANK($PM$3),"",IF(ISBLANK(Tipy!MZ64),0,IF(AND(Tipy!MZ64=Výsledky!$PK$3,Tipy!NB64=Výsledky!$PM$3),60,0)))</f>
        <v>0</v>
      </c>
      <c r="PI70" s="55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55">
        <f>IF(ISBLANK($PM$3),"",IF(OR(Tipy!NC64=Výsledky!$PH$6,Tipy!NC64=Výsledky!$PH$7,Tipy!NC64=Výsledky!$PH$8,Tipy!NC64=Výsledky!$PH$9,Tipy!NC64=Výsledky!$PH$10),VLOOKUP(Tipy!NC64,'Kategórie hráčov'!$A$2:$B$51,2,FALSE),0))</f>
        <v>0</v>
      </c>
      <c r="PK70" s="55">
        <f>IF(ISBLANK($PM$3),"",IF(OR(Tipy!ND64=Výsledky!$PK$6,Tipy!ND64=Výsledky!$PK$7,Tipy!ND64=Výsledky!$PK$8,Tipy!ND64=Výsledky!$PK$9),VLOOKUP(Tipy!ND64,'Kategórie hráčov'!$A$27:$B$76,2,FALSE),0))</f>
        <v>0</v>
      </c>
      <c r="PL70" s="56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59" t="str">
        <f>IF(ISBLANK($PM$3),"",IF(ISBLANK(Tipy!MZ64),"-",SUM(PH70:PL70)))</f>
        <v>-</v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>
        <f>IF(ISBLANK($QA$3),"",IF(ISBLANK(Tipy!NL64),0,IF(AND(Tipy!NL64=Výsledky!$PY$3,Tipy!NN64=Výsledky!$QA$3),60,0)))</f>
        <v>0</v>
      </c>
      <c r="PW70" s="55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>0</v>
      </c>
      <c r="PX70" s="55">
        <f>IF(ISBLANK($QA$3),"",IF(OR(Tipy!NO64=Výsledky!$PV$6,Tipy!NO64=Výsledky!$PV$7,Tipy!NO64=Výsledky!$PV$8,Tipy!NO64=Výsledky!$PV$9,Tipy!NO64=Výsledky!$PV$10),VLOOKUP(Tipy!NO64,'Kategórie hráčov'!$A$2:$B$51,2,FALSE),0))</f>
        <v>0</v>
      </c>
      <c r="PY70" s="55">
        <f>IF(ISBLANK($QA$3),"",IF(OR(Tipy!NP64=Výsledky!$PY$6,Tipy!NP64=Výsledky!$PY$7,Tipy!NP64=Výsledky!$PY$8,Tipy!NP64=Výsledky!$PY$9),VLOOKUP(Tipy!NP64,'Kategórie hráčov'!$A$27:$B$76,2,FALSE),0))</f>
        <v>0</v>
      </c>
      <c r="PZ70" s="56">
        <f>IF(ISBLANK($QA$3),"",IF(ISBLANK(Tipy!NL64),0,IF(OR(AND(Tipy!NL64=Výsledky!$PY$3,OR(Tipy!NN64=Výsledky!$QA$3+1,Tipy!NN64=Výsledky!$QA$3-1)),AND(Tipy!NN64=Výsledky!$QA$3,OR(Tipy!NL64=Výsledky!$PY$3+1,Tipy!NL64=Výsledky!$PY$3-1))),10,0)))</f>
        <v>0</v>
      </c>
      <c r="QA70" s="59">
        <f>IF(ISBLANK($QA$3),"",IF(ISBLANK(Tipy!NL64),"-",SUM(PV70:PZ70)))</f>
        <v>0</v>
      </c>
      <c r="QB70" s="58"/>
      <c r="QC70" s="55">
        <f>IF(ISBLANK($QH$3),"",IF(ISBLANK(Tipy!NR64),0,IF(AND(Tipy!NR64=Výsledky!$QF$3,Tipy!NT64=Výsledky!$QH$3),60,0)))</f>
        <v>0</v>
      </c>
      <c r="QD70" s="55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>20</v>
      </c>
      <c r="QE70" s="55">
        <f>IF(ISBLANK($QH$3),"",IF(OR(Tipy!NU64=Výsledky!$QC$6,Tipy!NU64=Výsledky!$QC$7,Tipy!NU64=Výsledky!$QC$8,Tipy!NU64=Výsledky!$QC$9),IF(VLOOKUP(Tipy!NU64,'Kategórie hráčov'!$A$2:$B$46,2,FALSE)=30,30,20),0))</f>
        <v>0</v>
      </c>
      <c r="QF70" s="55">
        <f>IF(ISBLANK($QH$3),"",IF(OR(Tipy!NV64=Výsledky!$QF$6,Tipy!NV64=Výsledky!$QF$7,Tipy!NV64=Výsledky!$QF$8,Tipy!NV64=Výsledky!$QF$9),IF(VLOOKUP(Tipy!NV64,'Kategórie hráčov'!$A$2:$B$46,2,FALSE)=30,30,20),0))</f>
        <v>0</v>
      </c>
      <c r="QG70" s="56">
        <f>IF(ISBLANK($QH$3),"",IF(ISBLANK(Tipy!NR64),0,IF(OR(AND(Tipy!NR64=Výsledky!$QF$3,OR(Tipy!NT64=Výsledky!$QH$3+1,Tipy!NT64=Výsledky!$QH$3-1)),AND(Tipy!NT64=Výsledky!$QH$3,OR(Tipy!NR64=Výsledky!$QF$3+1,Tipy!NR64=Výsledky!$QF$3-1))),10,0)))</f>
        <v>0</v>
      </c>
      <c r="QH70" s="59">
        <f>IF(ISBLANK($QH$3),"",IF(ISBLANK(Tipy!NR64),"-",SUM(QC70:QG70)))</f>
        <v>20</v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5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>
        <f>IF(ISBLANK($MN$3),"",IF(ISBLANK(Tipy!KL65),0,IF(AND(Tipy!KL65=Výsledky!$ML$3,Tipy!KN65=Výsledky!$MN$3),60,0)))</f>
        <v>0</v>
      </c>
      <c r="MJ71" s="55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55">
        <f>IF(ISBLANK($MN$3),"",IF(OR(Tipy!KO65=Výsledky!$MI$6,Tipy!KO65=Výsledky!$MI$7,Tipy!KO65=Výsledky!$MI$8,Tipy!KO65=Výsledky!$MI$9),IF(VLOOKUP(Tipy!KO65,'Kategórie hráčov'!$A$2:$B$70,2,FALSE)=30,30,20),0))</f>
        <v>0</v>
      </c>
      <c r="ML71" s="55">
        <f>IF(ISBLANK($MN$3),"",IF(OR(Tipy!KP65=Výsledky!$ML$6,Tipy!KP65=Výsledky!$ML$7,Tipy!KP65=Výsledky!$ML$8,Tipy!KP65=Výsledky!$ML$9),IF(VLOOKUP(Tipy!KP65,'Kategórie hráčov'!$A$2:$B$70,2,FALSE)=30,30,20),0))</f>
        <v>0</v>
      </c>
      <c r="MM71" s="56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59">
        <f>IF(ISBLANK($MN$3),"",IF(ISBLANK(Tipy!KL65),"-",SUM(MI71:MM71)))</f>
        <v>0</v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>
        <f>IF(ISBLANK($OY$3),"",IF(ISBLANK(Tipy!MN65),0,IF(AND(Tipy!MN65=Výsledky!$OW$3,Tipy!MP65=Výsledky!$OY$3),60,0)))</f>
        <v>0</v>
      </c>
      <c r="OU71" s="5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55">
        <f>IF(ISBLANK($OY$3),"",IF(OR(Tipy!MQ65=Výsledky!$OT$6,Tipy!MQ65=Výsledky!$OT$7,Tipy!MQ65=Výsledky!$OT$8,Tipy!MQ65=Výsledky!$OT$9,Tipy!MQ65=Výsledky!$OT$10),VLOOKUP(Tipy!MK65,'Kategórie hráčov'!$A$2:$B$51,2,FALSE),0))</f>
        <v>0</v>
      </c>
      <c r="OW71" s="55">
        <f>IF(ISBLANK($OY$3),"",IF(OR(Tipy!MR65=Výsledky!$OW$6,Tipy!MR65=Výsledky!$OW$7,Tipy!MR65=Výsledky!$OW$8,Tipy!MR65=Výsledky!$OW$9),VLOOKUP(Tipy!MR65,'Kategórie hráčov'!$A$27:$B$76,2,FALSE),0))</f>
        <v>0</v>
      </c>
      <c r="OX71" s="56">
        <f>IF(ISBLANK($OY$3),"",IF(ISBLANK(Tipy!MN65),0,IF(OR(AND(Tipy!MN65=Výsledky!$OW$3,OR(Tipy!MP65=Výsledky!$OY$3+1,Tipy!MP65=Výsledky!$OY$3-1)),AND(Tipy!MP65=Výsledky!$OY$3,OR(Tipy!MN65=Výsledky!$OW$3+1,Tipy!MN65=Výsledky!$OW$3-1))),10,0)))</f>
        <v>10</v>
      </c>
      <c r="OY71" s="59">
        <f>IF(ISBLANK($OY$3),"",IF(ISBLANK(Tipy!MN65),"-",SUM(OT71:OX71)))</f>
        <v>10</v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>
        <f>IF(ISBLANK($PM$3),"",IF(ISBLANK(Tipy!MZ65),0,IF(AND(Tipy!MZ65=Výsledky!$PK$3,Tipy!NB65=Výsledky!$PM$3),60,0)))</f>
        <v>0</v>
      </c>
      <c r="PI71" s="55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20</v>
      </c>
      <c r="PJ71" s="55">
        <f>IF(ISBLANK($PM$3),"",IF(OR(Tipy!NC65=Výsledky!$PH$6,Tipy!NC65=Výsledky!$PH$7,Tipy!NC65=Výsledky!$PH$8,Tipy!NC65=Výsledky!$PH$9,Tipy!NC65=Výsledky!$PH$10),VLOOKUP(Tipy!NC65,'Kategórie hráčov'!$A$2:$B$51,2,FALSE),0))</f>
        <v>20</v>
      </c>
      <c r="PK71" s="55">
        <f>IF(ISBLANK($PM$3),"",IF(OR(Tipy!ND65=Výsledky!$PK$6,Tipy!ND65=Výsledky!$PK$7,Tipy!ND65=Výsledky!$PK$8,Tipy!ND65=Výsledky!$PK$9),VLOOKUP(Tipy!ND65,'Kategórie hráčov'!$A$27:$B$76,2,FALSE),0))</f>
        <v>0</v>
      </c>
      <c r="PL71" s="56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59">
        <f>IF(ISBLANK($PM$3),"",IF(ISBLANK(Tipy!MZ65),"-",SUM(PH71:PL71)))</f>
        <v>40</v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>
        <f>IF(ISBLANK($QA$3),"",IF(ISBLANK(Tipy!NL65),0,IF(AND(Tipy!NL65=Výsledky!$PY$3,Tipy!NN65=Výsledky!$QA$3),60,0)))</f>
        <v>0</v>
      </c>
      <c r="PW71" s="55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>20</v>
      </c>
      <c r="PX71" s="55">
        <f>IF(ISBLANK($QA$3),"",IF(OR(Tipy!NO65=Výsledky!$PV$6,Tipy!NO65=Výsledky!$PV$7,Tipy!NO65=Výsledky!$PV$8,Tipy!NO65=Výsledky!$PV$9,Tipy!NO65=Výsledky!$PV$10),VLOOKUP(Tipy!NO65,'Kategórie hráčov'!$A$2:$B$51,2,FALSE),0))</f>
        <v>0</v>
      </c>
      <c r="PY71" s="55">
        <f>IF(ISBLANK($QA$3),"",IF(OR(Tipy!NP65=Výsledky!$PY$6,Tipy!NP65=Výsledky!$PY$7,Tipy!NP65=Výsledky!$PY$8,Tipy!NP65=Výsledky!$PY$9),VLOOKUP(Tipy!NP65,'Kategórie hráčov'!$A$27:$B$76,2,FALSE),0))</f>
        <v>0</v>
      </c>
      <c r="PZ71" s="56">
        <f>IF(ISBLANK($QA$3),"",IF(ISBLANK(Tipy!NL65),0,IF(OR(AND(Tipy!NL65=Výsledky!$PY$3,OR(Tipy!NN65=Výsledky!$QA$3+1,Tipy!NN65=Výsledky!$QA$3-1)),AND(Tipy!NN65=Výsledky!$QA$3,OR(Tipy!NL65=Výsledky!$PY$3+1,Tipy!NL65=Výsledky!$PY$3-1))),10,0)))</f>
        <v>0</v>
      </c>
      <c r="QA71" s="59">
        <f>IF(ISBLANK($QA$3),"",IF(ISBLANK(Tipy!NL65),"-",SUM(PV71:PZ71)))</f>
        <v>20</v>
      </c>
      <c r="QB71" s="58"/>
      <c r="QC71" s="55">
        <f>IF(ISBLANK($QH$3),"",IF(ISBLANK(Tipy!NR65),0,IF(AND(Tipy!NR65=Výsledky!$QF$3,Tipy!NT65=Výsledky!$QH$3),60,0)))</f>
        <v>60</v>
      </c>
      <c r="QD71" s="55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>0</v>
      </c>
      <c r="QE71" s="55">
        <f>IF(ISBLANK($QH$3),"",IF(OR(Tipy!NU65=Výsledky!$QC$6,Tipy!NU65=Výsledky!$QC$7,Tipy!NU65=Výsledky!$QC$8,Tipy!NU65=Výsledky!$QC$9),IF(VLOOKUP(Tipy!NU65,'Kategórie hráčov'!$A$2:$B$46,2,FALSE)=30,30,20),0))</f>
        <v>0</v>
      </c>
      <c r="QF71" s="55">
        <f>IF(ISBLANK($QH$3),"",IF(OR(Tipy!NV65=Výsledky!$QF$6,Tipy!NV65=Výsledky!$QF$7,Tipy!NV65=Výsledky!$QF$8,Tipy!NV65=Výsledky!$QF$9),IF(VLOOKUP(Tipy!NV65,'Kategórie hráčov'!$A$2:$B$46,2,FALSE)=30,30,20),0))</f>
        <v>20</v>
      </c>
      <c r="QG71" s="56">
        <f>IF(ISBLANK($QH$3),"",IF(ISBLANK(Tipy!NR65),0,IF(OR(AND(Tipy!NR65=Výsledky!$QF$3,OR(Tipy!NT65=Výsledky!$QH$3+1,Tipy!NT65=Výsledky!$QH$3-1)),AND(Tipy!NT65=Výsledky!$QH$3,OR(Tipy!NR65=Výsledky!$QF$3+1,Tipy!NR65=Výsledky!$QF$3-1))),10,0)))</f>
        <v>0</v>
      </c>
      <c r="QH71" s="59">
        <f>IF(ISBLANK($QH$3),"",IF(ISBLANK(Tipy!NR65),"-",SUM(QC71:QG71)))</f>
        <v>80</v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5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>
        <f>IF(ISBLANK($MN$3),"",IF(ISBLANK(Tipy!KL66),0,IF(AND(Tipy!KL66=Výsledky!$ML$3,Tipy!KN66=Výsledky!$MN$3),60,0)))</f>
        <v>0</v>
      </c>
      <c r="MJ72" s="55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0</v>
      </c>
      <c r="MK72" s="55">
        <f>IF(ISBLANK($MN$3),"",IF(OR(Tipy!KO66=Výsledky!$MI$6,Tipy!KO66=Výsledky!$MI$7,Tipy!KO66=Výsledky!$MI$8,Tipy!KO66=Výsledky!$MI$9),IF(VLOOKUP(Tipy!KO66,'Kategórie hráčov'!$A$2:$B$70,2,FALSE)=30,30,20),0))</f>
        <v>0</v>
      </c>
      <c r="ML72" s="55">
        <f>IF(ISBLANK($MN$3),"",IF(OR(Tipy!KP66=Výsledky!$ML$6,Tipy!KP66=Výsledky!$ML$7,Tipy!KP66=Výsledky!$ML$8,Tipy!KP66=Výsledky!$ML$9),IF(VLOOKUP(Tipy!KP66,'Kategórie hráčov'!$A$2:$B$70,2,FALSE)=30,30,20),0))</f>
        <v>0</v>
      </c>
      <c r="MM72" s="56">
        <f>IF(ISBLANK($MN$3),"",IF(ISBLANK(Tipy!KL66),0,IF(OR(AND(Tipy!KL66=Výsledky!$ML$3,OR(Tipy!KN66=Výsledky!$MN$3+1,Tipy!KN66=Výsledky!$MN$3-1)),AND(Tipy!KN66=Výsledky!$MN$3,OR(Tipy!KL66=Výsledky!$ML$3+1,Tipy!KL66=Výsledky!$ML$3-1))),10,0)))</f>
        <v>0</v>
      </c>
      <c r="MN72" s="59" t="str">
        <f>IF(ISBLANK($MN$3),"",IF(ISBLANK(Tipy!KL66),"-",SUM(MI72:MM72)))</f>
        <v>-</v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>
        <f>IF(ISBLANK($OY$3),"",IF(ISBLANK(Tipy!MN66),0,IF(AND(Tipy!MN66=Výsledky!$OW$3,Tipy!MP66=Výsledky!$OY$3),60,0)))</f>
        <v>0</v>
      </c>
      <c r="OU72" s="5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55">
        <f>IF(ISBLANK($OY$3),"",IF(OR(Tipy!MQ66=Výsledky!$OT$6,Tipy!MQ66=Výsledky!$OT$7,Tipy!MQ66=Výsledky!$OT$8,Tipy!MQ66=Výsledky!$OT$9,Tipy!MQ66=Výsledky!$OT$10),VLOOKUP(Tipy!MK66,'Kategórie hráčov'!$A$2:$B$51,2,FALSE),0))</f>
        <v>0</v>
      </c>
      <c r="OW72" s="55">
        <f>IF(ISBLANK($OY$3),"",IF(OR(Tipy!MR66=Výsledky!$OW$6,Tipy!MR66=Výsledky!$OW$7,Tipy!MR66=Výsledky!$OW$8,Tipy!MR66=Výsledky!$OW$9),VLOOKUP(Tipy!MR66,'Kategórie hráčov'!$A$27:$B$76,2,FALSE),0))</f>
        <v>0</v>
      </c>
      <c r="OX72" s="5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59" t="str">
        <f>IF(ISBLANK($OY$3),"",IF(ISBLANK(Tipy!MN66),"-",SUM(OT72:OX72)))</f>
        <v>-</v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>
        <f>IF(ISBLANK($PM$3),"",IF(ISBLANK(Tipy!MZ66),0,IF(AND(Tipy!MZ66=Výsledky!$PK$3,Tipy!NB66=Výsledky!$PM$3),60,0)))</f>
        <v>0</v>
      </c>
      <c r="PI72" s="55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0</v>
      </c>
      <c r="PJ72" s="55">
        <f>IF(ISBLANK($PM$3),"",IF(OR(Tipy!NC66=Výsledky!$PH$6,Tipy!NC66=Výsledky!$PH$7,Tipy!NC66=Výsledky!$PH$8,Tipy!NC66=Výsledky!$PH$9,Tipy!NC66=Výsledky!$PH$10),VLOOKUP(Tipy!NC66,'Kategórie hráčov'!$A$2:$B$51,2,FALSE),0))</f>
        <v>0</v>
      </c>
      <c r="PK72" s="55">
        <f>IF(ISBLANK($PM$3),"",IF(OR(Tipy!ND66=Výsledky!$PK$6,Tipy!ND66=Výsledky!$PK$7,Tipy!ND66=Výsledky!$PK$8,Tipy!ND66=Výsledky!$PK$9),VLOOKUP(Tipy!ND66,'Kategórie hráčov'!$A$27:$B$76,2,FALSE),0))</f>
        <v>0</v>
      </c>
      <c r="PL72" s="56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59" t="str">
        <f>IF(ISBLANK($PM$3),"",IF(ISBLANK(Tipy!MZ66),"-",SUM(PH72:PL72)))</f>
        <v>-</v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>
        <f>IF(ISBLANK($QA$3),"",IF(ISBLANK(Tipy!NL66),0,IF(AND(Tipy!NL66=Výsledky!$PY$3,Tipy!NN66=Výsledky!$QA$3),60,0)))</f>
        <v>0</v>
      </c>
      <c r="PW72" s="55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>0</v>
      </c>
      <c r="PX72" s="55">
        <f>IF(ISBLANK($QA$3),"",IF(OR(Tipy!NO66=Výsledky!$PV$6,Tipy!NO66=Výsledky!$PV$7,Tipy!NO66=Výsledky!$PV$8,Tipy!NO66=Výsledky!$PV$9,Tipy!NO66=Výsledky!$PV$10),VLOOKUP(Tipy!NO66,'Kategórie hráčov'!$A$2:$B$51,2,FALSE),0))</f>
        <v>0</v>
      </c>
      <c r="PY72" s="55">
        <f>IF(ISBLANK($QA$3),"",IF(OR(Tipy!NP66=Výsledky!$PY$6,Tipy!NP66=Výsledky!$PY$7,Tipy!NP66=Výsledky!$PY$8,Tipy!NP66=Výsledky!$PY$9),VLOOKUP(Tipy!NP66,'Kategórie hráčov'!$A$27:$B$76,2,FALSE),0))</f>
        <v>0</v>
      </c>
      <c r="PZ72" s="56">
        <f>IF(ISBLANK($QA$3),"",IF(ISBLANK(Tipy!NL66),0,IF(OR(AND(Tipy!NL66=Výsledky!$PY$3,OR(Tipy!NN66=Výsledky!$QA$3+1,Tipy!NN66=Výsledky!$QA$3-1)),AND(Tipy!NN66=Výsledky!$QA$3,OR(Tipy!NL66=Výsledky!$PY$3+1,Tipy!NL66=Výsledky!$PY$3-1))),10,0)))</f>
        <v>0</v>
      </c>
      <c r="QA72" s="59" t="str">
        <f>IF(ISBLANK($QA$3),"",IF(ISBLANK(Tipy!NL66),"-",SUM(PV72:PZ72)))</f>
        <v>-</v>
      </c>
      <c r="QB72" s="58"/>
      <c r="QC72" s="55">
        <f>IF(ISBLANK($QH$3),"",IF(ISBLANK(Tipy!NR66),0,IF(AND(Tipy!NR66=Výsledky!$QF$3,Tipy!NT66=Výsledky!$QH$3),60,0)))</f>
        <v>0</v>
      </c>
      <c r="QD72" s="55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>0</v>
      </c>
      <c r="QE72" s="55">
        <f>IF(ISBLANK($QH$3),"",IF(OR(Tipy!NU66=Výsledky!$QC$6,Tipy!NU66=Výsledky!$QC$7,Tipy!NU66=Výsledky!$QC$8,Tipy!NU66=Výsledky!$QC$9),IF(VLOOKUP(Tipy!NU66,'Kategórie hráčov'!$A$2:$B$46,2,FALSE)=30,30,20),0))</f>
        <v>0</v>
      </c>
      <c r="QF72" s="55">
        <f>IF(ISBLANK($QH$3),"",IF(OR(Tipy!NV66=Výsledky!$QF$6,Tipy!NV66=Výsledky!$QF$7,Tipy!NV66=Výsledky!$QF$8,Tipy!NV66=Výsledky!$QF$9),IF(VLOOKUP(Tipy!NV66,'Kategórie hráčov'!$A$2:$B$46,2,FALSE)=30,30,20),0))</f>
        <v>0</v>
      </c>
      <c r="QG72" s="56">
        <f>IF(ISBLANK($QH$3),"",IF(ISBLANK(Tipy!NR66),0,IF(OR(AND(Tipy!NR66=Výsledky!$QF$3,OR(Tipy!NT66=Výsledky!$QH$3+1,Tipy!NT66=Výsledky!$QH$3-1)),AND(Tipy!NT66=Výsledky!$QH$3,OR(Tipy!NR66=Výsledky!$QF$3+1,Tipy!NR66=Výsledky!$QF$3-1))),10,0)))</f>
        <v>0</v>
      </c>
      <c r="QH72" s="59" t="str">
        <f>IF(ISBLANK($QH$3),"",IF(ISBLANK(Tipy!NR66),"-",SUM(QC72:QG72)))</f>
        <v>-</v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5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>
        <f>IF(ISBLANK($MN$3),"",IF(ISBLANK(Tipy!KL67),0,IF(AND(Tipy!KL67=Výsledky!$ML$3,Tipy!KN67=Výsledky!$MN$3),60,0)))</f>
        <v>0</v>
      </c>
      <c r="MJ73" s="55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55">
        <f>IF(ISBLANK($MN$3),"",IF(OR(Tipy!KO67=Výsledky!$MI$6,Tipy!KO67=Výsledky!$MI$7,Tipy!KO67=Výsledky!$MI$8,Tipy!KO67=Výsledky!$MI$9),IF(VLOOKUP(Tipy!KO67,'Kategórie hráčov'!$A$2:$B$70,2,FALSE)=30,30,20),0))</f>
        <v>0</v>
      </c>
      <c r="ML73" s="55">
        <f>IF(ISBLANK($MN$3),"",IF(OR(Tipy!KP67=Výsledky!$ML$6,Tipy!KP67=Výsledky!$ML$7,Tipy!KP67=Výsledky!$ML$8,Tipy!KP67=Výsledky!$ML$9),IF(VLOOKUP(Tipy!KP67,'Kategórie hráčov'!$A$2:$B$70,2,FALSE)=30,30,20),0))</f>
        <v>0</v>
      </c>
      <c r="MM73" s="56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59" t="str">
        <f>IF(ISBLANK($MN$3),"",IF(ISBLANK(Tipy!KL67),"-",SUM(MI73:MM73)))</f>
        <v>-</v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>
        <f>IF(ISBLANK($OY$3),"",IF(ISBLANK(Tipy!MN67),0,IF(AND(Tipy!MN67=Výsledky!$OW$3,Tipy!MP67=Výsledky!$OY$3),60,0)))</f>
        <v>0</v>
      </c>
      <c r="OU73" s="5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55">
        <f>IF(ISBLANK($OY$3),"",IF(OR(Tipy!MQ67=Výsledky!$OT$6,Tipy!MQ67=Výsledky!$OT$7,Tipy!MQ67=Výsledky!$OT$8,Tipy!MQ67=Výsledky!$OT$9,Tipy!MQ67=Výsledky!$OT$10),VLOOKUP(Tipy!MK67,'Kategórie hráčov'!$A$2:$B$51,2,FALSE),0))</f>
        <v>0</v>
      </c>
      <c r="OW73" s="55">
        <f>IF(ISBLANK($OY$3),"",IF(OR(Tipy!MR67=Výsledky!$OW$6,Tipy!MR67=Výsledky!$OW$7,Tipy!MR67=Výsledky!$OW$8,Tipy!MR67=Výsledky!$OW$9),VLOOKUP(Tipy!MR67,'Kategórie hráčov'!$A$27:$B$76,2,FALSE),0))</f>
        <v>0</v>
      </c>
      <c r="OX73" s="5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59" t="str">
        <f>IF(ISBLANK($OY$3),"",IF(ISBLANK(Tipy!MN67),"-",SUM(OT73:OX73)))</f>
        <v>-</v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>
        <f>IF(ISBLANK($PM$3),"",IF(ISBLANK(Tipy!MZ67),0,IF(AND(Tipy!MZ67=Výsledky!$PK$3,Tipy!NB67=Výsledky!$PM$3),60,0)))</f>
        <v>0</v>
      </c>
      <c r="PI73" s="55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55">
        <f>IF(ISBLANK($PM$3),"",IF(OR(Tipy!NC67=Výsledky!$PH$6,Tipy!NC67=Výsledky!$PH$7,Tipy!NC67=Výsledky!$PH$8,Tipy!NC67=Výsledky!$PH$9,Tipy!NC67=Výsledky!$PH$10),VLOOKUP(Tipy!NC67,'Kategórie hráčov'!$A$2:$B$51,2,FALSE),0))</f>
        <v>0</v>
      </c>
      <c r="PK73" s="55">
        <f>IF(ISBLANK($PM$3),"",IF(OR(Tipy!ND67=Výsledky!$PK$6,Tipy!ND67=Výsledky!$PK$7,Tipy!ND67=Výsledky!$PK$8,Tipy!ND67=Výsledky!$PK$9),VLOOKUP(Tipy!ND67,'Kategórie hráčov'!$A$27:$B$76,2,FALSE),0))</f>
        <v>0</v>
      </c>
      <c r="PL73" s="56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59" t="str">
        <f>IF(ISBLANK($PM$3),"",IF(ISBLANK(Tipy!MZ67),"-",SUM(PH73:PL73)))</f>
        <v>-</v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>
        <f>IF(ISBLANK($QA$3),"",IF(ISBLANK(Tipy!NL67),0,IF(AND(Tipy!NL67=Výsledky!$PY$3,Tipy!NN67=Výsledky!$QA$3),60,0)))</f>
        <v>0</v>
      </c>
      <c r="PW73" s="55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>0</v>
      </c>
      <c r="PX73" s="55">
        <f>IF(ISBLANK($QA$3),"",IF(OR(Tipy!NO67=Výsledky!$PV$6,Tipy!NO67=Výsledky!$PV$7,Tipy!NO67=Výsledky!$PV$8,Tipy!NO67=Výsledky!$PV$9,Tipy!NO67=Výsledky!$PV$10),VLOOKUP(Tipy!NO67,'Kategórie hráčov'!$A$2:$B$51,2,FALSE),0))</f>
        <v>0</v>
      </c>
      <c r="PY73" s="55">
        <f>IF(ISBLANK($QA$3),"",IF(OR(Tipy!NP67=Výsledky!$PY$6,Tipy!NP67=Výsledky!$PY$7,Tipy!NP67=Výsledky!$PY$8,Tipy!NP67=Výsledky!$PY$9),VLOOKUP(Tipy!NP67,'Kategórie hráčov'!$A$27:$B$76,2,FALSE),0))</f>
        <v>0</v>
      </c>
      <c r="PZ73" s="56">
        <f>IF(ISBLANK($QA$3),"",IF(ISBLANK(Tipy!NL67),0,IF(OR(AND(Tipy!NL67=Výsledky!$PY$3,OR(Tipy!NN67=Výsledky!$QA$3+1,Tipy!NN67=Výsledky!$QA$3-1)),AND(Tipy!NN67=Výsledky!$QA$3,OR(Tipy!NL67=Výsledky!$PY$3+1,Tipy!NL67=Výsledky!$PY$3-1))),10,0)))</f>
        <v>0</v>
      </c>
      <c r="QA73" s="59" t="str">
        <f>IF(ISBLANK($QA$3),"",IF(ISBLANK(Tipy!NL67),"-",SUM(PV73:PZ73)))</f>
        <v>-</v>
      </c>
      <c r="QB73" s="58"/>
      <c r="QC73" s="55">
        <f>IF(ISBLANK($QH$3),"",IF(ISBLANK(Tipy!NR67),0,IF(AND(Tipy!NR67=Výsledky!$QF$3,Tipy!NT67=Výsledky!$QH$3),60,0)))</f>
        <v>0</v>
      </c>
      <c r="QD73" s="55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>0</v>
      </c>
      <c r="QE73" s="55">
        <f>IF(ISBLANK($QH$3),"",IF(OR(Tipy!NU67=Výsledky!$QC$6,Tipy!NU67=Výsledky!$QC$7,Tipy!NU67=Výsledky!$QC$8,Tipy!NU67=Výsledky!$QC$9),IF(VLOOKUP(Tipy!NU67,'Kategórie hráčov'!$A$2:$B$46,2,FALSE)=30,30,20),0))</f>
        <v>0</v>
      </c>
      <c r="QF73" s="55">
        <f>IF(ISBLANK($QH$3),"",IF(OR(Tipy!NV67=Výsledky!$QF$6,Tipy!NV67=Výsledky!$QF$7,Tipy!NV67=Výsledky!$QF$8,Tipy!NV67=Výsledky!$QF$9),IF(VLOOKUP(Tipy!NV67,'Kategórie hráčov'!$A$2:$B$46,2,FALSE)=30,30,20),0))</f>
        <v>0</v>
      </c>
      <c r="QG73" s="56">
        <f>IF(ISBLANK($QH$3),"",IF(ISBLANK(Tipy!NR67),0,IF(OR(AND(Tipy!NR67=Výsledky!$QF$3,OR(Tipy!NT67=Výsledky!$QH$3+1,Tipy!NT67=Výsledky!$QH$3-1)),AND(Tipy!NT67=Výsledky!$QH$3,OR(Tipy!NR67=Výsledky!$QF$3+1,Tipy!NR67=Výsledky!$QF$3-1))),10,0)))</f>
        <v>0</v>
      </c>
      <c r="QH73" s="59" t="str">
        <f>IF(ISBLANK($QH$3),"",IF(ISBLANK(Tipy!NR67),"-",SUM(QC73:QG73)))</f>
        <v>-</v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5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>
        <f>IF(ISBLANK($MN$3),"",IF(ISBLANK(Tipy!KL68),0,IF(AND(Tipy!KL68=Výsledky!$ML$3,Tipy!KN68=Výsledky!$MN$3),60,0)))</f>
        <v>0</v>
      </c>
      <c r="MJ74" s="55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55">
        <f>IF(ISBLANK($MN$3),"",IF(OR(Tipy!KO68=Výsledky!$MI$6,Tipy!KO68=Výsledky!$MI$7,Tipy!KO68=Výsledky!$MI$8,Tipy!KO68=Výsledky!$MI$9),IF(VLOOKUP(Tipy!KO68,'Kategórie hráčov'!$A$2:$B$70,2,FALSE)=30,30,20),0))</f>
        <v>0</v>
      </c>
      <c r="ML74" s="55">
        <f>IF(ISBLANK($MN$3),"",IF(OR(Tipy!KP68=Výsledky!$ML$6,Tipy!KP68=Výsledky!$ML$7,Tipy!KP68=Výsledky!$ML$8,Tipy!KP68=Výsledky!$ML$9),IF(VLOOKUP(Tipy!KP68,'Kategórie hráčov'!$A$2:$B$70,2,FALSE)=30,30,20),0))</f>
        <v>0</v>
      </c>
      <c r="MM74" s="56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59" t="str">
        <f>IF(ISBLANK($MN$3),"",IF(ISBLANK(Tipy!KL68),"-",SUM(MI74:MM74)))</f>
        <v>-</v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>
        <f>IF(ISBLANK($OY$3),"",IF(ISBLANK(Tipy!MN68),0,IF(AND(Tipy!MN68=Výsledky!$OW$3,Tipy!MP68=Výsledky!$OY$3),60,0)))</f>
        <v>0</v>
      </c>
      <c r="OU74" s="5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55">
        <f>IF(ISBLANK($OY$3),"",IF(OR(Tipy!MQ68=Výsledky!$OT$6,Tipy!MQ68=Výsledky!$OT$7,Tipy!MQ68=Výsledky!$OT$8,Tipy!MQ68=Výsledky!$OT$9,Tipy!MQ68=Výsledky!$OT$10),VLOOKUP(Tipy!MK68,'Kategórie hráčov'!$A$2:$B$51,2,FALSE),0))</f>
        <v>0</v>
      </c>
      <c r="OW74" s="55">
        <f>IF(ISBLANK($OY$3),"",IF(OR(Tipy!MR68=Výsledky!$OW$6,Tipy!MR68=Výsledky!$OW$7,Tipy!MR68=Výsledky!$OW$8,Tipy!MR68=Výsledky!$OW$9),VLOOKUP(Tipy!MR68,'Kategórie hráčov'!$A$27:$B$76,2,FALSE),0))</f>
        <v>0</v>
      </c>
      <c r="OX74" s="5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59" t="str">
        <f>IF(ISBLANK($OY$3),"",IF(ISBLANK(Tipy!MN68),"-",SUM(OT74:OX74)))</f>
        <v>-</v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>
        <f>IF(ISBLANK($PM$3),"",IF(ISBLANK(Tipy!MZ68),0,IF(AND(Tipy!MZ68=Výsledky!$PK$3,Tipy!NB68=Výsledky!$PM$3),60,0)))</f>
        <v>0</v>
      </c>
      <c r="PI74" s="55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55">
        <f>IF(ISBLANK($PM$3),"",IF(OR(Tipy!NC68=Výsledky!$PH$6,Tipy!NC68=Výsledky!$PH$7,Tipy!NC68=Výsledky!$PH$8,Tipy!NC68=Výsledky!$PH$9,Tipy!NC68=Výsledky!$PH$10),VLOOKUP(Tipy!NC68,'Kategórie hráčov'!$A$2:$B$51,2,FALSE),0))</f>
        <v>0</v>
      </c>
      <c r="PK74" s="55">
        <f>IF(ISBLANK($PM$3),"",IF(OR(Tipy!ND68=Výsledky!$PK$6,Tipy!ND68=Výsledky!$PK$7,Tipy!ND68=Výsledky!$PK$8,Tipy!ND68=Výsledky!$PK$9),VLOOKUP(Tipy!ND68,'Kategórie hráčov'!$A$27:$B$76,2,FALSE),0))</f>
        <v>0</v>
      </c>
      <c r="PL74" s="56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59" t="str">
        <f>IF(ISBLANK($PM$3),"",IF(ISBLANK(Tipy!MZ68),"-",SUM(PH74:PL74)))</f>
        <v>-</v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>
        <f>IF(ISBLANK($QA$3),"",IF(ISBLANK(Tipy!NL68),0,IF(AND(Tipy!NL68=Výsledky!$PY$3,Tipy!NN68=Výsledky!$QA$3),60,0)))</f>
        <v>0</v>
      </c>
      <c r="PW74" s="55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>0</v>
      </c>
      <c r="PX74" s="55">
        <f>IF(ISBLANK($QA$3),"",IF(OR(Tipy!NO68=Výsledky!$PV$6,Tipy!NO68=Výsledky!$PV$7,Tipy!NO68=Výsledky!$PV$8,Tipy!NO68=Výsledky!$PV$9,Tipy!NO68=Výsledky!$PV$10),VLOOKUP(Tipy!NO68,'Kategórie hráčov'!$A$2:$B$51,2,FALSE),0))</f>
        <v>0</v>
      </c>
      <c r="PY74" s="55">
        <f>IF(ISBLANK($QA$3),"",IF(OR(Tipy!NP68=Výsledky!$PY$6,Tipy!NP68=Výsledky!$PY$7,Tipy!NP68=Výsledky!$PY$8,Tipy!NP68=Výsledky!$PY$9),VLOOKUP(Tipy!NP68,'Kategórie hráčov'!$A$27:$B$76,2,FALSE),0))</f>
        <v>0</v>
      </c>
      <c r="PZ74" s="56">
        <f>IF(ISBLANK($QA$3),"",IF(ISBLANK(Tipy!NL68),0,IF(OR(AND(Tipy!NL68=Výsledky!$PY$3,OR(Tipy!NN68=Výsledky!$QA$3+1,Tipy!NN68=Výsledky!$QA$3-1)),AND(Tipy!NN68=Výsledky!$QA$3,OR(Tipy!NL68=Výsledky!$PY$3+1,Tipy!NL68=Výsledky!$PY$3-1))),10,0)))</f>
        <v>0</v>
      </c>
      <c r="QA74" s="59" t="str">
        <f>IF(ISBLANK($QA$3),"",IF(ISBLANK(Tipy!NL68),"-",SUM(PV74:PZ74)))</f>
        <v>-</v>
      </c>
      <c r="QB74" s="58"/>
      <c r="QC74" s="55">
        <f>IF(ISBLANK($QH$3),"",IF(ISBLANK(Tipy!NR68),0,IF(AND(Tipy!NR68=Výsledky!$QF$3,Tipy!NT68=Výsledky!$QH$3),60,0)))</f>
        <v>0</v>
      </c>
      <c r="QD74" s="55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>0</v>
      </c>
      <c r="QE74" s="55">
        <f>IF(ISBLANK($QH$3),"",IF(OR(Tipy!NU68=Výsledky!$QC$6,Tipy!NU68=Výsledky!$QC$7,Tipy!NU68=Výsledky!$QC$8,Tipy!NU68=Výsledky!$QC$9),IF(VLOOKUP(Tipy!NU68,'Kategórie hráčov'!$A$2:$B$46,2,FALSE)=30,30,20),0))</f>
        <v>0</v>
      </c>
      <c r="QF74" s="55">
        <f>IF(ISBLANK($QH$3),"",IF(OR(Tipy!NV68=Výsledky!$QF$6,Tipy!NV68=Výsledky!$QF$7,Tipy!NV68=Výsledky!$QF$8,Tipy!NV68=Výsledky!$QF$9),IF(VLOOKUP(Tipy!NV68,'Kategórie hráčov'!$A$2:$B$46,2,FALSE)=30,30,20),0))</f>
        <v>0</v>
      </c>
      <c r="QG74" s="56">
        <f>IF(ISBLANK($QH$3),"",IF(ISBLANK(Tipy!NR68),0,IF(OR(AND(Tipy!NR68=Výsledky!$QF$3,OR(Tipy!NT68=Výsledky!$QH$3+1,Tipy!NT68=Výsledky!$QH$3-1)),AND(Tipy!NT68=Výsledky!$QH$3,OR(Tipy!NR68=Výsledky!$QF$3+1,Tipy!NR68=Výsledky!$QF$3-1))),10,0)))</f>
        <v>0</v>
      </c>
      <c r="QH74" s="59" t="str">
        <f>IF(ISBLANK($QH$3),"",IF(ISBLANK(Tipy!NR68),"-",SUM(QC74:QG74)))</f>
        <v>-</v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5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>
        <f>IF(ISBLANK($MN$3),"",IF(ISBLANK(Tipy!KL69),0,IF(AND(Tipy!KL69=Výsledky!$ML$3,Tipy!KN69=Výsledky!$MN$3),60,0)))</f>
        <v>0</v>
      </c>
      <c r="MJ75" s="55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55">
        <f>IF(ISBLANK($MN$3),"",IF(OR(Tipy!KO69=Výsledky!$MI$6,Tipy!KO69=Výsledky!$MI$7,Tipy!KO69=Výsledky!$MI$8,Tipy!KO69=Výsledky!$MI$9),IF(VLOOKUP(Tipy!KO69,'Kategórie hráčov'!$A$2:$B$70,2,FALSE)=30,30,20),0))</f>
        <v>0</v>
      </c>
      <c r="ML75" s="55">
        <f>IF(ISBLANK($MN$3),"",IF(OR(Tipy!KP69=Výsledky!$ML$6,Tipy!KP69=Výsledky!$ML$7,Tipy!KP69=Výsledky!$ML$8,Tipy!KP69=Výsledky!$ML$9),IF(VLOOKUP(Tipy!KP69,'Kategórie hráčov'!$A$2:$B$70,2,FALSE)=30,30,20),0))</f>
        <v>0</v>
      </c>
      <c r="MM75" s="56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59" t="str">
        <f>IF(ISBLANK($MN$3),"",IF(ISBLANK(Tipy!KL69),"-",SUM(MI75:MM75)))</f>
        <v>-</v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>
        <f>IF(ISBLANK($OY$3),"",IF(ISBLANK(Tipy!MN69),0,IF(AND(Tipy!MN69=Výsledky!$OW$3,Tipy!MP69=Výsledky!$OY$3),60,0)))</f>
        <v>0</v>
      </c>
      <c r="OU75" s="5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55">
        <f>IF(ISBLANK($OY$3),"",IF(OR(Tipy!MQ69=Výsledky!$OT$6,Tipy!MQ69=Výsledky!$OT$7,Tipy!MQ69=Výsledky!$OT$8,Tipy!MQ69=Výsledky!$OT$9,Tipy!MQ69=Výsledky!$OT$10),VLOOKUP(Tipy!MK69,'Kategórie hráčov'!$A$2:$B$51,2,FALSE),0))</f>
        <v>0</v>
      </c>
      <c r="OW75" s="55">
        <f>IF(ISBLANK($OY$3),"",IF(OR(Tipy!MR69=Výsledky!$OW$6,Tipy!MR69=Výsledky!$OW$7,Tipy!MR69=Výsledky!$OW$8,Tipy!MR69=Výsledky!$OW$9),VLOOKUP(Tipy!MR69,'Kategórie hráčov'!$A$27:$B$76,2,FALSE),0))</f>
        <v>0</v>
      </c>
      <c r="OX75" s="5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59" t="str">
        <f>IF(ISBLANK($OY$3),"",IF(ISBLANK(Tipy!MN69),"-",SUM(OT75:OX75)))</f>
        <v>-</v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>
        <f>IF(ISBLANK($PM$3),"",IF(ISBLANK(Tipy!MZ69),0,IF(AND(Tipy!MZ69=Výsledky!$PK$3,Tipy!NB69=Výsledky!$PM$3),60,0)))</f>
        <v>0</v>
      </c>
      <c r="PI75" s="55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55">
        <f>IF(ISBLANK($PM$3),"",IF(OR(Tipy!NC69=Výsledky!$PH$6,Tipy!NC69=Výsledky!$PH$7,Tipy!NC69=Výsledky!$PH$8,Tipy!NC69=Výsledky!$PH$9,Tipy!NC69=Výsledky!$PH$10),VLOOKUP(Tipy!NC69,'Kategórie hráčov'!$A$2:$B$51,2,FALSE),0))</f>
        <v>0</v>
      </c>
      <c r="PK75" s="55">
        <f>IF(ISBLANK($PM$3),"",IF(OR(Tipy!ND69=Výsledky!$PK$6,Tipy!ND69=Výsledky!$PK$7,Tipy!ND69=Výsledky!$PK$8,Tipy!ND69=Výsledky!$PK$9),VLOOKUP(Tipy!ND69,'Kategórie hráčov'!$A$27:$B$76,2,FALSE),0))</f>
        <v>0</v>
      </c>
      <c r="PL75" s="56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59" t="str">
        <f>IF(ISBLANK($PM$3),"",IF(ISBLANK(Tipy!MZ69),"-",SUM(PH75:PL75)))</f>
        <v>-</v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>
        <f>IF(ISBLANK($QA$3),"",IF(ISBLANK(Tipy!NL69),0,IF(AND(Tipy!NL69=Výsledky!$PY$3,Tipy!NN69=Výsledky!$QA$3),60,0)))</f>
        <v>0</v>
      </c>
      <c r="PW75" s="55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>0</v>
      </c>
      <c r="PX75" s="55">
        <f>IF(ISBLANK($QA$3),"",IF(OR(Tipy!NO69=Výsledky!$PV$6,Tipy!NO69=Výsledky!$PV$7,Tipy!NO69=Výsledky!$PV$8,Tipy!NO69=Výsledky!$PV$9,Tipy!NO69=Výsledky!$PV$10),VLOOKUP(Tipy!NO69,'Kategórie hráčov'!$A$2:$B$51,2,FALSE),0))</f>
        <v>0</v>
      </c>
      <c r="PY75" s="55">
        <f>IF(ISBLANK($QA$3),"",IF(OR(Tipy!NP69=Výsledky!$PY$6,Tipy!NP69=Výsledky!$PY$7,Tipy!NP69=Výsledky!$PY$8,Tipy!NP69=Výsledky!$PY$9),VLOOKUP(Tipy!NP69,'Kategórie hráčov'!$A$27:$B$76,2,FALSE),0))</f>
        <v>0</v>
      </c>
      <c r="PZ75" s="56">
        <f>IF(ISBLANK($QA$3),"",IF(ISBLANK(Tipy!NL69),0,IF(OR(AND(Tipy!NL69=Výsledky!$PY$3,OR(Tipy!NN69=Výsledky!$QA$3+1,Tipy!NN69=Výsledky!$QA$3-1)),AND(Tipy!NN69=Výsledky!$QA$3,OR(Tipy!NL69=Výsledky!$PY$3+1,Tipy!NL69=Výsledky!$PY$3-1))),10,0)))</f>
        <v>0</v>
      </c>
      <c r="QA75" s="59" t="str">
        <f>IF(ISBLANK($QA$3),"",IF(ISBLANK(Tipy!NL69),"-",SUM(PV75:PZ75)))</f>
        <v>-</v>
      </c>
      <c r="QB75" s="58"/>
      <c r="QC75" s="55">
        <f>IF(ISBLANK($QH$3),"",IF(ISBLANK(Tipy!NR69),0,IF(AND(Tipy!NR69=Výsledky!$QF$3,Tipy!NT69=Výsledky!$QH$3),60,0)))</f>
        <v>0</v>
      </c>
      <c r="QD75" s="55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>0</v>
      </c>
      <c r="QE75" s="55">
        <f>IF(ISBLANK($QH$3),"",IF(OR(Tipy!NU69=Výsledky!$QC$6,Tipy!NU69=Výsledky!$QC$7,Tipy!NU69=Výsledky!$QC$8,Tipy!NU69=Výsledky!$QC$9),IF(VLOOKUP(Tipy!NU69,'Kategórie hráčov'!$A$2:$B$46,2,FALSE)=30,30,20),0))</f>
        <v>0</v>
      </c>
      <c r="QF75" s="55">
        <f>IF(ISBLANK($QH$3),"",IF(OR(Tipy!NV69=Výsledky!$QF$6,Tipy!NV69=Výsledky!$QF$7,Tipy!NV69=Výsledky!$QF$8,Tipy!NV69=Výsledky!$QF$9),IF(VLOOKUP(Tipy!NV69,'Kategórie hráčov'!$A$2:$B$46,2,FALSE)=30,30,20),0))</f>
        <v>0</v>
      </c>
      <c r="QG75" s="56">
        <f>IF(ISBLANK($QH$3),"",IF(ISBLANK(Tipy!NR69),0,IF(OR(AND(Tipy!NR69=Výsledky!$QF$3,OR(Tipy!NT69=Výsledky!$QH$3+1,Tipy!NT69=Výsledky!$QH$3-1)),AND(Tipy!NT69=Výsledky!$QH$3,OR(Tipy!NR69=Výsledky!$QF$3+1,Tipy!NR69=Výsledky!$QF$3-1))),10,0)))</f>
        <v>0</v>
      </c>
      <c r="QH75" s="59" t="str">
        <f>IF(ISBLANK($QH$3),"",IF(ISBLANK(Tipy!NR69),"-",SUM(QC75:QG75)))</f>
        <v>-</v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5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>
        <f>IF(ISBLANK($MN$3),"",IF(ISBLANK(Tipy!KL70),0,IF(AND(Tipy!KL70=Výsledky!$ML$3,Tipy!KN70=Výsledky!$MN$3),60,0)))</f>
        <v>0</v>
      </c>
      <c r="MJ76" s="55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0</v>
      </c>
      <c r="MK76" s="55">
        <f>IF(ISBLANK($MN$3),"",IF(OR(Tipy!KO70=Výsledky!$MI$6,Tipy!KO70=Výsledky!$MI$7,Tipy!KO70=Výsledky!$MI$8,Tipy!KO70=Výsledky!$MI$9),IF(VLOOKUP(Tipy!KO70,'Kategórie hráčov'!$A$2:$B$70,2,FALSE)=30,30,20),0))</f>
        <v>0</v>
      </c>
      <c r="ML76" s="55">
        <f>IF(ISBLANK($MN$3),"",IF(OR(Tipy!KP70=Výsledky!$ML$6,Tipy!KP70=Výsledky!$ML$7,Tipy!KP70=Výsledky!$ML$8,Tipy!KP70=Výsledky!$ML$9),IF(VLOOKUP(Tipy!KP70,'Kategórie hráčov'!$A$2:$B$70,2,FALSE)=30,30,20),0))</f>
        <v>0</v>
      </c>
      <c r="MM76" s="56">
        <f>IF(ISBLANK($MN$3),"",IF(ISBLANK(Tipy!KL70),0,IF(OR(AND(Tipy!KL70=Výsledky!$ML$3,OR(Tipy!KN70=Výsledky!$MN$3+1,Tipy!KN70=Výsledky!$MN$3-1)),AND(Tipy!KN70=Výsledky!$MN$3,OR(Tipy!KL70=Výsledky!$ML$3+1,Tipy!KL70=Výsledky!$ML$3-1))),10,0)))</f>
        <v>0</v>
      </c>
      <c r="MN76" s="59" t="str">
        <f>IF(ISBLANK($MN$3),"",IF(ISBLANK(Tipy!KL70),"-",SUM(MI76:MM76)))</f>
        <v>-</v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>
        <f>IF(ISBLANK($OY$3),"",IF(ISBLANK(Tipy!MN70),0,IF(AND(Tipy!MN70=Výsledky!$OW$3,Tipy!MP70=Výsledky!$OY$3),60,0)))</f>
        <v>0</v>
      </c>
      <c r="OU76" s="5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55">
        <f>IF(ISBLANK($OY$3),"",IF(OR(Tipy!MQ70=Výsledky!$OT$6,Tipy!MQ70=Výsledky!$OT$7,Tipy!MQ70=Výsledky!$OT$8,Tipy!MQ70=Výsledky!$OT$9,Tipy!MQ70=Výsledky!$OT$10),VLOOKUP(Tipy!MK70,'Kategórie hráčov'!$A$2:$B$51,2,FALSE),0))</f>
        <v>0</v>
      </c>
      <c r="OW76" s="55">
        <f>IF(ISBLANK($OY$3),"",IF(OR(Tipy!MR70=Výsledky!$OW$6,Tipy!MR70=Výsledky!$OW$7,Tipy!MR70=Výsledky!$OW$8,Tipy!MR70=Výsledky!$OW$9),VLOOKUP(Tipy!MR70,'Kategórie hráčov'!$A$27:$B$76,2,FALSE),0))</f>
        <v>0</v>
      </c>
      <c r="OX76" s="5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59" t="str">
        <f>IF(ISBLANK($OY$3),"",IF(ISBLANK(Tipy!MN70),"-",SUM(OT76:OX76)))</f>
        <v>-</v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>
        <f>IF(ISBLANK($PM$3),"",IF(ISBLANK(Tipy!MZ70),0,IF(AND(Tipy!MZ70=Výsledky!$PK$3,Tipy!NB70=Výsledky!$PM$3),60,0)))</f>
        <v>0</v>
      </c>
      <c r="PI76" s="55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0</v>
      </c>
      <c r="PJ76" s="55">
        <f>IF(ISBLANK($PM$3),"",IF(OR(Tipy!NC70=Výsledky!$PH$6,Tipy!NC70=Výsledky!$PH$7,Tipy!NC70=Výsledky!$PH$8,Tipy!NC70=Výsledky!$PH$9,Tipy!NC70=Výsledky!$PH$10),VLOOKUP(Tipy!NC70,'Kategórie hráčov'!$A$2:$B$51,2,FALSE),0))</f>
        <v>0</v>
      </c>
      <c r="PK76" s="55">
        <f>IF(ISBLANK($PM$3),"",IF(OR(Tipy!ND70=Výsledky!$PK$6,Tipy!ND70=Výsledky!$PK$7,Tipy!ND70=Výsledky!$PK$8,Tipy!ND70=Výsledky!$PK$9),VLOOKUP(Tipy!ND70,'Kategórie hráčov'!$A$27:$B$76,2,FALSE),0))</f>
        <v>0</v>
      </c>
      <c r="PL76" s="56">
        <f>IF(ISBLANK($PM$3),"",IF(ISBLANK(Tipy!MZ70),0,IF(OR(AND(Tipy!MZ70=Výsledky!$PK$3,OR(Tipy!NB70=Výsledky!$PM$3+1,Tipy!NB70=Výsledky!$PM$3-1)),AND(Tipy!NB70=Výsledky!$PM$3,OR(Tipy!MZ70=Výsledky!$PK$3+1,Tipy!MZ70=Výsledky!$PK$3-1))),10,0)))</f>
        <v>0</v>
      </c>
      <c r="PM76" s="59" t="str">
        <f>IF(ISBLANK($PM$3),"",IF(ISBLANK(Tipy!MZ70),"-",SUM(PH76:PL76)))</f>
        <v>-</v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>
        <f>IF(ISBLANK($QA$3),"",IF(ISBLANK(Tipy!NL70),0,IF(AND(Tipy!NL70=Výsledky!$PY$3,Tipy!NN70=Výsledky!$QA$3),60,0)))</f>
        <v>0</v>
      </c>
      <c r="PW76" s="55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>0</v>
      </c>
      <c r="PX76" s="55">
        <f>IF(ISBLANK($QA$3),"",IF(OR(Tipy!NO70=Výsledky!$PV$6,Tipy!NO70=Výsledky!$PV$7,Tipy!NO70=Výsledky!$PV$8,Tipy!NO70=Výsledky!$PV$9,Tipy!NO70=Výsledky!$PV$10),VLOOKUP(Tipy!NO70,'Kategórie hráčov'!$A$2:$B$51,2,FALSE),0))</f>
        <v>0</v>
      </c>
      <c r="PY76" s="55">
        <f>IF(ISBLANK($QA$3),"",IF(OR(Tipy!NP70=Výsledky!$PY$6,Tipy!NP70=Výsledky!$PY$7,Tipy!NP70=Výsledky!$PY$8,Tipy!NP70=Výsledky!$PY$9),VLOOKUP(Tipy!NP70,'Kategórie hráčov'!$A$27:$B$76,2,FALSE),0))</f>
        <v>0</v>
      </c>
      <c r="PZ76" s="56">
        <f>IF(ISBLANK($QA$3),"",IF(ISBLANK(Tipy!NL70),0,IF(OR(AND(Tipy!NL70=Výsledky!$PY$3,OR(Tipy!NN70=Výsledky!$QA$3+1,Tipy!NN70=Výsledky!$QA$3-1)),AND(Tipy!NN70=Výsledky!$QA$3,OR(Tipy!NL70=Výsledky!$PY$3+1,Tipy!NL70=Výsledky!$PY$3-1))),10,0)))</f>
        <v>0</v>
      </c>
      <c r="QA76" s="59" t="str">
        <f>IF(ISBLANK($QA$3),"",IF(ISBLANK(Tipy!NL70),"-",SUM(PV76:PZ76)))</f>
        <v>-</v>
      </c>
      <c r="QB76" s="58"/>
      <c r="QC76" s="55">
        <f>IF(ISBLANK($QH$3),"",IF(ISBLANK(Tipy!NR70),0,IF(AND(Tipy!NR70=Výsledky!$QF$3,Tipy!NT70=Výsledky!$QH$3),60,0)))</f>
        <v>0</v>
      </c>
      <c r="QD76" s="55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>0</v>
      </c>
      <c r="QE76" s="55">
        <f>IF(ISBLANK($QH$3),"",IF(OR(Tipy!NU70=Výsledky!$QC$6,Tipy!NU70=Výsledky!$QC$7,Tipy!NU70=Výsledky!$QC$8,Tipy!NU70=Výsledky!$QC$9),IF(VLOOKUP(Tipy!NU70,'Kategórie hráčov'!$A$2:$B$46,2,FALSE)=30,30,20),0))</f>
        <v>0</v>
      </c>
      <c r="QF76" s="55">
        <f>IF(ISBLANK($QH$3),"",IF(OR(Tipy!NV70=Výsledky!$QF$6,Tipy!NV70=Výsledky!$QF$7,Tipy!NV70=Výsledky!$QF$8,Tipy!NV70=Výsledky!$QF$9),IF(VLOOKUP(Tipy!NV70,'Kategórie hráčov'!$A$2:$B$46,2,FALSE)=30,30,20),0))</f>
        <v>0</v>
      </c>
      <c r="QG76" s="56">
        <f>IF(ISBLANK($QH$3),"",IF(ISBLANK(Tipy!NR70),0,IF(OR(AND(Tipy!NR70=Výsledky!$QF$3,OR(Tipy!NT70=Výsledky!$QH$3+1,Tipy!NT70=Výsledky!$QH$3-1)),AND(Tipy!NT70=Výsledky!$QH$3,OR(Tipy!NR70=Výsledky!$QF$3+1,Tipy!NR70=Výsledky!$QF$3-1))),10,0)))</f>
        <v>0</v>
      </c>
      <c r="QH76" s="59" t="str">
        <f>IF(ISBLANK($QH$3),"",IF(ISBLANK(Tipy!NR70),"-",SUM(QC76:QG76)))</f>
        <v>-</v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5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>
        <f>IF(ISBLANK($MN$3),"",IF(ISBLANK(Tipy!KL71),0,IF(AND(Tipy!KL71=Výsledky!$ML$3,Tipy!KN71=Výsledky!$MN$3),60,0)))</f>
        <v>0</v>
      </c>
      <c r="MJ77" s="55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0</v>
      </c>
      <c r="MK77" s="55">
        <f>IF(ISBLANK($MN$3),"",IF(OR(Tipy!KO71=Výsledky!$MI$6,Tipy!KO71=Výsledky!$MI$7,Tipy!KO71=Výsledky!$MI$8,Tipy!KO71=Výsledky!$MI$9),IF(VLOOKUP(Tipy!KO71,'Kategórie hráčov'!$A$2:$B$70,2,FALSE)=30,30,20),0))</f>
        <v>0</v>
      </c>
      <c r="ML77" s="55">
        <f>IF(ISBLANK($MN$3),"",IF(OR(Tipy!KP71=Výsledky!$ML$6,Tipy!KP71=Výsledky!$ML$7,Tipy!KP71=Výsledky!$ML$8,Tipy!KP71=Výsledky!$ML$9),IF(VLOOKUP(Tipy!KP71,'Kategórie hráčov'!$A$2:$B$70,2,FALSE)=30,30,20),0))</f>
        <v>0</v>
      </c>
      <c r="MM77" s="56">
        <f>IF(ISBLANK($MN$3),"",IF(ISBLANK(Tipy!KL71),0,IF(OR(AND(Tipy!KL71=Výsledky!$ML$3,OR(Tipy!KN71=Výsledky!$MN$3+1,Tipy!KN71=Výsledky!$MN$3-1)),AND(Tipy!KN71=Výsledky!$MN$3,OR(Tipy!KL71=Výsledky!$ML$3+1,Tipy!KL71=Výsledky!$ML$3-1))),10,0)))</f>
        <v>0</v>
      </c>
      <c r="MN77" s="59">
        <f>IF(ISBLANK($MN$3),"",IF(ISBLANK(Tipy!KL71),"-",SUM(MI77:MM77)))</f>
        <v>0</v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>
        <f>IF(ISBLANK($OY$3),"",IF(ISBLANK(Tipy!MN71),0,IF(AND(Tipy!MN71=Výsledky!$OW$3,Tipy!MP71=Výsledky!$OY$3),60,0)))</f>
        <v>0</v>
      </c>
      <c r="OU77" s="5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55">
        <f>IF(ISBLANK($OY$3),"",IF(OR(Tipy!MQ71=Výsledky!$OT$6,Tipy!MQ71=Výsledky!$OT$7,Tipy!MQ71=Výsledky!$OT$8,Tipy!MQ71=Výsledky!$OT$9,Tipy!MQ71=Výsledky!$OT$10),VLOOKUP(Tipy!MK71,'Kategórie hráčov'!$A$2:$B$51,2,FALSE),0))</f>
        <v>20</v>
      </c>
      <c r="OW77" s="55">
        <f>IF(ISBLANK($OY$3),"",IF(OR(Tipy!MR71=Výsledky!$OW$6,Tipy!MR71=Výsledky!$OW$7,Tipy!MR71=Výsledky!$OW$8,Tipy!MR71=Výsledky!$OW$9),VLOOKUP(Tipy!MR71,'Kategórie hráčov'!$A$27:$B$76,2,FALSE),0))</f>
        <v>0</v>
      </c>
      <c r="OX77" s="5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59">
        <f>IF(ISBLANK($OY$3),"",IF(ISBLANK(Tipy!MN71),"-",SUM(OT77:OX77)))</f>
        <v>30</v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>
        <f>IF(ISBLANK($PM$3),"",IF(ISBLANK(Tipy!MZ71),0,IF(AND(Tipy!MZ71=Výsledky!$PK$3,Tipy!NB71=Výsledky!$PM$3),60,0)))</f>
        <v>0</v>
      </c>
      <c r="PI77" s="55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0</v>
      </c>
      <c r="PJ77" s="55">
        <f>IF(ISBLANK($PM$3),"",IF(OR(Tipy!NC71=Výsledky!$PH$6,Tipy!NC71=Výsledky!$PH$7,Tipy!NC71=Výsledky!$PH$8,Tipy!NC71=Výsledky!$PH$9,Tipy!NC71=Výsledky!$PH$10),VLOOKUP(Tipy!NC71,'Kategórie hráčov'!$A$2:$B$51,2,FALSE),0))</f>
        <v>0</v>
      </c>
      <c r="PK77" s="55">
        <f>IF(ISBLANK($PM$3),"",IF(OR(Tipy!ND71=Výsledky!$PK$6,Tipy!ND71=Výsledky!$PK$7,Tipy!ND71=Výsledky!$PK$8,Tipy!ND71=Výsledky!$PK$9),VLOOKUP(Tipy!ND71,'Kategórie hráčov'!$A$27:$B$76,2,FALSE),0))</f>
        <v>0</v>
      </c>
      <c r="PL77" s="56">
        <f>IF(ISBLANK($PM$3),"",IF(ISBLANK(Tipy!MZ71),0,IF(OR(AND(Tipy!MZ71=Výsledky!$PK$3,OR(Tipy!NB71=Výsledky!$PM$3+1,Tipy!NB71=Výsledky!$PM$3-1)),AND(Tipy!NB71=Výsledky!$PM$3,OR(Tipy!MZ71=Výsledky!$PK$3+1,Tipy!MZ71=Výsledky!$PK$3-1))),10,0)))</f>
        <v>0</v>
      </c>
      <c r="PM77" s="59" t="str">
        <f>IF(ISBLANK($PM$3),"",IF(ISBLANK(Tipy!MZ71),"-",SUM(PH77:PL77)))</f>
        <v>-</v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>
        <f>IF(ISBLANK($QA$3),"",IF(ISBLANK(Tipy!NL71),0,IF(AND(Tipy!NL71=Výsledky!$PY$3,Tipy!NN71=Výsledky!$QA$3),60,0)))</f>
        <v>0</v>
      </c>
      <c r="PW77" s="55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>0</v>
      </c>
      <c r="PX77" s="55">
        <f>IF(ISBLANK($QA$3),"",IF(OR(Tipy!NO71=Výsledky!$PV$6,Tipy!NO71=Výsledky!$PV$7,Tipy!NO71=Výsledky!$PV$8,Tipy!NO71=Výsledky!$PV$9,Tipy!NO71=Výsledky!$PV$10),VLOOKUP(Tipy!NO71,'Kategórie hráčov'!$A$2:$B$51,2,FALSE),0))</f>
        <v>0</v>
      </c>
      <c r="PY77" s="55">
        <f>IF(ISBLANK($QA$3),"",IF(OR(Tipy!NP71=Výsledky!$PY$6,Tipy!NP71=Výsledky!$PY$7,Tipy!NP71=Výsledky!$PY$8,Tipy!NP71=Výsledky!$PY$9),VLOOKUP(Tipy!NP71,'Kategórie hráčov'!$A$27:$B$76,2,FALSE),0))</f>
        <v>0</v>
      </c>
      <c r="PZ77" s="56">
        <f>IF(ISBLANK($QA$3),"",IF(ISBLANK(Tipy!NL71),0,IF(OR(AND(Tipy!NL71=Výsledky!$PY$3,OR(Tipy!NN71=Výsledky!$QA$3+1,Tipy!NN71=Výsledky!$QA$3-1)),AND(Tipy!NN71=Výsledky!$QA$3,OR(Tipy!NL71=Výsledky!$PY$3+1,Tipy!NL71=Výsledky!$PY$3-1))),10,0)))</f>
        <v>0</v>
      </c>
      <c r="QA77" s="59" t="str">
        <f>IF(ISBLANK($QA$3),"",IF(ISBLANK(Tipy!NL71),"-",SUM(PV77:PZ77)))</f>
        <v>-</v>
      </c>
      <c r="QB77" s="58"/>
      <c r="QC77" s="55">
        <f>IF(ISBLANK($QH$3),"",IF(ISBLANK(Tipy!NR71),0,IF(AND(Tipy!NR71=Výsledky!$QF$3,Tipy!NT71=Výsledky!$QH$3),60,0)))</f>
        <v>0</v>
      </c>
      <c r="QD77" s="55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>0</v>
      </c>
      <c r="QE77" s="55">
        <f>IF(ISBLANK($QH$3),"",IF(OR(Tipy!NU71=Výsledky!$QC$6,Tipy!NU71=Výsledky!$QC$7,Tipy!NU71=Výsledky!$QC$8,Tipy!NU71=Výsledky!$QC$9),IF(VLOOKUP(Tipy!NU71,'Kategórie hráčov'!$A$2:$B$46,2,FALSE)=30,30,20),0))</f>
        <v>0</v>
      </c>
      <c r="QF77" s="55">
        <f>IF(ISBLANK($QH$3),"",IF(OR(Tipy!NV71=Výsledky!$QF$6,Tipy!NV71=Výsledky!$QF$7,Tipy!NV71=Výsledky!$QF$8,Tipy!NV71=Výsledky!$QF$9),IF(VLOOKUP(Tipy!NV71,'Kategórie hráčov'!$A$2:$B$46,2,FALSE)=30,30,20),0))</f>
        <v>0</v>
      </c>
      <c r="QG77" s="56">
        <f>IF(ISBLANK($QH$3),"",IF(ISBLANK(Tipy!NR71),0,IF(OR(AND(Tipy!NR71=Výsledky!$QF$3,OR(Tipy!NT71=Výsledky!$QH$3+1,Tipy!NT71=Výsledky!$QH$3-1)),AND(Tipy!NT71=Výsledky!$QH$3,OR(Tipy!NR71=Výsledky!$QF$3+1,Tipy!NR71=Výsledky!$QF$3-1))),10,0)))</f>
        <v>0</v>
      </c>
      <c r="QH77" s="59" t="str">
        <f>IF(ISBLANK($QH$3),"",IF(ISBLANK(Tipy!NR71),"-",SUM(QC77:QG77)))</f>
        <v>-</v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5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>
        <f>IF(ISBLANK($MN$3),"",IF(ISBLANK(Tipy!KL72),0,IF(AND(Tipy!KL72=Výsledky!$ML$3,Tipy!KN72=Výsledky!$MN$3),60,0)))</f>
        <v>0</v>
      </c>
      <c r="MJ78" s="55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0</v>
      </c>
      <c r="MK78" s="55">
        <f>IF(ISBLANK($MN$3),"",IF(OR(Tipy!KO72=Výsledky!$MI$6,Tipy!KO72=Výsledky!$MI$7,Tipy!KO72=Výsledky!$MI$8,Tipy!KO72=Výsledky!$MI$9),IF(VLOOKUP(Tipy!KO72,'Kategórie hráčov'!$A$2:$B$70,2,FALSE)=30,30,20),0))</f>
        <v>0</v>
      </c>
      <c r="ML78" s="55">
        <f>IF(ISBLANK($MN$3),"",IF(OR(Tipy!KP72=Výsledky!$ML$6,Tipy!KP72=Výsledky!$ML$7,Tipy!KP72=Výsledky!$ML$8,Tipy!KP72=Výsledky!$ML$9),IF(VLOOKUP(Tipy!KP72,'Kategórie hráčov'!$A$2:$B$70,2,FALSE)=30,30,20),0))</f>
        <v>0</v>
      </c>
      <c r="MM78" s="56">
        <f>IF(ISBLANK($MN$3),"",IF(ISBLANK(Tipy!KL72),0,IF(OR(AND(Tipy!KL72=Výsledky!$ML$3,OR(Tipy!KN72=Výsledky!$MN$3+1,Tipy!KN72=Výsledky!$MN$3-1)),AND(Tipy!KN72=Výsledky!$MN$3,OR(Tipy!KL72=Výsledky!$ML$3+1,Tipy!KL72=Výsledky!$ML$3-1))),10,0)))</f>
        <v>0</v>
      </c>
      <c r="MN78" s="59" t="str">
        <f>IF(ISBLANK($MN$3),"",IF(ISBLANK(Tipy!KL72),"-",SUM(MI78:MM78)))</f>
        <v>-</v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>
        <f>IF(ISBLANK($OY$3),"",IF(ISBLANK(Tipy!MN72),0,IF(AND(Tipy!MN72=Výsledky!$OW$3,Tipy!MP72=Výsledky!$OY$3),60,0)))</f>
        <v>0</v>
      </c>
      <c r="OU78" s="5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55">
        <f>IF(ISBLANK($OY$3),"",IF(OR(Tipy!MQ72=Výsledky!$OT$6,Tipy!MQ72=Výsledky!$OT$7,Tipy!MQ72=Výsledky!$OT$8,Tipy!MQ72=Výsledky!$OT$9,Tipy!MQ72=Výsledky!$OT$10),VLOOKUP(Tipy!MK72,'Kategórie hráčov'!$A$2:$B$51,2,FALSE),0))</f>
        <v>0</v>
      </c>
      <c r="OW78" s="55">
        <f>IF(ISBLANK($OY$3),"",IF(OR(Tipy!MR72=Výsledky!$OW$6,Tipy!MR72=Výsledky!$OW$7,Tipy!MR72=Výsledky!$OW$8,Tipy!MR72=Výsledky!$OW$9),VLOOKUP(Tipy!MR72,'Kategórie hráčov'!$A$27:$B$76,2,FALSE),0))</f>
        <v>0</v>
      </c>
      <c r="OX78" s="56">
        <f>IF(ISBLANK($OY$3),"",IF(ISBLANK(Tipy!MN72),0,IF(OR(AND(Tipy!MN72=Výsledky!$OW$3,OR(Tipy!MP72=Výsledky!$OY$3+1,Tipy!MP72=Výsledky!$OY$3-1)),AND(Tipy!MP72=Výsledky!$OY$3,OR(Tipy!MN72=Výsledky!$OW$3+1,Tipy!MN72=Výsledky!$OW$3-1))),10,0)))</f>
        <v>0</v>
      </c>
      <c r="OY78" s="59" t="str">
        <f>IF(ISBLANK($OY$3),"",IF(ISBLANK(Tipy!MN72),"-",SUM(OT78:OX78)))</f>
        <v>-</v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>
        <f>IF(ISBLANK($PM$3),"",IF(ISBLANK(Tipy!MZ72),0,IF(AND(Tipy!MZ72=Výsledky!$PK$3,Tipy!NB72=Výsledky!$PM$3),60,0)))</f>
        <v>0</v>
      </c>
      <c r="PI78" s="55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0</v>
      </c>
      <c r="PJ78" s="55">
        <f>IF(ISBLANK($PM$3),"",IF(OR(Tipy!NC72=Výsledky!$PH$6,Tipy!NC72=Výsledky!$PH$7,Tipy!NC72=Výsledky!$PH$8,Tipy!NC72=Výsledky!$PH$9,Tipy!NC72=Výsledky!$PH$10),VLOOKUP(Tipy!NC72,'Kategórie hráčov'!$A$2:$B$51,2,FALSE),0))</f>
        <v>0</v>
      </c>
      <c r="PK78" s="55">
        <f>IF(ISBLANK($PM$3),"",IF(OR(Tipy!ND72=Výsledky!$PK$6,Tipy!ND72=Výsledky!$PK$7,Tipy!ND72=Výsledky!$PK$8,Tipy!ND72=Výsledky!$PK$9),VLOOKUP(Tipy!ND72,'Kategórie hráčov'!$A$27:$B$76,2,FALSE),0))</f>
        <v>0</v>
      </c>
      <c r="PL78" s="56">
        <f>IF(ISBLANK($PM$3),"",IF(ISBLANK(Tipy!MZ72),0,IF(OR(AND(Tipy!MZ72=Výsledky!$PK$3,OR(Tipy!NB72=Výsledky!$PM$3+1,Tipy!NB72=Výsledky!$PM$3-1)),AND(Tipy!NB72=Výsledky!$PM$3,OR(Tipy!MZ72=Výsledky!$PK$3+1,Tipy!MZ72=Výsledky!$PK$3-1))),10,0)))</f>
        <v>0</v>
      </c>
      <c r="PM78" s="59" t="str">
        <f>IF(ISBLANK($PM$3),"",IF(ISBLANK(Tipy!MZ72),"-",SUM(PH78:PL78)))</f>
        <v>-</v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>
        <f>IF(ISBLANK($QA$3),"",IF(ISBLANK(Tipy!NL72),0,IF(AND(Tipy!NL72=Výsledky!$PY$3,Tipy!NN72=Výsledky!$QA$3),60,0)))</f>
        <v>0</v>
      </c>
      <c r="PW78" s="55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>0</v>
      </c>
      <c r="PX78" s="55">
        <f>IF(ISBLANK($QA$3),"",IF(OR(Tipy!NO72=Výsledky!$PV$6,Tipy!NO72=Výsledky!$PV$7,Tipy!NO72=Výsledky!$PV$8,Tipy!NO72=Výsledky!$PV$9,Tipy!NO72=Výsledky!$PV$10),VLOOKUP(Tipy!NO72,'Kategórie hráčov'!$A$2:$B$51,2,FALSE),0))</f>
        <v>0</v>
      </c>
      <c r="PY78" s="55">
        <f>IF(ISBLANK($QA$3),"",IF(OR(Tipy!NP72=Výsledky!$PY$6,Tipy!NP72=Výsledky!$PY$7,Tipy!NP72=Výsledky!$PY$8,Tipy!NP72=Výsledky!$PY$9),VLOOKUP(Tipy!NP72,'Kategórie hráčov'!$A$27:$B$76,2,FALSE),0))</f>
        <v>0</v>
      </c>
      <c r="PZ78" s="56">
        <f>IF(ISBLANK($QA$3),"",IF(ISBLANK(Tipy!NL72),0,IF(OR(AND(Tipy!NL72=Výsledky!$PY$3,OR(Tipy!NN72=Výsledky!$QA$3+1,Tipy!NN72=Výsledky!$QA$3-1)),AND(Tipy!NN72=Výsledky!$QA$3,OR(Tipy!NL72=Výsledky!$PY$3+1,Tipy!NL72=Výsledky!$PY$3-1))),10,0)))</f>
        <v>0</v>
      </c>
      <c r="QA78" s="59" t="str">
        <f>IF(ISBLANK($QA$3),"",IF(ISBLANK(Tipy!NL72),"-",SUM(PV78:PZ78)))</f>
        <v>-</v>
      </c>
      <c r="QB78" s="58"/>
      <c r="QC78" s="55">
        <f>IF(ISBLANK($QH$3),"",IF(ISBLANK(Tipy!NR72),0,IF(AND(Tipy!NR72=Výsledky!$QF$3,Tipy!NT72=Výsledky!$QH$3),60,0)))</f>
        <v>0</v>
      </c>
      <c r="QD78" s="55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>0</v>
      </c>
      <c r="QE78" s="55">
        <f>IF(ISBLANK($QH$3),"",IF(OR(Tipy!NU72=Výsledky!$QC$6,Tipy!NU72=Výsledky!$QC$7,Tipy!NU72=Výsledky!$QC$8,Tipy!NU72=Výsledky!$QC$9),IF(VLOOKUP(Tipy!NU72,'Kategórie hráčov'!$A$2:$B$46,2,FALSE)=30,30,20),0))</f>
        <v>0</v>
      </c>
      <c r="QF78" s="55">
        <f>IF(ISBLANK($QH$3),"",IF(OR(Tipy!NV72=Výsledky!$QF$6,Tipy!NV72=Výsledky!$QF$7,Tipy!NV72=Výsledky!$QF$8,Tipy!NV72=Výsledky!$QF$9),IF(VLOOKUP(Tipy!NV72,'Kategórie hráčov'!$A$2:$B$46,2,FALSE)=30,30,20),0))</f>
        <v>0</v>
      </c>
      <c r="QG78" s="56">
        <f>IF(ISBLANK($QH$3),"",IF(ISBLANK(Tipy!NR72),0,IF(OR(AND(Tipy!NR72=Výsledky!$QF$3,OR(Tipy!NT72=Výsledky!$QH$3+1,Tipy!NT72=Výsledky!$QH$3-1)),AND(Tipy!NT72=Výsledky!$QH$3,OR(Tipy!NR72=Výsledky!$QF$3+1,Tipy!NR72=Výsledky!$QF$3-1))),10,0)))</f>
        <v>0</v>
      </c>
      <c r="QH78" s="59" t="str">
        <f>IF(ISBLANK($QH$3),"",IF(ISBLANK(Tipy!NR72),"-",SUM(QC78:QG78)))</f>
        <v>-</v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5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>
        <f>IF(ISBLANK($MN$3),"",IF(ISBLANK(Tipy!KL73),0,IF(AND(Tipy!KL73=Výsledky!$ML$3,Tipy!KN73=Výsledky!$MN$3),60,0)))</f>
        <v>0</v>
      </c>
      <c r="MJ79" s="55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55">
        <f>IF(ISBLANK($MN$3),"",IF(OR(Tipy!KO73=Výsledky!$MI$6,Tipy!KO73=Výsledky!$MI$7,Tipy!KO73=Výsledky!$MI$8,Tipy!KO73=Výsledky!$MI$9),IF(VLOOKUP(Tipy!KO73,'Kategórie hráčov'!$A$2:$B$70,2,FALSE)=30,30,20),0))</f>
        <v>0</v>
      </c>
      <c r="ML79" s="55">
        <f>IF(ISBLANK($MN$3),"",IF(OR(Tipy!KP73=Výsledky!$ML$6,Tipy!KP73=Výsledky!$ML$7,Tipy!KP73=Výsledky!$ML$8,Tipy!KP73=Výsledky!$ML$9),IF(VLOOKUP(Tipy!KP73,'Kategórie hráčov'!$A$2:$B$70,2,FALSE)=30,30,20),0))</f>
        <v>0</v>
      </c>
      <c r="MM79" s="56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59">
        <f>IF(ISBLANK($MN$3),"",IF(ISBLANK(Tipy!KL73),"-",SUM(MI79:MM79)))</f>
        <v>0</v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>
        <f>IF(ISBLANK($OY$3),"",IF(ISBLANK(Tipy!MN73),0,IF(AND(Tipy!MN73=Výsledky!$OW$3,Tipy!MP73=Výsledky!$OY$3),60,0)))</f>
        <v>0</v>
      </c>
      <c r="OU79" s="5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55">
        <f>IF(ISBLANK($OY$3),"",IF(OR(Tipy!MQ73=Výsledky!$OT$6,Tipy!MQ73=Výsledky!$OT$7,Tipy!MQ73=Výsledky!$OT$8,Tipy!MQ73=Výsledky!$OT$9,Tipy!MQ73=Výsledky!$OT$10),VLOOKUP(Tipy!MK73,'Kategórie hráčov'!$A$2:$B$51,2,FALSE),0))</f>
        <v>0</v>
      </c>
      <c r="OW79" s="55">
        <f>IF(ISBLANK($OY$3),"",IF(OR(Tipy!MR73=Výsledky!$OW$6,Tipy!MR73=Výsledky!$OW$7,Tipy!MR73=Výsledky!$OW$8,Tipy!MR73=Výsledky!$OW$9),VLOOKUP(Tipy!MR73,'Kategórie hráčov'!$A$27:$B$76,2,FALSE),0))</f>
        <v>0</v>
      </c>
      <c r="OX79" s="5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59">
        <f>IF(ISBLANK($OY$3),"",IF(ISBLANK(Tipy!MN73),"-",SUM(OT79:OX79)))</f>
        <v>0</v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>
        <f>IF(ISBLANK($PM$3),"",IF(ISBLANK(Tipy!MZ73),0,IF(AND(Tipy!MZ73=Výsledky!$PK$3,Tipy!NB73=Výsledky!$PM$3),60,0)))</f>
        <v>0</v>
      </c>
      <c r="PI79" s="55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20</v>
      </c>
      <c r="PJ79" s="55">
        <f>IF(ISBLANK($PM$3),"",IF(OR(Tipy!NC73=Výsledky!$PH$6,Tipy!NC73=Výsledky!$PH$7,Tipy!NC73=Výsledky!$PH$8,Tipy!NC73=Výsledky!$PH$9,Tipy!NC73=Výsledky!$PH$10),VLOOKUP(Tipy!NC73,'Kategórie hráčov'!$A$2:$B$51,2,FALSE),0))</f>
        <v>0</v>
      </c>
      <c r="PK79" s="55">
        <f>IF(ISBLANK($PM$3),"",IF(OR(Tipy!ND73=Výsledky!$PK$6,Tipy!ND73=Výsledky!$PK$7,Tipy!ND73=Výsledky!$PK$8,Tipy!ND73=Výsledky!$PK$9),VLOOKUP(Tipy!ND73,'Kategórie hráčov'!$A$27:$B$76,2,FALSE),0))</f>
        <v>0</v>
      </c>
      <c r="PL79" s="56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59">
        <f>IF(ISBLANK($PM$3),"",IF(ISBLANK(Tipy!MZ73),"-",SUM(PH79:PL79)))</f>
        <v>20</v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>
        <f>IF(ISBLANK($QA$3),"",IF(ISBLANK(Tipy!NL73),0,IF(AND(Tipy!NL73=Výsledky!$PY$3,Tipy!NN73=Výsledky!$QA$3),60,0)))</f>
        <v>0</v>
      </c>
      <c r="PW79" s="55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>0</v>
      </c>
      <c r="PX79" s="55">
        <f>IF(ISBLANK($QA$3),"",IF(OR(Tipy!NO73=Výsledky!$PV$6,Tipy!NO73=Výsledky!$PV$7,Tipy!NO73=Výsledky!$PV$8,Tipy!NO73=Výsledky!$PV$9,Tipy!NO73=Výsledky!$PV$10),VLOOKUP(Tipy!NO73,'Kategórie hráčov'!$A$2:$B$51,2,FALSE),0))</f>
        <v>0</v>
      </c>
      <c r="PY79" s="55">
        <f>IF(ISBLANK($QA$3),"",IF(OR(Tipy!NP73=Výsledky!$PY$6,Tipy!NP73=Výsledky!$PY$7,Tipy!NP73=Výsledky!$PY$8,Tipy!NP73=Výsledky!$PY$9),VLOOKUP(Tipy!NP73,'Kategórie hráčov'!$A$27:$B$76,2,FALSE),0))</f>
        <v>0</v>
      </c>
      <c r="PZ79" s="56">
        <f>IF(ISBLANK($QA$3),"",IF(ISBLANK(Tipy!NL73),0,IF(OR(AND(Tipy!NL73=Výsledky!$PY$3,OR(Tipy!NN73=Výsledky!$QA$3+1,Tipy!NN73=Výsledky!$QA$3-1)),AND(Tipy!NN73=Výsledky!$QA$3,OR(Tipy!NL73=Výsledky!$PY$3+1,Tipy!NL73=Výsledky!$PY$3-1))),10,0)))</f>
        <v>0</v>
      </c>
      <c r="QA79" s="59">
        <f>IF(ISBLANK($QA$3),"",IF(ISBLANK(Tipy!NL73),"-",SUM(PV79:PZ79)))</f>
        <v>0</v>
      </c>
      <c r="QB79" s="58"/>
      <c r="QC79" s="55">
        <f>IF(ISBLANK($QH$3),"",IF(ISBLANK(Tipy!NR73),0,IF(AND(Tipy!NR73=Výsledky!$QF$3,Tipy!NT73=Výsledky!$QH$3),60,0)))</f>
        <v>0</v>
      </c>
      <c r="QD79" s="55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>20</v>
      </c>
      <c r="QE79" s="55">
        <f>IF(ISBLANK($QH$3),"",IF(OR(Tipy!NU73=Výsledky!$QC$6,Tipy!NU73=Výsledky!$QC$7,Tipy!NU73=Výsledky!$QC$8,Tipy!NU73=Výsledky!$QC$9),IF(VLOOKUP(Tipy!NU73,'Kategórie hráčov'!$A$2:$B$46,2,FALSE)=30,30,20),0))</f>
        <v>0</v>
      </c>
      <c r="QF79" s="55">
        <f>IF(ISBLANK($QH$3),"",IF(OR(Tipy!NV73=Výsledky!$QF$6,Tipy!NV73=Výsledky!$QF$7,Tipy!NV73=Výsledky!$QF$8,Tipy!NV73=Výsledky!$QF$9),IF(VLOOKUP(Tipy!NV73,'Kategórie hráčov'!$A$2:$B$46,2,FALSE)=30,30,20),0))</f>
        <v>0</v>
      </c>
      <c r="QG79" s="56">
        <f>IF(ISBLANK($QH$3),"",IF(ISBLANK(Tipy!NR73),0,IF(OR(AND(Tipy!NR73=Výsledky!$QF$3,OR(Tipy!NT73=Výsledky!$QH$3+1,Tipy!NT73=Výsledky!$QH$3-1)),AND(Tipy!NT73=Výsledky!$QH$3,OR(Tipy!NR73=Výsledky!$QF$3+1,Tipy!NR73=Výsledky!$QF$3-1))),10,0)))</f>
        <v>0</v>
      </c>
      <c r="QH79" s="59">
        <f>IF(ISBLANK($QH$3),"",IF(ISBLANK(Tipy!NR73),"-",SUM(QC79:QG79)))</f>
        <v>20</v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5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>
        <f>IF(ISBLANK($MN$3),"",IF(ISBLANK(Tipy!KL74),0,IF(AND(Tipy!KL74=Výsledky!$ML$3,Tipy!KN74=Výsledky!$MN$3),60,0)))</f>
        <v>0</v>
      </c>
      <c r="MJ80" s="55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55">
        <f>IF(ISBLANK($MN$3),"",IF(OR(Tipy!KO74=Výsledky!$MI$6,Tipy!KO74=Výsledky!$MI$7,Tipy!KO74=Výsledky!$MI$8,Tipy!KO74=Výsledky!$MI$9),IF(VLOOKUP(Tipy!KO74,'Kategórie hráčov'!$A$2:$B$70,2,FALSE)=30,30,20),0))</f>
        <v>0</v>
      </c>
      <c r="ML80" s="55">
        <f>IF(ISBLANK($MN$3),"",IF(OR(Tipy!KP74=Výsledky!$ML$6,Tipy!KP74=Výsledky!$ML$7,Tipy!KP74=Výsledky!$ML$8,Tipy!KP74=Výsledky!$ML$9),IF(VLOOKUP(Tipy!KP74,'Kategórie hráčov'!$A$2:$B$70,2,FALSE)=30,30,20),0))</f>
        <v>0</v>
      </c>
      <c r="MM80" s="56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59" t="str">
        <f>IF(ISBLANK($MN$3),"",IF(ISBLANK(Tipy!KL74),"-",SUM(MI80:MM80)))</f>
        <v>-</v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>
        <f>IF(ISBLANK($OY$3),"",IF(ISBLANK(Tipy!MN74),0,IF(AND(Tipy!MN74=Výsledky!$OW$3,Tipy!MP74=Výsledky!$OY$3),60,0)))</f>
        <v>0</v>
      </c>
      <c r="OU80" s="5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55">
        <f>IF(ISBLANK($OY$3),"",IF(OR(Tipy!MQ74=Výsledky!$OT$6,Tipy!MQ74=Výsledky!$OT$7,Tipy!MQ74=Výsledky!$OT$8,Tipy!MQ74=Výsledky!$OT$9,Tipy!MQ74=Výsledky!$OT$10),VLOOKUP(Tipy!MK74,'Kategórie hráčov'!$A$2:$B$51,2,FALSE),0))</f>
        <v>0</v>
      </c>
      <c r="OW80" s="55">
        <f>IF(ISBLANK($OY$3),"",IF(OR(Tipy!MR74=Výsledky!$OW$6,Tipy!MR74=Výsledky!$OW$7,Tipy!MR74=Výsledky!$OW$8,Tipy!MR74=Výsledky!$OW$9),VLOOKUP(Tipy!MR74,'Kategórie hráčov'!$A$27:$B$76,2,FALSE),0))</f>
        <v>0</v>
      </c>
      <c r="OX80" s="5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59" t="str">
        <f>IF(ISBLANK($OY$3),"",IF(ISBLANK(Tipy!MN74),"-",SUM(OT80:OX80)))</f>
        <v>-</v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>
        <f>IF(ISBLANK($PM$3),"",IF(ISBLANK(Tipy!MZ74),0,IF(AND(Tipy!MZ74=Výsledky!$PK$3,Tipy!NB74=Výsledky!$PM$3),60,0)))</f>
        <v>0</v>
      </c>
      <c r="PI80" s="55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55">
        <f>IF(ISBLANK($PM$3),"",IF(OR(Tipy!NC74=Výsledky!$PH$6,Tipy!NC74=Výsledky!$PH$7,Tipy!NC74=Výsledky!$PH$8,Tipy!NC74=Výsledky!$PH$9,Tipy!NC74=Výsledky!$PH$10),VLOOKUP(Tipy!NC74,'Kategórie hráčov'!$A$2:$B$51,2,FALSE),0))</f>
        <v>0</v>
      </c>
      <c r="PK80" s="55">
        <f>IF(ISBLANK($PM$3),"",IF(OR(Tipy!ND74=Výsledky!$PK$6,Tipy!ND74=Výsledky!$PK$7,Tipy!ND74=Výsledky!$PK$8,Tipy!ND74=Výsledky!$PK$9),VLOOKUP(Tipy!ND74,'Kategórie hráčov'!$A$27:$B$76,2,FALSE),0))</f>
        <v>0</v>
      </c>
      <c r="PL80" s="56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59" t="str">
        <f>IF(ISBLANK($PM$3),"",IF(ISBLANK(Tipy!MZ74),"-",SUM(PH80:PL80)))</f>
        <v>-</v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>
        <f>IF(ISBLANK($QA$3),"",IF(ISBLANK(Tipy!NL74),0,IF(AND(Tipy!NL74=Výsledky!$PY$3,Tipy!NN74=Výsledky!$QA$3),60,0)))</f>
        <v>0</v>
      </c>
      <c r="PW80" s="55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>0</v>
      </c>
      <c r="PX80" s="55">
        <f>IF(ISBLANK($QA$3),"",IF(OR(Tipy!NO74=Výsledky!$PV$6,Tipy!NO74=Výsledky!$PV$7,Tipy!NO74=Výsledky!$PV$8,Tipy!NO74=Výsledky!$PV$9,Tipy!NO74=Výsledky!$PV$10),VLOOKUP(Tipy!NO74,'Kategórie hráčov'!$A$2:$B$51,2,FALSE),0))</f>
        <v>0</v>
      </c>
      <c r="PY80" s="55">
        <f>IF(ISBLANK($QA$3),"",IF(OR(Tipy!NP74=Výsledky!$PY$6,Tipy!NP74=Výsledky!$PY$7,Tipy!NP74=Výsledky!$PY$8,Tipy!NP74=Výsledky!$PY$9),VLOOKUP(Tipy!NP74,'Kategórie hráčov'!$A$27:$B$76,2,FALSE),0))</f>
        <v>0</v>
      </c>
      <c r="PZ80" s="56">
        <f>IF(ISBLANK($QA$3),"",IF(ISBLANK(Tipy!NL74),0,IF(OR(AND(Tipy!NL74=Výsledky!$PY$3,OR(Tipy!NN74=Výsledky!$QA$3+1,Tipy!NN74=Výsledky!$QA$3-1)),AND(Tipy!NN74=Výsledky!$QA$3,OR(Tipy!NL74=Výsledky!$PY$3+1,Tipy!NL74=Výsledky!$PY$3-1))),10,0)))</f>
        <v>0</v>
      </c>
      <c r="QA80" s="59" t="str">
        <f>IF(ISBLANK($QA$3),"",IF(ISBLANK(Tipy!NL74),"-",SUM(PV80:PZ80)))</f>
        <v>-</v>
      </c>
      <c r="QB80" s="58"/>
      <c r="QC80" s="55">
        <f>IF(ISBLANK($QH$3),"",IF(ISBLANK(Tipy!NR74),0,IF(AND(Tipy!NR74=Výsledky!$QF$3,Tipy!NT74=Výsledky!$QH$3),60,0)))</f>
        <v>0</v>
      </c>
      <c r="QD80" s="55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>0</v>
      </c>
      <c r="QE80" s="55">
        <f>IF(ISBLANK($QH$3),"",IF(OR(Tipy!NU74=Výsledky!$QC$6,Tipy!NU74=Výsledky!$QC$7,Tipy!NU74=Výsledky!$QC$8,Tipy!NU74=Výsledky!$QC$9),IF(VLOOKUP(Tipy!NU74,'Kategórie hráčov'!$A$2:$B$46,2,FALSE)=30,30,20),0))</f>
        <v>0</v>
      </c>
      <c r="QF80" s="55">
        <f>IF(ISBLANK($QH$3),"",IF(OR(Tipy!NV74=Výsledky!$QF$6,Tipy!NV74=Výsledky!$QF$7,Tipy!NV74=Výsledky!$QF$8,Tipy!NV74=Výsledky!$QF$9),IF(VLOOKUP(Tipy!NV74,'Kategórie hráčov'!$A$2:$B$46,2,FALSE)=30,30,20),0))</f>
        <v>0</v>
      </c>
      <c r="QG80" s="56">
        <f>IF(ISBLANK($QH$3),"",IF(ISBLANK(Tipy!NR74),0,IF(OR(AND(Tipy!NR74=Výsledky!$QF$3,OR(Tipy!NT74=Výsledky!$QH$3+1,Tipy!NT74=Výsledky!$QH$3-1)),AND(Tipy!NT74=Výsledky!$QH$3,OR(Tipy!NR74=Výsledky!$QF$3+1,Tipy!NR74=Výsledky!$QF$3-1))),10,0)))</f>
        <v>0</v>
      </c>
      <c r="QH80" s="59" t="str">
        <f>IF(ISBLANK($QH$3),"",IF(ISBLANK(Tipy!NR74),"-",SUM(QC80:QG80)))</f>
        <v>-</v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5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>
        <f>IF(ISBLANK($MN$3),"",IF(ISBLANK(Tipy!KL75),0,IF(AND(Tipy!KL75=Výsledky!$ML$3,Tipy!KN75=Výsledky!$MN$3),60,0)))</f>
        <v>0</v>
      </c>
      <c r="MJ81" s="55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0</v>
      </c>
      <c r="MK81" s="55">
        <f>IF(ISBLANK($MN$3),"",IF(OR(Tipy!KO75=Výsledky!$MI$6,Tipy!KO75=Výsledky!$MI$7,Tipy!KO75=Výsledky!$MI$8,Tipy!KO75=Výsledky!$MI$9),IF(VLOOKUP(Tipy!KO75,'Kategórie hráčov'!$A$2:$B$70,2,FALSE)=30,30,20),0))</f>
        <v>0</v>
      </c>
      <c r="ML81" s="55">
        <f>IF(ISBLANK($MN$3),"",IF(OR(Tipy!KP75=Výsledky!$ML$6,Tipy!KP75=Výsledky!$ML$7,Tipy!KP75=Výsledky!$ML$8,Tipy!KP75=Výsledky!$ML$9),IF(VLOOKUP(Tipy!KP75,'Kategórie hráčov'!$A$2:$B$70,2,FALSE)=30,30,20),0))</f>
        <v>0</v>
      </c>
      <c r="MM81" s="56">
        <f>IF(ISBLANK($MN$3),"",IF(ISBLANK(Tipy!KL75),0,IF(OR(AND(Tipy!KL75=Výsledky!$ML$3,OR(Tipy!KN75=Výsledky!$MN$3+1,Tipy!KN75=Výsledky!$MN$3-1)),AND(Tipy!KN75=Výsledky!$MN$3,OR(Tipy!KL75=Výsledky!$ML$3+1,Tipy!KL75=Výsledky!$ML$3-1))),10,0)))</f>
        <v>0</v>
      </c>
      <c r="MN81" s="59" t="str">
        <f>IF(ISBLANK($MN$3),"",IF(ISBLANK(Tipy!KL75),"-",SUM(MI81:MM81)))</f>
        <v>-</v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>
        <f>IF(ISBLANK($OY$3),"",IF(ISBLANK(Tipy!MN75),0,IF(AND(Tipy!MN75=Výsledky!$OW$3,Tipy!MP75=Výsledky!$OY$3),60,0)))</f>
        <v>0</v>
      </c>
      <c r="OU81" s="5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55">
        <f>IF(ISBLANK($OY$3),"",IF(OR(Tipy!MQ75=Výsledky!$OT$6,Tipy!MQ75=Výsledky!$OT$7,Tipy!MQ75=Výsledky!$OT$8,Tipy!MQ75=Výsledky!$OT$9,Tipy!MQ75=Výsledky!$OT$10),VLOOKUP(Tipy!MK75,'Kategórie hráčov'!$A$2:$B$51,2,FALSE),0))</f>
        <v>0</v>
      </c>
      <c r="OW81" s="55">
        <f>IF(ISBLANK($OY$3),"",IF(OR(Tipy!MR75=Výsledky!$OW$6,Tipy!MR75=Výsledky!$OW$7,Tipy!MR75=Výsledky!$OW$8,Tipy!MR75=Výsledky!$OW$9),VLOOKUP(Tipy!MR75,'Kategórie hráčov'!$A$27:$B$76,2,FALSE),0))</f>
        <v>0</v>
      </c>
      <c r="OX81" s="5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59">
        <f>IF(ISBLANK($OY$3),"",IF(ISBLANK(Tipy!MN75),"-",SUM(OT81:OX81)))</f>
        <v>0</v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>
        <f>IF(ISBLANK($PM$3),"",IF(ISBLANK(Tipy!MZ75),0,IF(AND(Tipy!MZ75=Výsledky!$PK$3,Tipy!NB75=Výsledky!$PM$3),60,0)))</f>
        <v>0</v>
      </c>
      <c r="PI81" s="55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55">
        <f>IF(ISBLANK($PM$3),"",IF(OR(Tipy!NC75=Výsledky!$PH$6,Tipy!NC75=Výsledky!$PH$7,Tipy!NC75=Výsledky!$PH$8,Tipy!NC75=Výsledky!$PH$9,Tipy!NC75=Výsledky!$PH$10),VLOOKUP(Tipy!NC75,'Kategórie hráčov'!$A$2:$B$51,2,FALSE),0))</f>
        <v>20</v>
      </c>
      <c r="PK81" s="55">
        <f>IF(ISBLANK($PM$3),"",IF(OR(Tipy!ND75=Výsledky!$PK$6,Tipy!ND75=Výsledky!$PK$7,Tipy!ND75=Výsledky!$PK$8,Tipy!ND75=Výsledky!$PK$9),VLOOKUP(Tipy!ND75,'Kategórie hráčov'!$A$27:$B$76,2,FALSE),0))</f>
        <v>20</v>
      </c>
      <c r="PL81" s="56">
        <f>IF(ISBLANK($PM$3),"",IF(ISBLANK(Tipy!MZ75),0,IF(OR(AND(Tipy!MZ75=Výsledky!$PK$3,OR(Tipy!NB75=Výsledky!$PM$3+1,Tipy!NB75=Výsledky!$PM$3-1)),AND(Tipy!NB75=Výsledky!$PM$3,OR(Tipy!MZ75=Výsledky!$PK$3+1,Tipy!MZ75=Výsledky!$PK$3-1))),10,0)))</f>
        <v>0</v>
      </c>
      <c r="PM81" s="59">
        <f>IF(ISBLANK($PM$3),"",IF(ISBLANK(Tipy!MZ75),"-",SUM(PH81:PL81)))</f>
        <v>60</v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>
        <f>IF(ISBLANK($QA$3),"",IF(ISBLANK(Tipy!NL75),0,IF(AND(Tipy!NL75=Výsledky!$PY$3,Tipy!NN75=Výsledky!$QA$3),60,0)))</f>
        <v>0</v>
      </c>
      <c r="PW81" s="55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>0</v>
      </c>
      <c r="PX81" s="55">
        <f>IF(ISBLANK($QA$3),"",IF(OR(Tipy!NO75=Výsledky!$PV$6,Tipy!NO75=Výsledky!$PV$7,Tipy!NO75=Výsledky!$PV$8,Tipy!NO75=Výsledky!$PV$9,Tipy!NO75=Výsledky!$PV$10),VLOOKUP(Tipy!NO75,'Kategórie hráčov'!$A$2:$B$51,2,FALSE),0))</f>
        <v>0</v>
      </c>
      <c r="PY81" s="55">
        <f>IF(ISBLANK($QA$3),"",IF(OR(Tipy!NP75=Výsledky!$PY$6,Tipy!NP75=Výsledky!$PY$7,Tipy!NP75=Výsledky!$PY$8,Tipy!NP75=Výsledky!$PY$9),VLOOKUP(Tipy!NP75,'Kategórie hráčov'!$A$27:$B$76,2,FALSE),0))</f>
        <v>0</v>
      </c>
      <c r="PZ81" s="56">
        <f>IF(ISBLANK($QA$3),"",IF(ISBLANK(Tipy!NL75),0,IF(OR(AND(Tipy!NL75=Výsledky!$PY$3,OR(Tipy!NN75=Výsledky!$QA$3+1,Tipy!NN75=Výsledky!$QA$3-1)),AND(Tipy!NN75=Výsledky!$QA$3,OR(Tipy!NL75=Výsledky!$PY$3+1,Tipy!NL75=Výsledky!$PY$3-1))),10,0)))</f>
        <v>0</v>
      </c>
      <c r="QA81" s="59" t="str">
        <f>IF(ISBLANK($QA$3),"",IF(ISBLANK(Tipy!NL75),"-",SUM(PV81:PZ81)))</f>
        <v>-</v>
      </c>
      <c r="QB81" s="58"/>
      <c r="QC81" s="55">
        <f>IF(ISBLANK($QH$3),"",IF(ISBLANK(Tipy!NR75),0,IF(AND(Tipy!NR75=Výsledky!$QF$3,Tipy!NT75=Výsledky!$QH$3),60,0)))</f>
        <v>0</v>
      </c>
      <c r="QD81" s="55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>20</v>
      </c>
      <c r="QE81" s="55">
        <f>IF(ISBLANK($QH$3),"",IF(OR(Tipy!NU75=Výsledky!$QC$6,Tipy!NU75=Výsledky!$QC$7,Tipy!NU75=Výsledky!$QC$8,Tipy!NU75=Výsledky!$QC$9),IF(VLOOKUP(Tipy!NU75,'Kategórie hráčov'!$A$2:$B$46,2,FALSE)=30,30,20),0))</f>
        <v>0</v>
      </c>
      <c r="QF81" s="55">
        <f>IF(ISBLANK($QH$3),"",IF(OR(Tipy!NV75=Výsledky!$QF$6,Tipy!NV75=Výsledky!$QF$7,Tipy!NV75=Výsledky!$QF$8,Tipy!NV75=Výsledky!$QF$9),IF(VLOOKUP(Tipy!NV75,'Kategórie hráčov'!$A$2:$B$46,2,FALSE)=30,30,20),0))</f>
        <v>0</v>
      </c>
      <c r="QG81" s="56">
        <f>IF(ISBLANK($QH$3),"",IF(ISBLANK(Tipy!NR75),0,IF(OR(AND(Tipy!NR75=Výsledky!$QF$3,OR(Tipy!NT75=Výsledky!$QH$3+1,Tipy!NT75=Výsledky!$QH$3-1)),AND(Tipy!NT75=Výsledky!$QH$3,OR(Tipy!NR75=Výsledky!$QF$3+1,Tipy!NR75=Výsledky!$QF$3-1))),10,0)))</f>
        <v>10</v>
      </c>
      <c r="QH81" s="59">
        <f>IF(ISBLANK($QH$3),"",IF(ISBLANK(Tipy!NR75),"-",SUM(QC81:QG81)))</f>
        <v>30</v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5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>
        <f>IF(ISBLANK($MN$3),"",IF(ISBLANK(Tipy!KL76),0,IF(AND(Tipy!KL76=Výsledky!$ML$3,Tipy!KN76=Výsledky!$MN$3),60,0)))</f>
        <v>0</v>
      </c>
      <c r="MJ82" s="55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55">
        <f>IF(ISBLANK($MN$3),"",IF(OR(Tipy!KO76=Výsledky!$MI$6,Tipy!KO76=Výsledky!$MI$7,Tipy!KO76=Výsledky!$MI$8,Tipy!KO76=Výsledky!$MI$9),IF(VLOOKUP(Tipy!KO76,'Kategórie hráčov'!$A$2:$B$70,2,FALSE)=30,30,20),0))</f>
        <v>0</v>
      </c>
      <c r="ML82" s="55">
        <f>IF(ISBLANK($MN$3),"",IF(OR(Tipy!KP76=Výsledky!$ML$6,Tipy!KP76=Výsledky!$ML$7,Tipy!KP76=Výsledky!$ML$8,Tipy!KP76=Výsledky!$ML$9),IF(VLOOKUP(Tipy!KP76,'Kategórie hráčov'!$A$2:$B$70,2,FALSE)=30,30,20),0))</f>
        <v>0</v>
      </c>
      <c r="MM82" s="56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59">
        <f>IF(ISBLANK($MN$3),"",IF(ISBLANK(Tipy!KL76),"-",SUM(MI82:MM82)))</f>
        <v>0</v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>
        <f>IF(ISBLANK($OY$3),"",IF(ISBLANK(Tipy!MN76),0,IF(AND(Tipy!MN76=Výsledky!$OW$3,Tipy!MP76=Výsledky!$OY$3),60,0)))</f>
        <v>0</v>
      </c>
      <c r="OU82" s="5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55">
        <f>IF(ISBLANK($OY$3),"",IF(OR(Tipy!MQ76=Výsledky!$OT$6,Tipy!MQ76=Výsledky!$OT$7,Tipy!MQ76=Výsledky!$OT$8,Tipy!MQ76=Výsledky!$OT$9,Tipy!MQ76=Výsledky!$OT$10),VLOOKUP(Tipy!MK76,'Kategórie hráčov'!$A$2:$B$51,2,FALSE),0))</f>
        <v>0</v>
      </c>
      <c r="OW82" s="55">
        <f>IF(ISBLANK($OY$3),"",IF(OR(Tipy!MR76=Výsledky!$OW$6,Tipy!MR76=Výsledky!$OW$7,Tipy!MR76=Výsledky!$OW$8,Tipy!MR76=Výsledky!$OW$9),VLOOKUP(Tipy!MR76,'Kategórie hráčov'!$A$27:$B$76,2,FALSE),0))</f>
        <v>0</v>
      </c>
      <c r="OX82" s="56">
        <f>IF(ISBLANK($OY$3),"",IF(ISBLANK(Tipy!MN76),0,IF(OR(AND(Tipy!MN76=Výsledky!$OW$3,OR(Tipy!MP76=Výsledky!$OY$3+1,Tipy!MP76=Výsledky!$OY$3-1)),AND(Tipy!MP76=Výsledky!$OY$3,OR(Tipy!MN76=Výsledky!$OW$3+1,Tipy!MN76=Výsledky!$OW$3-1))),10,0)))</f>
        <v>10</v>
      </c>
      <c r="OY82" s="59">
        <f>IF(ISBLANK($OY$3),"",IF(ISBLANK(Tipy!MN76),"-",SUM(OT82:OX82)))</f>
        <v>10</v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>
        <f>IF(ISBLANK($PM$3),"",IF(ISBLANK(Tipy!MZ76),0,IF(AND(Tipy!MZ76=Výsledky!$PK$3,Tipy!NB76=Výsledky!$PM$3),60,0)))</f>
        <v>0</v>
      </c>
      <c r="PI82" s="55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20</v>
      </c>
      <c r="PJ82" s="55">
        <f>IF(ISBLANK($PM$3),"",IF(OR(Tipy!NC76=Výsledky!$PH$6,Tipy!NC76=Výsledky!$PH$7,Tipy!NC76=Výsledky!$PH$8,Tipy!NC76=Výsledky!$PH$9,Tipy!NC76=Výsledky!$PH$10),VLOOKUP(Tipy!NC76,'Kategórie hráčov'!$A$2:$B$51,2,FALSE),0))</f>
        <v>0</v>
      </c>
      <c r="PK82" s="55">
        <f>IF(ISBLANK($PM$3),"",IF(OR(Tipy!ND76=Výsledky!$PK$6,Tipy!ND76=Výsledky!$PK$7,Tipy!ND76=Výsledky!$PK$8,Tipy!ND76=Výsledky!$PK$9),VLOOKUP(Tipy!ND76,'Kategórie hráčov'!$A$27:$B$76,2,FALSE),0))</f>
        <v>0</v>
      </c>
      <c r="PL82" s="56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59">
        <f>IF(ISBLANK($PM$3),"",IF(ISBLANK(Tipy!MZ76),"-",SUM(PH82:PL82)))</f>
        <v>20</v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>
        <f>IF(ISBLANK($QA$3),"",IF(ISBLANK(Tipy!NL76),0,IF(AND(Tipy!NL76=Výsledky!$PY$3,Tipy!NN76=Výsledky!$QA$3),60,0)))</f>
        <v>0</v>
      </c>
      <c r="PW82" s="55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>0</v>
      </c>
      <c r="PX82" s="55">
        <f>IF(ISBLANK($QA$3),"",IF(OR(Tipy!NO76=Výsledky!$PV$6,Tipy!NO76=Výsledky!$PV$7,Tipy!NO76=Výsledky!$PV$8,Tipy!NO76=Výsledky!$PV$9,Tipy!NO76=Výsledky!$PV$10),VLOOKUP(Tipy!NO76,'Kategórie hráčov'!$A$2:$B$51,2,FALSE),0))</f>
        <v>0</v>
      </c>
      <c r="PY82" s="55">
        <f>IF(ISBLANK($QA$3),"",IF(OR(Tipy!NP76=Výsledky!$PY$6,Tipy!NP76=Výsledky!$PY$7,Tipy!NP76=Výsledky!$PY$8,Tipy!NP76=Výsledky!$PY$9),VLOOKUP(Tipy!NP76,'Kategórie hráčov'!$A$27:$B$76,2,FALSE),0))</f>
        <v>0</v>
      </c>
      <c r="PZ82" s="56">
        <f>IF(ISBLANK($QA$3),"",IF(ISBLANK(Tipy!NL76),0,IF(OR(AND(Tipy!NL76=Výsledky!$PY$3,OR(Tipy!NN76=Výsledky!$QA$3+1,Tipy!NN76=Výsledky!$QA$3-1)),AND(Tipy!NN76=Výsledky!$QA$3,OR(Tipy!NL76=Výsledky!$PY$3+1,Tipy!NL76=Výsledky!$PY$3-1))),10,0)))</f>
        <v>0</v>
      </c>
      <c r="QA82" s="59" t="str">
        <f>IF(ISBLANK($QA$3),"",IF(ISBLANK(Tipy!NL76),"-",SUM(PV82:PZ82)))</f>
        <v>-</v>
      </c>
      <c r="QB82" s="58"/>
      <c r="QC82" s="55">
        <f>IF(ISBLANK($QH$3),"",IF(ISBLANK(Tipy!NR76),0,IF(AND(Tipy!NR76=Výsledky!$QF$3,Tipy!NT76=Výsledky!$QH$3),60,0)))</f>
        <v>0</v>
      </c>
      <c r="QD82" s="55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>20</v>
      </c>
      <c r="QE82" s="55">
        <f>IF(ISBLANK($QH$3),"",IF(OR(Tipy!NU76=Výsledky!$QC$6,Tipy!NU76=Výsledky!$QC$7,Tipy!NU76=Výsledky!$QC$8,Tipy!NU76=Výsledky!$QC$9),IF(VLOOKUP(Tipy!NU76,'Kategórie hráčov'!$A$2:$B$46,2,FALSE)=30,30,20),0))</f>
        <v>0</v>
      </c>
      <c r="QF82" s="55">
        <f>IF(ISBLANK($QH$3),"",IF(OR(Tipy!NV76=Výsledky!$QF$6,Tipy!NV76=Výsledky!$QF$7,Tipy!NV76=Výsledky!$QF$8,Tipy!NV76=Výsledky!$QF$9),IF(VLOOKUP(Tipy!NV76,'Kategórie hráčov'!$A$2:$B$46,2,FALSE)=30,30,20),0))</f>
        <v>20</v>
      </c>
      <c r="QG82" s="56">
        <f>IF(ISBLANK($QH$3),"",IF(ISBLANK(Tipy!NR76),0,IF(OR(AND(Tipy!NR76=Výsledky!$QF$3,OR(Tipy!NT76=Výsledky!$QH$3+1,Tipy!NT76=Výsledky!$QH$3-1)),AND(Tipy!NT76=Výsledky!$QH$3,OR(Tipy!NR76=Výsledky!$QF$3+1,Tipy!NR76=Výsledky!$QF$3-1))),10,0)))</f>
        <v>0</v>
      </c>
      <c r="QH82" s="59">
        <f>IF(ISBLANK($QH$3),"",IF(ISBLANK(Tipy!NR76),"-",SUM(QC82:QG82)))</f>
        <v>40</v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5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>
        <f>IF(ISBLANK($MN$3),"",IF(ISBLANK(Tipy!KL77),0,IF(AND(Tipy!KL77=Výsledky!$ML$3,Tipy!KN77=Výsledky!$MN$3),60,0)))</f>
        <v>0</v>
      </c>
      <c r="MJ83" s="55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0</v>
      </c>
      <c r="MK83" s="55">
        <f>IF(ISBLANK($MN$3),"",IF(OR(Tipy!KO77=Výsledky!$MI$6,Tipy!KO77=Výsledky!$MI$7,Tipy!KO77=Výsledky!$MI$8,Tipy!KO77=Výsledky!$MI$9),IF(VLOOKUP(Tipy!KO77,'Kategórie hráčov'!$A$2:$B$70,2,FALSE)=30,30,20),0))</f>
        <v>0</v>
      </c>
      <c r="ML83" s="55">
        <f>IF(ISBLANK($MN$3),"",IF(OR(Tipy!KP77=Výsledky!$ML$6,Tipy!KP77=Výsledky!$ML$7,Tipy!KP77=Výsledky!$ML$8,Tipy!KP77=Výsledky!$ML$9),IF(VLOOKUP(Tipy!KP77,'Kategórie hráčov'!$A$2:$B$70,2,FALSE)=30,30,20),0))</f>
        <v>0</v>
      </c>
      <c r="MM83" s="56">
        <f>IF(ISBLANK($MN$3),"",IF(ISBLANK(Tipy!KL77),0,IF(OR(AND(Tipy!KL77=Výsledky!$ML$3,OR(Tipy!KN77=Výsledky!$MN$3+1,Tipy!KN77=Výsledky!$MN$3-1)),AND(Tipy!KN77=Výsledky!$MN$3,OR(Tipy!KL77=Výsledky!$ML$3+1,Tipy!KL77=Výsledky!$ML$3-1))),10,0)))</f>
        <v>0</v>
      </c>
      <c r="MN83" s="59">
        <f>IF(ISBLANK($MN$3),"",IF(ISBLANK(Tipy!KL77),"-",SUM(MI83:MM83)))</f>
        <v>0</v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>
        <f>IF(ISBLANK($OY$3),"",IF(ISBLANK(Tipy!MN77),0,IF(AND(Tipy!MN77=Výsledky!$OW$3,Tipy!MP77=Výsledky!$OY$3),60,0)))</f>
        <v>0</v>
      </c>
      <c r="OU83" s="5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55">
        <f>IF(ISBLANK($OY$3),"",IF(OR(Tipy!MQ77=Výsledky!$OT$6,Tipy!MQ77=Výsledky!$OT$7,Tipy!MQ77=Výsledky!$OT$8,Tipy!MQ77=Výsledky!$OT$9,Tipy!MQ77=Výsledky!$OT$10),VLOOKUP(Tipy!MK77,'Kategórie hráčov'!$A$2:$B$51,2,FALSE),0))</f>
        <v>0</v>
      </c>
      <c r="OW83" s="55">
        <f>IF(ISBLANK($OY$3),"",IF(OR(Tipy!MR77=Výsledky!$OW$6,Tipy!MR77=Výsledky!$OW$7,Tipy!MR77=Výsledky!$OW$8,Tipy!MR77=Výsledky!$OW$9),VLOOKUP(Tipy!MR77,'Kategórie hráčov'!$A$27:$B$76,2,FALSE),0))</f>
        <v>0</v>
      </c>
      <c r="OX83" s="5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59">
        <f>IF(ISBLANK($OY$3),"",IF(ISBLANK(Tipy!MN77),"-",SUM(OT83:OX83)))</f>
        <v>10</v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>
        <f>IF(ISBLANK($PM$3),"",IF(ISBLANK(Tipy!MZ77),0,IF(AND(Tipy!MZ77=Výsledky!$PK$3,Tipy!NB77=Výsledky!$PM$3),60,0)))</f>
        <v>0</v>
      </c>
      <c r="PI83" s="55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55">
        <f>IF(ISBLANK($PM$3),"",IF(OR(Tipy!NC77=Výsledky!$PH$6,Tipy!NC77=Výsledky!$PH$7,Tipy!NC77=Výsledky!$PH$8,Tipy!NC77=Výsledky!$PH$9,Tipy!NC77=Výsledky!$PH$10),VLOOKUP(Tipy!NC77,'Kategórie hráčov'!$A$84:$B$84,2,FALSE),0))</f>
        <v>20</v>
      </c>
      <c r="PK83" s="55">
        <f>IF(ISBLANK($PM$3),"",IF(OR(Tipy!ND77=Výsledky!$PK$6,Tipy!ND77=Výsledky!$PK$7,Tipy!ND77=Výsledky!$PK$8,Tipy!ND77=Výsledky!$PK$9),VLOOKUP(Tipy!ND77,'Kategórie hráčov'!$A$27:$B$76,2,FALSE),0))</f>
        <v>0</v>
      </c>
      <c r="PL83" s="56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59">
        <f>IF(ISBLANK($PM$3),"",IF(ISBLANK(Tipy!MZ77),"-",SUM(PH83:PL83)))</f>
        <v>50</v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>
        <f>IF(ISBLANK($QA$3),"",IF(ISBLANK(Tipy!NL77),0,IF(AND(Tipy!NL77=Výsledky!$PY$3,Tipy!NN77=Výsledky!$QA$3),60,0)))</f>
        <v>0</v>
      </c>
      <c r="PW83" s="55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>0</v>
      </c>
      <c r="PX83" s="55">
        <f>IF(ISBLANK($QA$3),"",IF(OR(Tipy!NO77=Výsledky!$PV$6,Tipy!NO77=Výsledky!$PV$7,Tipy!NO77=Výsledky!$PV$8,Tipy!NO77=Výsledky!$PV$9,Tipy!NO77=Výsledky!$PV$10),VLOOKUP(Tipy!NO77,'Kategórie hráčov'!$A$2:$B$51,2,FALSE),0))</f>
        <v>0</v>
      </c>
      <c r="PY83" s="55">
        <f>IF(ISBLANK($QA$3),"",IF(OR(Tipy!NP77=Výsledky!$PY$6,Tipy!NP77=Výsledky!$PY$7,Tipy!NP77=Výsledky!$PY$8,Tipy!NP77=Výsledky!$PY$9),VLOOKUP(Tipy!NP77,'Kategórie hráčov'!$A$27:$B$76,2,FALSE),0))</f>
        <v>0</v>
      </c>
      <c r="PZ83" s="56">
        <f>IF(ISBLANK($QA$3),"",IF(ISBLANK(Tipy!NL77),0,IF(OR(AND(Tipy!NL77=Výsledky!$PY$3,OR(Tipy!NN77=Výsledky!$QA$3+1,Tipy!NN77=Výsledky!$QA$3-1)),AND(Tipy!NN77=Výsledky!$QA$3,OR(Tipy!NL77=Výsledky!$PY$3+1,Tipy!NL77=Výsledky!$PY$3-1))),10,0)))</f>
        <v>0</v>
      </c>
      <c r="QA83" s="59">
        <f>IF(ISBLANK($QA$3),"",IF(ISBLANK(Tipy!NL77),"-",SUM(PV83:PZ83)))</f>
        <v>0</v>
      </c>
      <c r="QB83" s="58"/>
      <c r="QC83" s="55">
        <f>IF(ISBLANK($QH$3),"",IF(ISBLANK(Tipy!NR77),0,IF(AND(Tipy!NR77=Výsledky!$QF$3,Tipy!NT77=Výsledky!$QH$3),60,0)))</f>
        <v>0</v>
      </c>
      <c r="QD83" s="55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>20</v>
      </c>
      <c r="QE83" s="55">
        <f>IF(ISBLANK($QH$3),"",IF(OR(Tipy!NU77=Výsledky!$QC$6,Tipy!NU77=Výsledky!$QC$7,Tipy!NU77=Výsledky!$QC$8,Tipy!NU77=Výsledky!$QC$9),IF(VLOOKUP(Tipy!NU77,'Kategórie hráčov'!$A$2:$B$46,2,FALSE)=30,30,20),0))</f>
        <v>0</v>
      </c>
      <c r="QF83" s="55">
        <f>IF(ISBLANK($QH$3),"",IF(OR(Tipy!NV77=Výsledky!$QF$6,Tipy!NV77=Výsledky!$QF$7,Tipy!NV77=Výsledky!$QF$8,Tipy!NV77=Výsledky!$QF$9),IF(VLOOKUP(Tipy!NV77,'Kategórie hráčov'!$A$2:$B$46,2,FALSE)=30,30,20),0))</f>
        <v>0</v>
      </c>
      <c r="QG83" s="56">
        <f>IF(ISBLANK($QH$3),"",IF(ISBLANK(Tipy!NR77),0,IF(OR(AND(Tipy!NR77=Výsledky!$QF$3,OR(Tipy!NT77=Výsledky!$QH$3+1,Tipy!NT77=Výsledky!$QH$3-1)),AND(Tipy!NT77=Výsledky!$QH$3,OR(Tipy!NR77=Výsledky!$QF$3+1,Tipy!NR77=Výsledky!$QF$3-1))),10,0)))</f>
        <v>0</v>
      </c>
      <c r="QH83" s="59">
        <f>IF(ISBLANK($QH$3),"",IF(ISBLANK(Tipy!NR77),"-",SUM(QC83:QG83)))</f>
        <v>20</v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3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>
        <f>IF(ISBLANK($MN$3),"",IF(ISBLANK(Tipy!KL78),0,IF(AND(Tipy!KL78=Výsledky!$ML$3,Tipy!KN78=Výsledky!$MN$3),60,0)))</f>
        <v>0</v>
      </c>
      <c r="MJ84" s="55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55">
        <f>IF(ISBLANK($MN$3),"",IF(OR(Tipy!KO78=Výsledky!$MI$6,Tipy!KO78=Výsledky!$MI$7,Tipy!KO78=Výsledky!$MI$8,Tipy!KO78=Výsledky!$MI$9),IF(VLOOKUP(Tipy!KO78,'Kategórie hráčov'!$A$2:$B$70,2,FALSE)=30,30,20),0))</f>
        <v>0</v>
      </c>
      <c r="ML84" s="55">
        <f>IF(ISBLANK($MN$3),"",IF(OR(Tipy!KP78=Výsledky!$ML$6,Tipy!KP78=Výsledky!$ML$7,Tipy!KP78=Výsledky!$ML$8,Tipy!KP78=Výsledky!$ML$9),IF(VLOOKUP(Tipy!KP78,'Kategórie hráčov'!$A$2:$B$70,2,FALSE)=30,30,20),0))</f>
        <v>0</v>
      </c>
      <c r="MM84" s="56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59" t="str">
        <f>IF(ISBLANK($MN$3),"",IF(ISBLANK(Tipy!KL78),"-",SUM(MI84:MM84)))</f>
        <v>-</v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>
        <f>IF(ISBLANK($OY$3),"",IF(ISBLANK(Tipy!MN78),0,IF(AND(Tipy!MN78=Výsledky!$OW$3,Tipy!MP78=Výsledky!$OY$3),60,0)))</f>
        <v>0</v>
      </c>
      <c r="OU84" s="62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62">
        <f>IF(ISBLANK($OY$3),"",IF(OR(Tipy!MQ78=Výsledky!$OT$6,Tipy!MQ78=Výsledky!$OT$7,Tipy!MQ78=Výsledky!$OT$8,Tipy!MQ78=Výsledky!$OT$9,Tipy!MQ78=Výsledky!$OT$10),VLOOKUP(Tipy!MK78,'Kategórie hráčov'!$A$2:$B$51,2,FALSE),0))</f>
        <v>0</v>
      </c>
      <c r="OW84" s="55">
        <f>IF(ISBLANK($OY$3),"",IF(OR(Tipy!MR78=Výsledky!$OW$6,Tipy!MR78=Výsledky!$OW$7,Tipy!MR78=Výsledky!$OW$8,Tipy!MR78=Výsledky!$OW$9),VLOOKUP(Tipy!MR78,'Kategórie hráčov'!$A$27:$B$76,2,FALSE),0))</f>
        <v>0</v>
      </c>
      <c r="OX84" s="63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64" t="str">
        <f>IF(ISBLANK($OY$3),"",IF(ISBLANK(Tipy!MN78),"-",SUM(OT84:OX84)))</f>
        <v>-</v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>
        <f>IF(ISBLANK($PM$3),"",IF(ISBLANK(Tipy!MZ78),0,IF(AND(Tipy!MZ78=Výsledky!$PK$3,Tipy!NB78=Výsledky!$PM$3),60,0)))</f>
        <v>0</v>
      </c>
      <c r="PI84" s="55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55">
        <f>IF(ISBLANK($PM$3),"",IF(OR(Tipy!NC78=Výsledky!$PH$6,Tipy!NC78=Výsledky!$PH$7,Tipy!NC78=Výsledky!$PH$8,Tipy!NC78=Výsledky!$PH$9,Tipy!NC78=Výsledky!$PH$10),VLOOKUP(Tipy!NC78,'Kategórie hráčov'!$A$2:$B$51,2,FALSE),0))</f>
        <v>0</v>
      </c>
      <c r="PK84" s="55">
        <f>IF(ISBLANK($PM$3),"",IF(OR(Tipy!ND78=Výsledky!$PK$6,Tipy!ND78=Výsledky!$PK$7,Tipy!ND78=Výsledky!$PK$8,Tipy!ND78=Výsledky!$PK$9),VLOOKUP(Tipy!ND78,'Kategórie hráčov'!$A$27:$B$76,2,FALSE),0))</f>
        <v>0</v>
      </c>
      <c r="PL84" s="56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59" t="str">
        <f>IF(ISBLANK($PM$3),"",IF(ISBLANK(Tipy!MZ78),"-",SUM(PH84:PL84)))</f>
        <v>-</v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>
        <f>IF(ISBLANK($QA$3),"",IF(ISBLANK(Tipy!NL78),0,IF(AND(Tipy!NL78=Výsledky!$PY$3,Tipy!NN78=Výsledky!$QA$3),60,0)))</f>
        <v>0</v>
      </c>
      <c r="PW84" s="62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>0</v>
      </c>
      <c r="PX84" s="55">
        <f>IF(ISBLANK($QA$3),"",IF(OR(Tipy!NO78=Výsledky!$PV$6,Tipy!NO78=Výsledky!$PV$7,Tipy!NO78=Výsledky!$PV$8,Tipy!NO78=Výsledky!$PV$9,Tipy!NO78=Výsledky!$PV$10),VLOOKUP(Tipy!NO78,'Kategórie hráčov'!$A$2:$B$51,2,FALSE),0))</f>
        <v>0</v>
      </c>
      <c r="PY84" s="55">
        <f>IF(ISBLANK($QA$3),"",IF(OR(Tipy!NP78=Výsledky!$PY$6,Tipy!NP78=Výsledky!$PY$7,Tipy!NP78=Výsledky!$PY$8,Tipy!NP78=Výsledky!$PY$9),VLOOKUP(Tipy!NP78,'Kategórie hráčov'!$A$27:$B$76,2,FALSE),0))</f>
        <v>0</v>
      </c>
      <c r="PZ84" s="63">
        <f>IF(ISBLANK($QA$3),"",IF(ISBLANK(Tipy!NL78),0,IF(OR(AND(Tipy!NL78=Výsledky!$PY$3,OR(Tipy!NN78=Výsledky!$QA$3+1,Tipy!NN78=Výsledky!$QA$3-1)),AND(Tipy!NN78=Výsledky!$QA$3,OR(Tipy!NL78=Výsledky!$PY$3+1,Tipy!NL78=Výsledky!$PY$3-1))),10,0)))</f>
        <v>0</v>
      </c>
      <c r="QA84" s="64" t="str">
        <f>IF(ISBLANK($QA$3),"",IF(ISBLANK(Tipy!NL78),"-",SUM(PV84:PZ84)))</f>
        <v>-</v>
      </c>
      <c r="QB84" s="58"/>
      <c r="QC84" s="61">
        <f>IF(ISBLANK($QH$3),"",IF(ISBLANK(Tipy!NR78),0,IF(AND(Tipy!NR78=Výsledky!$QF$3,Tipy!NT78=Výsledky!$QH$3),60,0)))</f>
        <v>0</v>
      </c>
      <c r="QD84" s="62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>0</v>
      </c>
      <c r="QE84" s="62">
        <f>IF(ISBLANK($QH$3),"",IF(OR(Tipy!NU78=Výsledky!$QC$6,Tipy!NU78=Výsledky!$QC$7,Tipy!NU78=Výsledky!$QC$8,Tipy!NU78=Výsledky!$QC$9),IF(VLOOKUP(Tipy!NU78,'Kategórie hráčov'!$A$2:$B$46,2,FALSE)=30,30,20),0))</f>
        <v>0</v>
      </c>
      <c r="QF84" s="62">
        <f>IF(ISBLANK($QH$3),"",IF(OR(Tipy!NV78=Výsledky!$QF$6,Tipy!NV78=Výsledky!$QF$7,Tipy!NV78=Výsledky!$QF$8,Tipy!NV78=Výsledky!$QF$9),IF(VLOOKUP(Tipy!NV78,'Kategórie hráčov'!$A$2:$B$46,2,FALSE)=30,30,20),0))</f>
        <v>0</v>
      </c>
      <c r="QG84" s="63">
        <f>IF(ISBLANK($QH$3),"",IF(ISBLANK(Tipy!NR78),0,IF(OR(AND(Tipy!NR78=Výsledky!$QF$3,OR(Tipy!NT78=Výsledky!$QH$3+1,Tipy!NT78=Výsledky!$QH$3-1)),AND(Tipy!NT78=Výsledky!$QH$3,OR(Tipy!NR78=Výsledky!$QF$3+1,Tipy!NR78=Výsledky!$QF$3-1))),10,0)))</f>
        <v>0</v>
      </c>
      <c r="QH84" s="64" t="str">
        <f>IF(ISBLANK($QH$3),"",IF(ISBLANK(Tipy!NR78),"-",SUM(QC84:QG84)))</f>
        <v>-</v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5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5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5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5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5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3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3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5">
      <c r="A92" s="465" t="s">
        <v>148</v>
      </c>
      <c r="B92" s="73" t="s">
        <v>141</v>
      </c>
      <c r="C92" s="74"/>
      <c r="D92" s="429">
        <f>IF(ISBLANK(I3),"",COUNTIF(I12:I90,"&gt;=0"))</f>
        <v>0</v>
      </c>
      <c r="E92" s="429"/>
      <c r="F92" s="430">
        <f>IF(ISBLANK(I3),"",D92/COUNT($A$12:$A$90))</f>
        <v>0</v>
      </c>
      <c r="G92" s="430"/>
      <c r="H92" s="75"/>
      <c r="I92" s="76"/>
      <c r="J92" s="77"/>
      <c r="K92" s="429">
        <f>IF(ISBLANK(P3),"",COUNTIF(P12:P90,"&gt;=0"))</f>
        <v>67</v>
      </c>
      <c r="L92" s="429"/>
      <c r="M92" s="430">
        <f>IF(ISBLANK(P3),"",K92/COUNT($A$12:$A$90))</f>
        <v>0.9178082191780822</v>
      </c>
      <c r="N92" s="430"/>
      <c r="O92" s="75"/>
      <c r="P92" s="76"/>
      <c r="Q92" s="78"/>
      <c r="R92" s="429">
        <f>IF(ISBLANK(W3),"",COUNTIF(W12:W90,"&gt;=0"))</f>
        <v>62</v>
      </c>
      <c r="S92" s="429"/>
      <c r="T92" s="430">
        <f>IF(ISBLANK(W3),"",R92/COUNT($A$12:$A$90))</f>
        <v>0.84931506849315064</v>
      </c>
      <c r="U92" s="430"/>
      <c r="V92" s="75"/>
      <c r="W92" s="76"/>
      <c r="X92" s="78"/>
      <c r="Y92" s="429">
        <f>IF(ISBLANK(AD3),"",COUNTIF(AD12:AD90,"&gt;=0"))</f>
        <v>62</v>
      </c>
      <c r="Z92" s="429"/>
      <c r="AA92" s="430">
        <f>IF(ISBLANK(AD3),"",Y92/COUNT($A$12:$A$90))</f>
        <v>0.84931506849315064</v>
      </c>
      <c r="AB92" s="430"/>
      <c r="AC92" s="75"/>
      <c r="AD92" s="76"/>
      <c r="AE92" s="78"/>
      <c r="AF92" s="429">
        <f>IF(ISBLANK(AK3),"",COUNTIF(AK12:AK90,"&gt;=0"))</f>
        <v>58</v>
      </c>
      <c r="AG92" s="429"/>
      <c r="AH92" s="430">
        <f>IF(ISBLANK(AK3),"",AF92/COUNT($A$12:$A$90))</f>
        <v>0.79452054794520544</v>
      </c>
      <c r="AI92" s="430"/>
      <c r="AJ92" s="75"/>
      <c r="AK92" s="76"/>
      <c r="AL92" s="78"/>
      <c r="AM92" s="429">
        <f>IF(ISBLANK(AR3),"",COUNTIF(AR12:AR90,"&gt;=0"))</f>
        <v>62</v>
      </c>
      <c r="AN92" s="429"/>
      <c r="AO92" s="430">
        <f>IF(ISBLANK(AR3),"",AM92/COUNT($A$12:$A$90))</f>
        <v>0.84931506849315064</v>
      </c>
      <c r="AP92" s="430"/>
      <c r="AQ92" s="75"/>
      <c r="AR92" s="76"/>
      <c r="AS92" s="78"/>
      <c r="AT92" s="473">
        <f>IF(ISBLANK(AY3),"",COUNTIF(AY12:AY90,"&gt;=0"))</f>
        <v>60</v>
      </c>
      <c r="AU92" s="429"/>
      <c r="AV92" s="430">
        <f>IF(ISBLANK(AY3),"",AT92/COUNT($A$12:$A$90))</f>
        <v>0.82191780821917804</v>
      </c>
      <c r="AW92" s="430"/>
      <c r="AX92" s="75"/>
      <c r="AY92" s="76"/>
      <c r="AZ92" s="78"/>
      <c r="BA92" s="429">
        <f>IF(ISBLANK(BF3),"",COUNTIF(BF12:BF90,"&gt;=0"))</f>
        <v>51</v>
      </c>
      <c r="BB92" s="429"/>
      <c r="BC92" s="430">
        <f>IF(ISBLANK(BF3),"",BA92/COUNT($A$12:$A$90))</f>
        <v>0.69863013698630139</v>
      </c>
      <c r="BD92" s="430"/>
      <c r="BE92" s="75"/>
      <c r="BF92" s="76"/>
      <c r="BG92" s="78"/>
      <c r="BH92" s="429">
        <f>IF(ISBLANK(BM3),"",COUNTIF(BM12:BM90,"&gt;=0"))</f>
        <v>54</v>
      </c>
      <c r="BI92" s="429"/>
      <c r="BJ92" s="430">
        <f>IF(ISBLANK(BM3),"",BH92/COUNT($A$12:$A$90))</f>
        <v>0.73972602739726023</v>
      </c>
      <c r="BK92" s="430"/>
      <c r="BL92" s="75"/>
      <c r="BM92" s="76"/>
      <c r="BN92" s="78"/>
      <c r="BO92" s="429">
        <f>IF(ISBLANK(BT3),"",COUNTIF(BT12:BT90,"&gt;=0"))</f>
        <v>58</v>
      </c>
      <c r="BP92" s="429"/>
      <c r="BQ92" s="430">
        <f>IF(ISBLANK(BT3),"",BO92/COUNT($A$12:$A$90))</f>
        <v>0.79452054794520544</v>
      </c>
      <c r="BR92" s="430"/>
      <c r="BS92" s="75"/>
      <c r="BT92" s="76"/>
      <c r="BU92" s="78"/>
      <c r="BV92" s="429">
        <f>IF(ISBLANK(CA3),"",COUNTIF(CA12:CA90,"&gt;=0"))</f>
        <v>57</v>
      </c>
      <c r="BW92" s="429"/>
      <c r="BX92" s="430">
        <f>IF(ISBLANK(CA3),"",BV92/COUNT($A$12:$A$90))</f>
        <v>0.78082191780821919</v>
      </c>
      <c r="BY92" s="430"/>
      <c r="BZ92" s="75"/>
      <c r="CA92" s="76"/>
      <c r="CB92" s="78"/>
      <c r="CC92" s="429">
        <f>IF(ISBLANK(CH3),"",COUNTIF(CH12:CH90,"&gt;=0"))</f>
        <v>54</v>
      </c>
      <c r="CD92" s="429"/>
      <c r="CE92" s="430">
        <f>IF(ISBLANK(CH3),"",CC92/COUNT($A$12:$A$90))</f>
        <v>0.73972602739726023</v>
      </c>
      <c r="CF92" s="430"/>
      <c r="CG92" s="75"/>
      <c r="CH92" s="76"/>
      <c r="CI92" s="78"/>
      <c r="CJ92" s="429">
        <f>IF(ISBLANK(CO3),"",COUNTIF(CO12:CO90,"&gt;=0"))</f>
        <v>57</v>
      </c>
      <c r="CK92" s="429"/>
      <c r="CL92" s="430">
        <f>IF(ISBLANK(CO3),"",CJ92/COUNT($A$12:$A$90))</f>
        <v>0.78082191780821919</v>
      </c>
      <c r="CM92" s="430"/>
      <c r="CN92" s="75"/>
      <c r="CO92" s="76"/>
      <c r="CP92" s="78"/>
      <c r="CQ92" s="429">
        <f>IF(ISBLANK(CV3),"",COUNTIF(CV12:CV90,"&gt;=0"))</f>
        <v>54</v>
      </c>
      <c r="CR92" s="429"/>
      <c r="CS92" s="430">
        <f>IF(ISBLANK(CV3),"",CQ92/COUNT($A$12:$A$90))</f>
        <v>0.73972602739726023</v>
      </c>
      <c r="CT92" s="430"/>
      <c r="CU92" s="75"/>
      <c r="CV92" s="76"/>
      <c r="CW92" s="78"/>
      <c r="CX92" s="429">
        <f>IF(ISBLANK(DC3),"",COUNTIF(DC12:DC90,"&gt;=0"))</f>
        <v>53</v>
      </c>
      <c r="CY92" s="429"/>
      <c r="CZ92" s="430">
        <f>IF(ISBLANK(DC3),"",CX92/COUNT($A$12:$A$90))</f>
        <v>0.72602739726027399</v>
      </c>
      <c r="DA92" s="430"/>
      <c r="DB92" s="75"/>
      <c r="DC92" s="76"/>
      <c r="DD92" s="78"/>
      <c r="DE92" s="429">
        <f>IF(ISBLANK(DJ3),"",COUNTIF(DJ12:DJ90,"&gt;=0"))</f>
        <v>52</v>
      </c>
      <c r="DF92" s="429"/>
      <c r="DG92" s="430">
        <f>IF(ISBLANK(DJ3),"",DE92/COUNT($A$12:$A$90))</f>
        <v>0.71232876712328763</v>
      </c>
      <c r="DH92" s="430"/>
      <c r="DI92" s="75"/>
      <c r="DJ92" s="76"/>
      <c r="DK92" s="78"/>
      <c r="DL92" s="429">
        <f>IF(ISBLANK(DQ3),"",COUNTIF(DQ12:DQ90,"&gt;=0"))</f>
        <v>57</v>
      </c>
      <c r="DM92" s="429"/>
      <c r="DN92" s="430">
        <f>IF(ISBLANK(DQ3),"",DL92/COUNT($A$12:$A$90))</f>
        <v>0.78082191780821919</v>
      </c>
      <c r="DO92" s="430"/>
      <c r="DP92" s="75"/>
      <c r="DQ92" s="76"/>
      <c r="DR92" s="78"/>
      <c r="DS92" s="429">
        <f>IF(ISBLANK(DX3),"",COUNTIF(DX12:DX90,"&gt;=0"))</f>
        <v>44</v>
      </c>
      <c r="DT92" s="429"/>
      <c r="DU92" s="430">
        <f>IF(ISBLANK(DX3),"",DS92/COUNT($A$12:$A$90))</f>
        <v>0.60273972602739723</v>
      </c>
      <c r="DV92" s="430"/>
      <c r="DW92" s="75"/>
      <c r="DX92" s="76"/>
      <c r="DY92" s="78"/>
      <c r="DZ92" s="429">
        <f>IF(ISBLANK(EE3),"",COUNTIF(EE12:EE90,"&gt;=0"))</f>
        <v>52</v>
      </c>
      <c r="EA92" s="429"/>
      <c r="EB92" s="430">
        <f>IF(ISBLANK(EE3),"",DZ92/COUNT($A$12:$A$90))</f>
        <v>0.71232876712328763</v>
      </c>
      <c r="EC92" s="430"/>
      <c r="ED92" s="75"/>
      <c r="EE92" s="76"/>
      <c r="EF92" s="78"/>
      <c r="EG92" s="429">
        <f>IF(ISBLANK(EL3),"",COUNTIF(EL12:EL90,"&gt;=0"))</f>
        <v>51</v>
      </c>
      <c r="EH92" s="429"/>
      <c r="EI92" s="430">
        <f>IF(ISBLANK(EL3),"",EG92/COUNT($A$12:$A$90))</f>
        <v>0.69863013698630139</v>
      </c>
      <c r="EJ92" s="430"/>
      <c r="EK92" s="75"/>
      <c r="EL92" s="76"/>
      <c r="EM92" s="78"/>
      <c r="EN92" s="429">
        <f>IF(ISBLANK(ES3),"",COUNTIF(ES12:ES90,"&gt;=0"))</f>
        <v>51</v>
      </c>
      <c r="EO92" s="429"/>
      <c r="EP92" s="430">
        <f>IF(ISBLANK(ES3),"",EN92/COUNT($A$12:$A$90))</f>
        <v>0.69863013698630139</v>
      </c>
      <c r="EQ92" s="430"/>
      <c r="ER92" s="75"/>
      <c r="ES92" s="76"/>
      <c r="ET92" s="78"/>
      <c r="EU92" s="429">
        <f>IF(ISBLANK(EZ3),"",COUNTIF(EZ12:EZ90,"&gt;=0"))</f>
        <v>48</v>
      </c>
      <c r="EV92" s="429"/>
      <c r="EW92" s="430">
        <f>IF(ISBLANK(EZ3),"",EU92/COUNT($A$12:$A$90))</f>
        <v>0.65753424657534243</v>
      </c>
      <c r="EX92" s="430"/>
      <c r="EY92" s="75"/>
      <c r="EZ92" s="76"/>
      <c r="FA92" s="78"/>
      <c r="FB92" s="429">
        <f>IF(ISBLANK(FG3),"",COUNTIF(FG12:FG90,"&gt;=0"))</f>
        <v>47</v>
      </c>
      <c r="FC92" s="429"/>
      <c r="FD92" s="430">
        <f>IF(ISBLANK(FG3),"",FB92/COUNT($A$12:$A$90))</f>
        <v>0.64383561643835618</v>
      </c>
      <c r="FE92" s="430"/>
      <c r="FF92" s="75"/>
      <c r="FG92" s="76"/>
      <c r="FH92" s="78"/>
      <c r="FI92" s="429">
        <f>IF(ISBLANK(FN3),"",COUNTIF(FN12:FN90,"&gt;=0"))</f>
        <v>47</v>
      </c>
      <c r="FJ92" s="429"/>
      <c r="FK92" s="430">
        <f>IF(ISBLANK(FN3),"",FI92/COUNT($A$12:$A$90))</f>
        <v>0.64383561643835618</v>
      </c>
      <c r="FL92" s="430"/>
      <c r="FM92" s="75"/>
      <c r="FN92" s="76"/>
      <c r="FO92" s="78"/>
      <c r="FP92" s="429">
        <f>IF(ISBLANK(DJ3),"",COUNTIF(FU12:FU90,"&gt;=0"))</f>
        <v>51</v>
      </c>
      <c r="FQ92" s="429"/>
      <c r="FR92" s="430">
        <f>IF(ISBLANK(DJ3),"",FP92/COUNT($A$12:$A$90))</f>
        <v>0.69863013698630139</v>
      </c>
      <c r="FS92" s="430"/>
      <c r="FT92" s="75"/>
      <c r="FU92" s="76"/>
      <c r="FV92" s="78"/>
      <c r="FW92" s="429">
        <f>IF(ISBLANK(GB3),"",COUNTIF(GB12:GB90,"&gt;=0"))</f>
        <v>48</v>
      </c>
      <c r="FX92" s="429"/>
      <c r="FY92" s="430">
        <f>IF(ISBLANK(GB3),"",FW92/COUNT($A$12:$A$90))</f>
        <v>0.65753424657534243</v>
      </c>
      <c r="FZ92" s="430"/>
      <c r="GA92" s="75"/>
      <c r="GB92" s="76"/>
      <c r="GC92" s="78"/>
      <c r="GD92" s="429">
        <f>IF(ISBLANK(GI3),"",COUNTIF(GI12:GI90,"&gt;=0"))</f>
        <v>45</v>
      </c>
      <c r="GE92" s="429"/>
      <c r="GF92" s="430">
        <f>IF(ISBLANK(GI3),"",GD92/COUNT($A$12:$A$90))</f>
        <v>0.61643835616438358</v>
      </c>
      <c r="GG92" s="430"/>
      <c r="GH92" s="75"/>
      <c r="GI92" s="76"/>
      <c r="GJ92" s="78"/>
      <c r="GK92" s="429">
        <f>IF(ISBLANK(GP3),"",COUNTIF(GP12:GP90,"&gt;=0"))</f>
        <v>47</v>
      </c>
      <c r="GL92" s="429"/>
      <c r="GM92" s="430">
        <f>IF(ISBLANK(GP3),"",GK92/COUNT($A$12:$A$90))</f>
        <v>0.64383561643835618</v>
      </c>
      <c r="GN92" s="430"/>
      <c r="GO92" s="75"/>
      <c r="GP92" s="76"/>
      <c r="GQ92" s="78"/>
      <c r="GR92" s="429">
        <f>IF(ISBLANK(GW3),"",COUNTIF(GW12:GW90,"&gt;=0"))</f>
        <v>45</v>
      </c>
      <c r="GS92" s="429"/>
      <c r="GT92" s="430">
        <f>IF(ISBLANK(GI3),"",GR92/COUNT($A$12:$A$90))</f>
        <v>0.61643835616438358</v>
      </c>
      <c r="GU92" s="430"/>
      <c r="GV92" s="75"/>
      <c r="GW92" s="76"/>
      <c r="GX92" s="78"/>
      <c r="GY92" s="429">
        <f>IF(ISBLANK(HD3),"",COUNTIF(HD12:HD90,"&gt;=0"))</f>
        <v>50</v>
      </c>
      <c r="GZ92" s="429"/>
      <c r="HA92" s="430">
        <f>IF(ISBLANK(HD3),"",GY92/COUNT($A$12:$A$90))</f>
        <v>0.68493150684931503</v>
      </c>
      <c r="HB92" s="430"/>
      <c r="HC92" s="75"/>
      <c r="HD92" s="76"/>
      <c r="HE92" s="78"/>
      <c r="HF92" s="429">
        <f>IF(ISBLANK(HK3),"",COUNTIF(HK12:HK90,"&gt;=0"))</f>
        <v>48</v>
      </c>
      <c r="HG92" s="429"/>
      <c r="HH92" s="430">
        <f>IF(ISBLANK(HK3),"",HF92/COUNT($A$12:$A$90))</f>
        <v>0.65753424657534243</v>
      </c>
      <c r="HI92" s="430"/>
      <c r="HJ92" s="75"/>
      <c r="HK92" s="76"/>
      <c r="HL92" s="78"/>
      <c r="HM92" s="429">
        <f>IF(ISBLANK(HR3),"",COUNTIF(HR12:HR90,"&gt;=0"))</f>
        <v>48</v>
      </c>
      <c r="HN92" s="429"/>
      <c r="HO92" s="430">
        <f>IF(ISBLANK(HR3),"",HM92/COUNT($A$12:$A$90))</f>
        <v>0.65753424657534243</v>
      </c>
      <c r="HP92" s="430"/>
      <c r="HQ92" s="75"/>
      <c r="HR92" s="76"/>
      <c r="HS92" s="78"/>
      <c r="HT92" s="429">
        <f>IF(ISBLANK(HY3),"",COUNTIF(HY12:HY90,"&gt;=0"))</f>
        <v>46</v>
      </c>
      <c r="HU92" s="429"/>
      <c r="HV92" s="430">
        <f>IF(ISBLANK(HR3),"",HT92/COUNT($A$12:$A$90))</f>
        <v>0.63013698630136983</v>
      </c>
      <c r="HW92" s="430"/>
      <c r="HX92" s="75"/>
      <c r="HY92" s="76"/>
      <c r="HZ92" s="78"/>
      <c r="IA92" s="429">
        <f>IF(ISBLANK(IF3),"",COUNTIF(IF12:IF90,"&gt;=0"))</f>
        <v>49</v>
      </c>
      <c r="IB92" s="429"/>
      <c r="IC92" s="430">
        <f>IF(ISBLANK(IF3),"",IA92/COUNT($A$12:$A$90))</f>
        <v>0.67123287671232879</v>
      </c>
      <c r="ID92" s="430"/>
      <c r="IE92" s="75"/>
      <c r="IF92" s="76"/>
      <c r="IG92" s="78"/>
      <c r="IH92" s="429">
        <f>IF(ISBLANK(IF3),"",COUNTIF(IM12:IM90,"&gt;=0"))</f>
        <v>45</v>
      </c>
      <c r="II92" s="429"/>
      <c r="IJ92" s="430">
        <f>IF(ISBLANK(IF3),"",IH92/COUNT($A$12:$A$90))</f>
        <v>0.61643835616438358</v>
      </c>
      <c r="IK92" s="430"/>
      <c r="IL92" s="75"/>
      <c r="IM92" s="76"/>
      <c r="IN92" s="78"/>
      <c r="IO92" s="429">
        <f>IF(ISBLANK(IT3),"",COUNTIF(IT12:IT90,"&gt;=0"))</f>
        <v>46</v>
      </c>
      <c r="IP92" s="429"/>
      <c r="IQ92" s="430">
        <f>IF(ISBLANK(IT3),"",IO92/COUNT($A$12:$A$90))</f>
        <v>0.63013698630136983</v>
      </c>
      <c r="IR92" s="430"/>
      <c r="IS92" s="75"/>
      <c r="IT92" s="76"/>
      <c r="IU92" s="78"/>
      <c r="IV92" s="429">
        <f>IF(ISBLANK(JA3),"",COUNTIF(JA12:JA90,"&gt;=0"))</f>
        <v>49</v>
      </c>
      <c r="IW92" s="429"/>
      <c r="IX92" s="430">
        <f>IF(ISBLANK(JA3),"",IV92/COUNT($A$12:$A$90))</f>
        <v>0.67123287671232879</v>
      </c>
      <c r="IY92" s="430"/>
      <c r="IZ92" s="75"/>
      <c r="JA92" s="76"/>
      <c r="JB92" s="78"/>
      <c r="JC92" s="429">
        <f>IF(ISBLANK(JH3),"",COUNTIF(JH12:JH90,"&gt;=0"))</f>
        <v>42</v>
      </c>
      <c r="JD92" s="429"/>
      <c r="JE92" s="430">
        <f>IF(ISBLANK(JH3),"",JC92/COUNT($A$12:$A$90))</f>
        <v>0.57534246575342463</v>
      </c>
      <c r="JF92" s="430"/>
      <c r="JG92" s="75"/>
      <c r="JH92" s="76"/>
      <c r="JI92" s="78"/>
      <c r="JJ92" s="429">
        <f>IF(ISBLANK(JH3),"",COUNTIF(JO12:JO90,"&gt;=0"))</f>
        <v>0</v>
      </c>
      <c r="JK92" s="429"/>
      <c r="JL92" s="430">
        <f>IF(ISBLANK(JH3),"",JJ92/COUNT($A$12:$A$90))</f>
        <v>0</v>
      </c>
      <c r="JM92" s="430"/>
      <c r="JN92" s="75"/>
      <c r="JO92" s="76"/>
      <c r="JP92" s="78"/>
      <c r="JQ92" s="429">
        <f>IF(ISBLANK(JV3),"",COUNTIF(JV12:JV90,"&gt;=0"))</f>
        <v>42</v>
      </c>
      <c r="JR92" s="429"/>
      <c r="JS92" s="430">
        <f>IF(ISBLANK(JV3),"",JQ92/COUNT($A$12:$A$90))</f>
        <v>0.57534246575342463</v>
      </c>
      <c r="JT92" s="430"/>
      <c r="JU92" s="75"/>
      <c r="JV92" s="76"/>
      <c r="JW92" s="78"/>
      <c r="JX92" s="429">
        <f>IF(ISBLANK(KQ3),"",COUNTIF(KC12:KC90,"&gt;=0"))</f>
        <v>0</v>
      </c>
      <c r="JY92" s="429"/>
      <c r="JZ92" s="430">
        <f>IF(ISBLANK(KQ3),"",JX92/COUNT($A$12:$A$90))</f>
        <v>0</v>
      </c>
      <c r="KA92" s="430"/>
      <c r="KB92" s="75"/>
      <c r="KC92" s="76"/>
      <c r="KD92" s="78"/>
      <c r="KE92" s="429">
        <f>IF(ISBLANK(KJ3),"",COUNTIF(KJ12:KJ90,"&gt;=0"))</f>
        <v>46</v>
      </c>
      <c r="KF92" s="429"/>
      <c r="KG92" s="430">
        <f>IF(ISBLANK(KJ3),"",KE92/COUNT($A$12:$A$90))</f>
        <v>0.63013698630136983</v>
      </c>
      <c r="KH92" s="430"/>
      <c r="KI92" s="75"/>
      <c r="KJ92" s="76"/>
      <c r="KK92" s="78"/>
      <c r="KL92" s="429">
        <f>IF(ISBLANK(KQ3),"",COUNTIF(KQ12:KQ90,"&gt;=0"))</f>
        <v>43</v>
      </c>
      <c r="KM92" s="429"/>
      <c r="KN92" s="430">
        <f>IF(ISBLANK(KQ3),"",KL92/COUNT($A$12:$A$90))</f>
        <v>0.58904109589041098</v>
      </c>
      <c r="KO92" s="430"/>
      <c r="KP92" s="75"/>
      <c r="KQ92" s="76"/>
      <c r="KR92" s="78"/>
      <c r="KS92" s="429">
        <f>IF(ISBLANK(KX3),"",COUNTIF(KX12:KX90,"&gt;=0"))</f>
        <v>43</v>
      </c>
      <c r="KT92" s="429"/>
      <c r="KU92" s="430">
        <f>IF(ISBLANK(KX3),"",KS92/COUNT($A$12:$A$90))</f>
        <v>0.58904109589041098</v>
      </c>
      <c r="KV92" s="430"/>
      <c r="KW92" s="75"/>
      <c r="KX92" s="76"/>
      <c r="KY92" s="79"/>
      <c r="KZ92" s="429">
        <f>IF(ISBLANK(LE3),"",COUNTIF(LE12:LE90,"&gt;=0"))</f>
        <v>45</v>
      </c>
      <c r="LA92" s="429"/>
      <c r="LB92" s="430">
        <f>IF(ISBLANK(LE3),"",KZ92/COUNT($A$12:$A$90))</f>
        <v>0.61643835616438358</v>
      </c>
      <c r="LC92" s="430"/>
      <c r="LD92" s="75"/>
      <c r="LE92" s="76"/>
      <c r="LF92" s="78"/>
      <c r="LG92" s="429">
        <f>IF(ISBLANK(LL3),"",COUNTIF(LL12:LL90,"&gt;=0"))</f>
        <v>40</v>
      </c>
      <c r="LH92" s="429"/>
      <c r="LI92" s="430">
        <f>IF(ISBLANK(LL3),"",LG92/COUNT($A$12:$A$90))</f>
        <v>0.54794520547945202</v>
      </c>
      <c r="LJ92" s="430"/>
      <c r="LK92" s="75"/>
      <c r="LL92" s="76"/>
      <c r="LM92" s="78"/>
      <c r="LN92" s="429">
        <f>IF(ISBLANK(LS3),"",COUNTIF(LS12:LS90,"&gt;=0"))</f>
        <v>43</v>
      </c>
      <c r="LO92" s="429"/>
      <c r="LP92" s="430">
        <f>IF(ISBLANK(LS3),"",LN92/COUNT($A$12:$A$90))</f>
        <v>0.58904109589041098</v>
      </c>
      <c r="LQ92" s="430"/>
      <c r="LR92" s="75"/>
      <c r="LS92" s="76"/>
      <c r="LT92" s="78"/>
      <c r="LU92" s="429">
        <f>IF(ISBLANK(LZ3),"",COUNTIF(LZ12:LZ90,"&gt;=0"))</f>
        <v>42</v>
      </c>
      <c r="LV92" s="429"/>
      <c r="LW92" s="430">
        <f>IF(ISBLANK(LZ3),"",LU92/COUNT($A$12:$A$90))</f>
        <v>0.57534246575342463</v>
      </c>
      <c r="LX92" s="430"/>
      <c r="LY92" s="75"/>
      <c r="LZ92" s="76"/>
      <c r="MA92" s="78"/>
      <c r="MB92" s="429">
        <f>IF(ISBLANK(MG3),"",COUNTIF(MG12:MG90,"&gt;=0"))</f>
        <v>43</v>
      </c>
      <c r="MC92" s="429"/>
      <c r="MD92" s="430">
        <f>IF(ISBLANK(MG3),"",MB92/COUNT($A$12:$A$90))</f>
        <v>0.58904109589041098</v>
      </c>
      <c r="ME92" s="430"/>
      <c r="MF92" s="75"/>
      <c r="MG92" s="76"/>
      <c r="MH92" s="78"/>
      <c r="MI92" s="429">
        <f>IF(ISBLANK(MN3),"",COUNTIF(MN12:MN90,"&gt;=0"))</f>
        <v>35</v>
      </c>
      <c r="MJ92" s="429"/>
      <c r="MK92" s="430">
        <f>IF(ISBLANK(MN3),"",MI92/COUNT($A$12:$A$90))</f>
        <v>0.47945205479452052</v>
      </c>
      <c r="ML92" s="430"/>
      <c r="MM92" s="75"/>
      <c r="MN92" s="76"/>
      <c r="MO92" s="78"/>
      <c r="MP92" s="429">
        <f>IF(ISBLANK(MU3),"",COUNTIF(MU12:MU90,"&gt;=0"))</f>
        <v>42</v>
      </c>
      <c r="MQ92" s="429"/>
      <c r="MR92" s="430">
        <f>IF(ISBLANK(MU3),"",MP92/COUNT($A$12:$A$90))</f>
        <v>0.57534246575342463</v>
      </c>
      <c r="MS92" s="430"/>
      <c r="MT92" s="75"/>
      <c r="MU92" s="76"/>
      <c r="MV92" s="78"/>
      <c r="MW92" s="429">
        <f>IF(ISBLANK(NB3),"",COUNTIF(NB12:NB90,"&gt;=0"))</f>
        <v>39</v>
      </c>
      <c r="MX92" s="429"/>
      <c r="MY92" s="430">
        <f>IF(ISBLANK(NB3),"",MW92/COUNT($A$12:$A$90))</f>
        <v>0.53424657534246578</v>
      </c>
      <c r="MZ92" s="430"/>
      <c r="NA92" s="75"/>
      <c r="NB92" s="76"/>
      <c r="NC92" s="78"/>
      <c r="ND92" s="429">
        <f>IF(ISBLANK(NI3),"",COUNTIF(NI12:NI90,"&gt;=0"))</f>
        <v>40</v>
      </c>
      <c r="NE92" s="429"/>
      <c r="NF92" s="430">
        <f>IF(ISBLANK(NI3),"",ND92/COUNT($A$12:$A$90))</f>
        <v>0.54794520547945202</v>
      </c>
      <c r="NG92" s="430"/>
      <c r="NH92" s="75"/>
      <c r="NI92" s="76"/>
      <c r="NJ92" s="78"/>
      <c r="NK92" s="429">
        <f>IF(ISBLANK(NP3),"",COUNTIF(NP12:NP90,"&gt;=0"))</f>
        <v>41</v>
      </c>
      <c r="NL92" s="429"/>
      <c r="NM92" s="430">
        <f>IF(ISBLANK(NP3),"",NK92/COUNT($A$12:$A$90))</f>
        <v>0.56164383561643838</v>
      </c>
      <c r="NN92" s="430"/>
      <c r="NO92" s="75"/>
      <c r="NP92" s="76"/>
      <c r="NQ92" s="78"/>
      <c r="NR92" s="429">
        <f>IF(ISBLANK(NW3),"",COUNTIF(NW12:NW90,"&gt;=0"))</f>
        <v>39</v>
      </c>
      <c r="NS92" s="429"/>
      <c r="NT92" s="430">
        <f>IF(ISBLANK(NW3),"",NR92/COUNT($A$12:$A$90))</f>
        <v>0.53424657534246578</v>
      </c>
      <c r="NU92" s="430"/>
      <c r="NV92" s="75"/>
      <c r="NW92" s="76"/>
      <c r="NX92" s="78"/>
      <c r="NY92" s="429">
        <f>IF(ISBLANK(OD3),"",COUNTIF(OD12:OD90,"&gt;=0"))</f>
        <v>33</v>
      </c>
      <c r="NZ92" s="429"/>
      <c r="OA92" s="430">
        <f>IF(ISBLANK(OD3),"",NY92/COUNT($A$12:$A$90))</f>
        <v>0.45205479452054792</v>
      </c>
      <c r="OB92" s="430"/>
      <c r="OC92" s="75"/>
      <c r="OD92" s="76"/>
      <c r="OE92" s="78"/>
      <c r="OF92" s="429">
        <f>IF(ISBLANK(NW3),"",COUNTIF(OK12:OK90,"&gt;=0"))</f>
        <v>0</v>
      </c>
      <c r="OG92" s="429"/>
      <c r="OH92" s="430">
        <f>IF(ISBLANK(NW3),"",OF92/COUNT($A$12:$A$90))</f>
        <v>0</v>
      </c>
      <c r="OI92" s="430"/>
      <c r="OJ92" s="75"/>
      <c r="OK92" s="76"/>
      <c r="OL92" s="78"/>
      <c r="OM92" s="429">
        <f>IF(ISBLANK(OR3),"",COUNTIF(OR12:OR90,"&gt;=0"))</f>
        <v>37</v>
      </c>
      <c r="ON92" s="429"/>
      <c r="OO92" s="430">
        <f>IF(ISBLANK(OR3),"",OM92/COUNT($A$12:$A$90))</f>
        <v>0.50684931506849318</v>
      </c>
      <c r="OP92" s="430"/>
      <c r="OQ92" s="75"/>
      <c r="OR92" s="76"/>
      <c r="OS92" s="78"/>
      <c r="OT92" s="429">
        <f>IF(ISBLANK(OY3),"",COUNTIF(OY12:OY90,"&gt;=0"))</f>
        <v>32</v>
      </c>
      <c r="OU92" s="429"/>
      <c r="OV92" s="430">
        <f>IF(ISBLANK(OY3),"",OT92/COUNT($A$12:$A$90))</f>
        <v>0.43835616438356162</v>
      </c>
      <c r="OW92" s="430"/>
      <c r="OX92" s="75"/>
      <c r="OY92" s="76"/>
      <c r="OZ92" s="78"/>
      <c r="PA92" s="429" t="str">
        <f>IF(ISBLANK(PF3),"",COUNTIF(PF12:PF90,"&gt;=0"))</f>
        <v/>
      </c>
      <c r="PB92" s="429"/>
      <c r="PC92" s="430" t="str">
        <f>IF(ISBLANK(PF3),"",PA92/COUNT($A$12:$A$90))</f>
        <v/>
      </c>
      <c r="PD92" s="430"/>
      <c r="PE92" s="75"/>
      <c r="PF92" s="76"/>
      <c r="PG92" s="78"/>
      <c r="PH92" s="429">
        <f>IF(ISBLANK(PM3),"",COUNTIF(PM12:PM90,"&gt;=0"))</f>
        <v>35</v>
      </c>
      <c r="PI92" s="429"/>
      <c r="PJ92" s="430">
        <f>IF(ISBLANK(PM3),"",PH92/COUNT($A$12:$A$90))</f>
        <v>0.47945205479452052</v>
      </c>
      <c r="PK92" s="430"/>
      <c r="PL92" s="75"/>
      <c r="PM92" s="76"/>
      <c r="PN92" s="78"/>
      <c r="PO92" s="429" t="str">
        <f>IF(ISBLANK(PT3),"",COUNTIF(PT12:PT90,"&gt;=0"))</f>
        <v/>
      </c>
      <c r="PP92" s="429"/>
      <c r="PQ92" s="430" t="str">
        <f>IF(ISBLANK(PT3),"",PO92/COUNT($A$12:$A$90))</f>
        <v/>
      </c>
      <c r="PR92" s="430"/>
      <c r="PS92" s="75"/>
      <c r="PT92" s="76"/>
      <c r="PU92" s="78"/>
      <c r="PV92" s="429">
        <f>IF(ISBLANK(QA3),"",COUNTIF(QA12:QA90,"&gt;=0"))</f>
        <v>30</v>
      </c>
      <c r="PW92" s="429"/>
      <c r="PX92" s="430">
        <f>IF(ISBLANK(QA3),"",PV92/COUNT($A$12:$A$90))</f>
        <v>0.41095890410958902</v>
      </c>
      <c r="PY92" s="430"/>
      <c r="PZ92" s="75"/>
      <c r="QA92" s="76"/>
      <c r="QB92" s="78"/>
      <c r="QC92" s="429">
        <f>IF(ISBLANK(QH3),"",COUNTIF(QH12:QH90,"&gt;=0"))</f>
        <v>30</v>
      </c>
      <c r="QD92" s="429"/>
      <c r="QE92" s="430">
        <f>IF(ISBLANK(QH3),"",QC92/COUNT($A$12:$A$90))</f>
        <v>0.41095890410958902</v>
      </c>
      <c r="QF92" s="430"/>
      <c r="QG92" s="75"/>
      <c r="QH92" s="76"/>
      <c r="QI92" s="79"/>
      <c r="QJ92" s="429" t="str">
        <f>IF(ISBLANK(QV3),"",COUNTIF(QO12:QO90,"&gt;=0"))</f>
        <v/>
      </c>
      <c r="QK92" s="429"/>
      <c r="QL92" s="430" t="str">
        <f>IF(ISBLANK(QV3),"",QJ92/COUNT($A$12:$A$90))</f>
        <v/>
      </c>
      <c r="QM92" s="430"/>
      <c r="QN92" s="75"/>
      <c r="QO92" s="76"/>
      <c r="QP92" s="79"/>
      <c r="QQ92" s="429" t="str">
        <f>IF(ISBLANK(QO3),"",COUNTIF(QV12:QV90,"&gt;=0"))</f>
        <v/>
      </c>
      <c r="QR92" s="429"/>
      <c r="QS92" s="430" t="str">
        <f>IF(ISBLANK(QO3),"",QQ92/COUNT($A$12:$A$90))</f>
        <v/>
      </c>
      <c r="QT92" s="430"/>
      <c r="QU92" s="75"/>
      <c r="QV92" s="76"/>
    </row>
    <row r="93" spans="1:464" ht="15" customHeight="1" x14ac:dyDescent="0.25">
      <c r="A93" s="466"/>
      <c r="B93" s="80" t="s">
        <v>142</v>
      </c>
      <c r="C93" s="74"/>
      <c r="D93" s="409">
        <f>IF(ISBLANK(I3),"",COUNTIF(D12:D90,"=60"))</f>
        <v>0</v>
      </c>
      <c r="E93" s="409"/>
      <c r="F93" s="410" t="e">
        <f>IF(ISBLANK(I3),"",D93/D92)</f>
        <v>#DIV/0!</v>
      </c>
      <c r="G93" s="410"/>
      <c r="H93" s="410" t="e">
        <f>IF(ISBLANK(I3),"",(D93+D94)/D92)</f>
        <v>#DIV/0!</v>
      </c>
      <c r="I93" s="431"/>
      <c r="J93" s="77"/>
      <c r="K93" s="409">
        <f>IF(ISBLANK(P3),"",COUNTIF(K12:K90,"=60"))</f>
        <v>12</v>
      </c>
      <c r="L93" s="409"/>
      <c r="M93" s="410">
        <f>IF(ISBLANK(P3),"",K93/K92)</f>
        <v>0.17910447761194029</v>
      </c>
      <c r="N93" s="410"/>
      <c r="O93" s="410">
        <f>IF(ISBLANK(P3),"",(K93+K94)/K92)</f>
        <v>0.29850746268656714</v>
      </c>
      <c r="P93" s="431"/>
      <c r="Q93" s="78"/>
      <c r="R93" s="409">
        <f>IF(ISBLANK(W3),"",COUNTIF(R12:R90,"=60"))</f>
        <v>17</v>
      </c>
      <c r="S93" s="409"/>
      <c r="T93" s="410">
        <f>IF(ISBLANK(W3),"",R93/R92)</f>
        <v>0.27419354838709675</v>
      </c>
      <c r="U93" s="410"/>
      <c r="V93" s="410">
        <f>IF(ISBLANK(W3),"",(R93+R94)/R92)</f>
        <v>0.9838709677419355</v>
      </c>
      <c r="W93" s="431"/>
      <c r="X93" s="78"/>
      <c r="Y93" s="409">
        <f>IF(ISBLANK(AD3),"",COUNTIF(Y12:Y90,"=60"))</f>
        <v>15</v>
      </c>
      <c r="Z93" s="409"/>
      <c r="AA93" s="410">
        <f>IF(ISBLANK(AD3),"",Y93/Y92)</f>
        <v>0.24193548387096775</v>
      </c>
      <c r="AB93" s="410"/>
      <c r="AC93" s="410">
        <f>IF(ISBLANK(AD3),"",(Y93+Y94)/Y92)</f>
        <v>0.62903225806451613</v>
      </c>
      <c r="AD93" s="431"/>
      <c r="AE93" s="78"/>
      <c r="AF93" s="409">
        <f>IF(ISBLANK(AK3),"",COUNTIF(AF12:AF90,"=60"))</f>
        <v>4</v>
      </c>
      <c r="AG93" s="409"/>
      <c r="AH93" s="410">
        <f>IF(ISBLANK(AK3),"",AF93/AF92)</f>
        <v>6.8965517241379309E-2</v>
      </c>
      <c r="AI93" s="410"/>
      <c r="AJ93" s="410">
        <f>IF(ISBLANK(AK3),"",(AF93+AF94)/AF92)</f>
        <v>0.89655172413793105</v>
      </c>
      <c r="AK93" s="431"/>
      <c r="AL93" s="78"/>
      <c r="AM93" s="409">
        <f>IF(ISBLANK(AR3),"",COUNTIF(AM12:AM90,"=60"))</f>
        <v>12</v>
      </c>
      <c r="AN93" s="409"/>
      <c r="AO93" s="410">
        <f>IF(ISBLANK(AR3),"",AM93/AM92)</f>
        <v>0.19354838709677419</v>
      </c>
      <c r="AP93" s="410"/>
      <c r="AQ93" s="410">
        <f>IF(ISBLANK(AR3),"",(AM93+AM94)/AM92)</f>
        <v>0.95161290322580649</v>
      </c>
      <c r="AR93" s="431"/>
      <c r="AS93" s="78"/>
      <c r="AT93" s="472">
        <f>IF(ISBLANK(AY3),"",COUNTIF(AT12:AT90,"=60"))</f>
        <v>13</v>
      </c>
      <c r="AU93" s="409"/>
      <c r="AV93" s="410">
        <f>IF(ISBLANK(AY3),"",AT93/AT92)</f>
        <v>0.21666666666666667</v>
      </c>
      <c r="AW93" s="410"/>
      <c r="AX93" s="410">
        <f>IF(ISBLANK(BF3),"",(AT93+AT94)/AT92)</f>
        <v>0.98333333333333328</v>
      </c>
      <c r="AY93" s="431"/>
      <c r="AZ93" s="78"/>
      <c r="BA93" s="409">
        <f>IF(ISBLANK(BF3),"",COUNTIF(BA12:BA90,"=60"))</f>
        <v>15</v>
      </c>
      <c r="BB93" s="409"/>
      <c r="BC93" s="410">
        <f>IF(ISBLANK(BF3),"",BA93/BA92)</f>
        <v>0.29411764705882354</v>
      </c>
      <c r="BD93" s="410"/>
      <c r="BE93" s="410">
        <f>IF(ISBLANK(BF3),"",(BA93+BA94)/BA92)</f>
        <v>1</v>
      </c>
      <c r="BF93" s="431"/>
      <c r="BG93" s="78"/>
      <c r="BH93" s="409">
        <f>IF(ISBLANK(BM3),"",COUNTIF(BH12:BH90,"=60"))</f>
        <v>13</v>
      </c>
      <c r="BI93" s="409"/>
      <c r="BJ93" s="410">
        <f>IF(ISBLANK(BM3),"",BH93/BH92)</f>
        <v>0.24074074074074073</v>
      </c>
      <c r="BK93" s="410"/>
      <c r="BL93" s="410">
        <f>IF(ISBLANK(BT3),"",(BH93+BH94)/BH92)</f>
        <v>0.96296296296296291</v>
      </c>
      <c r="BM93" s="431"/>
      <c r="BN93" s="78"/>
      <c r="BO93" s="472">
        <f>IF(ISBLANK(BT3),"",COUNTIF(BO12:BO90,"=60"))</f>
        <v>0</v>
      </c>
      <c r="BP93" s="409"/>
      <c r="BQ93" s="410">
        <f>IF(ISBLANK(BT3),"",BO93/BO92)</f>
        <v>0</v>
      </c>
      <c r="BR93" s="410"/>
      <c r="BS93" s="410">
        <f>IF(ISBLANK(CA3),"",(BO93+BO94)/BO92)</f>
        <v>0</v>
      </c>
      <c r="BT93" s="431"/>
      <c r="BU93" s="78"/>
      <c r="BV93" s="409">
        <f>IF(ISBLANK(CA3),"",COUNTIF(BV12:BV90,"=60"))</f>
        <v>5</v>
      </c>
      <c r="BW93" s="409"/>
      <c r="BX93" s="410">
        <f>IF(ISBLANK(CA3),"",BV93/BV92)</f>
        <v>8.771929824561403E-2</v>
      </c>
      <c r="BY93" s="410"/>
      <c r="BZ93" s="410">
        <f>IF(ISBLANK(CH3),"",(BV93+BV94)/BV92)</f>
        <v>1</v>
      </c>
      <c r="CA93" s="431"/>
      <c r="CB93" s="78"/>
      <c r="CC93" s="409">
        <f>IF(ISBLANK(CH3),"",COUNTIF(CC12:CC90,"=60"))</f>
        <v>2</v>
      </c>
      <c r="CD93" s="409"/>
      <c r="CE93" s="410">
        <f>IF(ISBLANK(CH3),"",CC93/CC92)</f>
        <v>3.7037037037037035E-2</v>
      </c>
      <c r="CF93" s="410"/>
      <c r="CG93" s="410">
        <f>IF(ISBLANK(CH3),"",(CC93+CC94)/CC92)</f>
        <v>3.7037037037037035E-2</v>
      </c>
      <c r="CH93" s="431"/>
      <c r="CI93" s="78"/>
      <c r="CJ93" s="409">
        <f>IF(ISBLANK(CO3),"",COUNTIF(CJ12:CJ90,"=60"))</f>
        <v>11</v>
      </c>
      <c r="CK93" s="409"/>
      <c r="CL93" s="410">
        <f>IF(ISBLANK(CO3),"",CJ93/CJ92)</f>
        <v>0.19298245614035087</v>
      </c>
      <c r="CM93" s="410"/>
      <c r="CN93" s="410">
        <f>IF(ISBLANK(CO3),"",(CJ93+CJ94)/CJ92)</f>
        <v>0.98245614035087714</v>
      </c>
      <c r="CO93" s="431"/>
      <c r="CP93" s="78"/>
      <c r="CQ93" s="409">
        <f>IF(ISBLANK(CV3),"",COUNTIF(CQ12:CQ90,"=60"))</f>
        <v>1</v>
      </c>
      <c r="CR93" s="409"/>
      <c r="CS93" s="410">
        <f>IF(ISBLANK(CV3),"",CQ93/CQ92)</f>
        <v>1.8518518518518517E-2</v>
      </c>
      <c r="CT93" s="410"/>
      <c r="CU93" s="410">
        <f>IF(ISBLANK(CV3),"",(CQ93+CQ94)/CQ92)</f>
        <v>0.98148148148148151</v>
      </c>
      <c r="CV93" s="431"/>
      <c r="CW93" s="78"/>
      <c r="CX93" s="409">
        <f>IF(ISBLANK(DC3),"",COUNTIF(CX12:CX90,"=60"))</f>
        <v>14</v>
      </c>
      <c r="CY93" s="409"/>
      <c r="CZ93" s="410">
        <f>IF(ISBLANK(DC3),"",CX93/CX92)</f>
        <v>0.26415094339622641</v>
      </c>
      <c r="DA93" s="410"/>
      <c r="DB93" s="410">
        <f>IF(ISBLANK(DC3),"",(CX93+CX94)/CX92)</f>
        <v>1</v>
      </c>
      <c r="DC93" s="431"/>
      <c r="DD93" s="78"/>
      <c r="DE93" s="409">
        <f>IF(ISBLANK(DJ3),"",COUNTIF(DE12:DE90,"=60"))</f>
        <v>11</v>
      </c>
      <c r="DF93" s="409"/>
      <c r="DG93" s="410">
        <f>IF(ISBLANK(DJ3),"",DE93/DE92)</f>
        <v>0.21153846153846154</v>
      </c>
      <c r="DH93" s="410"/>
      <c r="DI93" s="410">
        <f>IF(ISBLANK(DJ3),"",(DE93+DE94)/DE92)</f>
        <v>0.98076923076923073</v>
      </c>
      <c r="DJ93" s="431"/>
      <c r="DK93" s="78"/>
      <c r="DL93" s="409">
        <f>IF(ISBLANK(DQ3),"",COUNTIF(DL12:DL90,"=60"))</f>
        <v>0</v>
      </c>
      <c r="DM93" s="409"/>
      <c r="DN93" s="410">
        <f>IF(ISBLANK(DQ3),"",DL93/DL92)</f>
        <v>0</v>
      </c>
      <c r="DO93" s="410"/>
      <c r="DP93" s="410">
        <f>IF(ISBLANK(DQ3),"",(DL93+DL94)/DL92)</f>
        <v>0</v>
      </c>
      <c r="DQ93" s="431"/>
      <c r="DR93" s="78"/>
      <c r="DS93" s="409">
        <f>IF(ISBLANK(DX3),"",COUNTIF(DS12:DS90,"=60"))</f>
        <v>0</v>
      </c>
      <c r="DT93" s="409"/>
      <c r="DU93" s="410">
        <f>IF(ISBLANK(DX3),"",DS93/DS92)</f>
        <v>0</v>
      </c>
      <c r="DV93" s="410"/>
      <c r="DW93" s="410">
        <f>IF(ISBLANK(DX3),"",(DS93+DS94)/DS92)</f>
        <v>0</v>
      </c>
      <c r="DX93" s="431"/>
      <c r="DY93" s="78"/>
      <c r="DZ93" s="409">
        <f>IF(ISBLANK(EE3),"",COUNTIF(DZ12:DZ90,"=60"))</f>
        <v>7</v>
      </c>
      <c r="EA93" s="409"/>
      <c r="EB93" s="410">
        <f>IF(ISBLANK(EE3),"",DZ93/DZ92)</f>
        <v>0.13461538461538461</v>
      </c>
      <c r="EC93" s="410"/>
      <c r="ED93" s="410">
        <f>IF(ISBLANK(EE3),"",(DZ93+DZ94)/DZ92)</f>
        <v>0.98076923076923073</v>
      </c>
      <c r="EE93" s="431"/>
      <c r="EF93" s="78"/>
      <c r="EG93" s="409">
        <f>IF(ISBLANK(EL3),"",COUNTIF(EG12:EG90,"=60"))</f>
        <v>7</v>
      </c>
      <c r="EH93" s="409"/>
      <c r="EI93" s="410">
        <f>IF(ISBLANK(EL3),"",EG93/EG92)</f>
        <v>0.13725490196078433</v>
      </c>
      <c r="EJ93" s="410"/>
      <c r="EK93" s="410">
        <f>IF(ISBLANK(EL3),"",(EG93+EG94)/EG92)</f>
        <v>0.29411764705882354</v>
      </c>
      <c r="EL93" s="431"/>
      <c r="EM93" s="78"/>
      <c r="EN93" s="409">
        <f>IF(ISBLANK(ES3),"",COUNTIF(EN12:EN90,"=60"))</f>
        <v>7</v>
      </c>
      <c r="EO93" s="409"/>
      <c r="EP93" s="410">
        <f>IF(ISBLANK(ES3),"",EN93/EN92)</f>
        <v>0.13725490196078433</v>
      </c>
      <c r="EQ93" s="410"/>
      <c r="ER93" s="410">
        <f>IF(ISBLANK(ES3),"",(EN93+EN94)/EN92)</f>
        <v>1</v>
      </c>
      <c r="ES93" s="431"/>
      <c r="ET93" s="78"/>
      <c r="EU93" s="409">
        <f>IF(ISBLANK(EZ3),"",COUNTIF(EU12:EU90,"=60"))</f>
        <v>0</v>
      </c>
      <c r="EV93" s="409"/>
      <c r="EW93" s="410">
        <f>IF(ISBLANK(EZ3),"",EU93/EU92)</f>
        <v>0</v>
      </c>
      <c r="EX93" s="410"/>
      <c r="EY93" s="410">
        <f>IF(ISBLANK(EZ3),"",(EU93+EU94)/EU92)</f>
        <v>1</v>
      </c>
      <c r="EZ93" s="431"/>
      <c r="FA93" s="78"/>
      <c r="FB93" s="409">
        <f>IF(ISBLANK(FG3),"",COUNTIF(FB12:FB90,"=60"))</f>
        <v>2</v>
      </c>
      <c r="FC93" s="409"/>
      <c r="FD93" s="410">
        <f>IF(ISBLANK(FG3),"",FB93/FB92)</f>
        <v>4.2553191489361701E-2</v>
      </c>
      <c r="FE93" s="410"/>
      <c r="FF93" s="410">
        <f>IF(ISBLANK(BM3),"",(FB93+FB94)/FB92)</f>
        <v>0.97872340425531912</v>
      </c>
      <c r="FG93" s="431"/>
      <c r="FH93" s="78"/>
      <c r="FI93" s="409">
        <f>IF(ISBLANK(FN3),"",COUNTIF(FI12:FI90,"=60"))</f>
        <v>11</v>
      </c>
      <c r="FJ93" s="409"/>
      <c r="FK93" s="410">
        <f>IF(ISBLANK(FN3),"",FI93/FI92)</f>
        <v>0.23404255319148937</v>
      </c>
      <c r="FL93" s="410"/>
      <c r="FM93" s="410">
        <f>IF(ISBLANK(FN3),"",(FI93+FI94)/FI92)</f>
        <v>1</v>
      </c>
      <c r="FN93" s="431"/>
      <c r="FO93" s="78"/>
      <c r="FP93" s="409">
        <f>IF(ISBLANK(DJ3),"",COUNTIF(FP12:FP90,"=60"))</f>
        <v>1</v>
      </c>
      <c r="FQ93" s="409"/>
      <c r="FR93" s="410">
        <f>IF(ISBLANK(DJ3),"",FP93/FP92)</f>
        <v>1.9607843137254902E-2</v>
      </c>
      <c r="FS93" s="410"/>
      <c r="FT93" s="410">
        <f>IF(ISBLANK(DJ3),"",(FP93+FP94)/FP92)</f>
        <v>7.8431372549019607E-2</v>
      </c>
      <c r="FU93" s="431"/>
      <c r="FV93" s="78"/>
      <c r="FW93" s="409">
        <f>IF(ISBLANK(GB3),"",COUNTIF(FW12:FW90,"=60"))</f>
        <v>0</v>
      </c>
      <c r="FX93" s="409"/>
      <c r="FY93" s="410">
        <f>IF(ISBLANK(GB3),"",FW93/FW92)</f>
        <v>0</v>
      </c>
      <c r="FZ93" s="410"/>
      <c r="GA93" s="410">
        <f>IF(ISBLANK(GB3),"",(FW93+FW94)/FW92)</f>
        <v>0</v>
      </c>
      <c r="GB93" s="431"/>
      <c r="GC93" s="78"/>
      <c r="GD93" s="409">
        <f>IF(ISBLANK(GI3),"",COUNTIF(GD12:GD90,"=60"))</f>
        <v>0</v>
      </c>
      <c r="GE93" s="409"/>
      <c r="GF93" s="410">
        <f>IF(ISBLANK(GI3),"",GD93/GD92)</f>
        <v>0</v>
      </c>
      <c r="GG93" s="410"/>
      <c r="GH93" s="410">
        <f>IF(ISBLANK(GI3),"",(GD93+GD94)/GD92)</f>
        <v>0.77777777777777779</v>
      </c>
      <c r="GI93" s="431"/>
      <c r="GJ93" s="78"/>
      <c r="GK93" s="409">
        <f>IF(ISBLANK(GP3),"",COUNTIF(GK12:GK90,"=60"))</f>
        <v>2</v>
      </c>
      <c r="GL93" s="409"/>
      <c r="GM93" s="410">
        <f>IF(ISBLANK(GP3),"",GK93/GK92)</f>
        <v>4.2553191489361701E-2</v>
      </c>
      <c r="GN93" s="410"/>
      <c r="GO93" s="410">
        <f>IF(ISBLANK(GW3),"",(GK93+GK94)/GK92)</f>
        <v>8.5106382978723402E-2</v>
      </c>
      <c r="GP93" s="431"/>
      <c r="GQ93" s="78"/>
      <c r="GR93" s="409">
        <f>IF(ISBLANK(GW3),"",COUNTIF(GR12:GR90,"=60"))</f>
        <v>11</v>
      </c>
      <c r="GS93" s="409"/>
      <c r="GT93" s="410">
        <f>IF(ISBLANK(GI3),"",GR93/GR92)</f>
        <v>0.24444444444444444</v>
      </c>
      <c r="GU93" s="410"/>
      <c r="GV93" s="410">
        <f>IF(ISBLANK(GW3),"",(GR93+GR94)/GR92)</f>
        <v>1</v>
      </c>
      <c r="GW93" s="431"/>
      <c r="GX93" s="78"/>
      <c r="GY93" s="409">
        <f>IF(ISBLANK(HD3),"",COUNTIF(GY12:GY90,"=60"))</f>
        <v>1</v>
      </c>
      <c r="GZ93" s="409"/>
      <c r="HA93" s="410">
        <f>IF(ISBLANK(HD3),"",GY93/GY92)</f>
        <v>0.02</v>
      </c>
      <c r="HB93" s="410"/>
      <c r="HC93" s="410">
        <f>IF(ISBLANK(HK3),"",(GY93+GY94)/GY92)</f>
        <v>0.98</v>
      </c>
      <c r="HD93" s="431"/>
      <c r="HE93" s="78"/>
      <c r="HF93" s="409">
        <f>IF(ISBLANK(HK3),"",COUNTIF(HF12:HF90,"=60"))</f>
        <v>3</v>
      </c>
      <c r="HG93" s="409"/>
      <c r="HH93" s="410">
        <f>IF(ISBLANK(HK3),"",HF93/HF92)</f>
        <v>6.25E-2</v>
      </c>
      <c r="HI93" s="410"/>
      <c r="HJ93" s="410">
        <f>IF(ISBLANK(HK3),"",(HF93+HF94)/HF92)</f>
        <v>0.5625</v>
      </c>
      <c r="HK93" s="431"/>
      <c r="HL93" s="78"/>
      <c r="HM93" s="409">
        <f>IF(ISBLANK(HR3),"",COUNTIF(HM12:HM90,"=60"))</f>
        <v>7</v>
      </c>
      <c r="HN93" s="409"/>
      <c r="HO93" s="410">
        <f>IF(ISBLANK(HR3),"",HM93/HM92)</f>
        <v>0.14583333333333334</v>
      </c>
      <c r="HP93" s="410"/>
      <c r="HQ93" s="410">
        <f>IF(ISBLANK(HR3),"",(HM93+HM94)/HM92)</f>
        <v>0.97916666666666663</v>
      </c>
      <c r="HR93" s="431"/>
      <c r="HS93" s="78"/>
      <c r="HT93" s="409">
        <f>IF(ISBLANK(HY3),"",COUNTIF(HT12:HT90,"=60"))</f>
        <v>1</v>
      </c>
      <c r="HU93" s="409"/>
      <c r="HV93" s="410">
        <f>IF(ISBLANK(HR3),"",HT93/HT92)</f>
        <v>2.1739130434782608E-2</v>
      </c>
      <c r="HW93" s="410"/>
      <c r="HX93" s="410">
        <f>IF(ISBLANK(HY3),"",(HT93+HT94)/HT92)</f>
        <v>0.93478260869565222</v>
      </c>
      <c r="HY93" s="431"/>
      <c r="HZ93" s="78"/>
      <c r="IA93" s="409">
        <f>IF(ISBLANK(IF3),"",COUNTIF(IA12:IA90,"=60"))</f>
        <v>5</v>
      </c>
      <c r="IB93" s="409"/>
      <c r="IC93" s="410">
        <f>IF(ISBLANK(IF3),"",IA93/IA92)</f>
        <v>0.10204081632653061</v>
      </c>
      <c r="ID93" s="410"/>
      <c r="IE93" s="410">
        <f>IF(ISBLANK(IF3),"",(IA93+IA94)/IA92)</f>
        <v>0.16326530612244897</v>
      </c>
      <c r="IF93" s="431"/>
      <c r="IG93" s="78"/>
      <c r="IH93" s="409">
        <f>IF(ISBLANK(IF3),"",COUNTIF(IH12:IH90,"=60"))</f>
        <v>1</v>
      </c>
      <c r="II93" s="409"/>
      <c r="IJ93" s="410">
        <f>IF(ISBLANK(IF3),"",IH93/IH92)</f>
        <v>2.2222222222222223E-2</v>
      </c>
      <c r="IK93" s="410"/>
      <c r="IL93" s="410">
        <f>IF(ISBLANK(IF3),"",(IH93+IH94)/IH92)</f>
        <v>1</v>
      </c>
      <c r="IM93" s="431"/>
      <c r="IN93" s="78"/>
      <c r="IO93" s="409">
        <f>IF(ISBLANK(IT3),"",COUNTIF(IO12:IO90,"=60"))</f>
        <v>1</v>
      </c>
      <c r="IP93" s="409"/>
      <c r="IQ93" s="410">
        <f>IF(ISBLANK(IT3),"",IO93/IO92)</f>
        <v>2.1739130434782608E-2</v>
      </c>
      <c r="IR93" s="410"/>
      <c r="IS93" s="410">
        <f>IF(ISBLANK(IT3),"",(IO93+IO94)/IO92)</f>
        <v>0.89130434782608692</v>
      </c>
      <c r="IT93" s="431"/>
      <c r="IU93" s="78"/>
      <c r="IV93" s="409">
        <f>IF(ISBLANK(JA3),"",COUNTIF(IV12:IV90,"=60"))</f>
        <v>0</v>
      </c>
      <c r="IW93" s="409"/>
      <c r="IX93" s="410">
        <f>IF(ISBLANK(JA3),"",IV93/IV92)</f>
        <v>0</v>
      </c>
      <c r="IY93" s="410"/>
      <c r="IZ93" s="410">
        <f>IF(ISBLANK(JA3),"",(IV93+IV94)/IV92)</f>
        <v>0</v>
      </c>
      <c r="JA93" s="431"/>
      <c r="JB93" s="78"/>
      <c r="JC93" s="409">
        <f>IF(ISBLANK(JH3),"",COUNTIF(JC12:JC90,"=60"))</f>
        <v>9</v>
      </c>
      <c r="JD93" s="409"/>
      <c r="JE93" s="410">
        <f>IF(ISBLANK(JH3),"",JC93/JC92)</f>
        <v>0.21428571428571427</v>
      </c>
      <c r="JF93" s="410"/>
      <c r="JG93" s="410">
        <f>IF(ISBLANK(JH3),"",(JC93+JC94)/JC92)</f>
        <v>1</v>
      </c>
      <c r="JH93" s="431"/>
      <c r="JI93" s="78"/>
      <c r="JJ93" s="409">
        <f>IF(ISBLANK(JH3),"",COUNTIF(JJ12:JJ90,"=60"))</f>
        <v>0</v>
      </c>
      <c r="JK93" s="409"/>
      <c r="JL93" s="410" t="e">
        <f>IF(ISBLANK(JH3),"",JJ93/JJ92)</f>
        <v>#DIV/0!</v>
      </c>
      <c r="JM93" s="410"/>
      <c r="JN93" s="410" t="e">
        <f>IF(ISBLANK(JH3),"",(JJ93+JJ94)/JJ92)</f>
        <v>#DIV/0!</v>
      </c>
      <c r="JO93" s="431"/>
      <c r="JP93" s="78"/>
      <c r="JQ93" s="409">
        <f>IF(ISBLANK(JV3),"",COUNTIF(JQ12:JQ90,"=60"))</f>
        <v>0</v>
      </c>
      <c r="JR93" s="409"/>
      <c r="JS93" s="410">
        <f>IF(ISBLANK(JV3),"",JQ93/JQ92)</f>
        <v>0</v>
      </c>
      <c r="JT93" s="410"/>
      <c r="JU93" s="410">
        <f>IF(ISBLANK(JV3),"",(JQ93+JQ94)/JQ92)</f>
        <v>0.95238095238095233</v>
      </c>
      <c r="JV93" s="431"/>
      <c r="JW93" s="78"/>
      <c r="JX93" s="409">
        <f>IF(ISBLANK(KQ3),"",COUNTIF(JX12:JX90,"=60"))</f>
        <v>0</v>
      </c>
      <c r="JY93" s="409"/>
      <c r="JZ93" s="410" t="e">
        <f>IF(ISBLANK(KQ3),"",JX93/JX92)</f>
        <v>#DIV/0!</v>
      </c>
      <c r="KA93" s="410"/>
      <c r="KB93" s="410" t="e">
        <f>IF(ISBLANK(KQ3),"",(JX93+JX94)/JX92)</f>
        <v>#DIV/0!</v>
      </c>
      <c r="KC93" s="431"/>
      <c r="KD93" s="78"/>
      <c r="KE93" s="409">
        <f>IF(ISBLANK(KJ3),"",COUNTIF(KE12:KE90,"=60"))</f>
        <v>1</v>
      </c>
      <c r="KF93" s="409"/>
      <c r="KG93" s="410">
        <f>IF(ISBLANK(KJ3),"",KE93/KE92)</f>
        <v>2.1739130434782608E-2</v>
      </c>
      <c r="KH93" s="410"/>
      <c r="KI93" s="410">
        <f>IF(ISBLANK(KJ3),"",(KE93+KE94)/KE92)</f>
        <v>1</v>
      </c>
      <c r="KJ93" s="431"/>
      <c r="KK93" s="78"/>
      <c r="KL93" s="409">
        <f>IF(ISBLANK(KQ3),"",COUNTIF(KL12:KL90,"=60"))</f>
        <v>1</v>
      </c>
      <c r="KM93" s="409"/>
      <c r="KN93" s="410">
        <f>IF(ISBLANK(KQ3),"",KL93/KL92)</f>
        <v>2.3255813953488372E-2</v>
      </c>
      <c r="KO93" s="410"/>
      <c r="KP93" s="410">
        <f>IF(ISBLANK(KJ3),"",(KL93+KL94)/KL92)</f>
        <v>0.20930232558139536</v>
      </c>
      <c r="KQ93" s="431"/>
      <c r="KR93" s="78"/>
      <c r="KS93" s="409">
        <f>IF(ISBLANK(KX3),"",COUNTIF(KS12:KS90,"=60"))</f>
        <v>2</v>
      </c>
      <c r="KT93" s="409"/>
      <c r="KU93" s="410">
        <f>IF(ISBLANK(KX3),"",KS93/KS92)</f>
        <v>4.6511627906976744E-2</v>
      </c>
      <c r="KV93" s="410"/>
      <c r="KW93" s="410">
        <f>IF(ISBLANK(KX3),"",(KS93+KS94)/KS92)</f>
        <v>0.93023255813953487</v>
      </c>
      <c r="KX93" s="431"/>
      <c r="KY93" s="79"/>
      <c r="KZ93" s="409">
        <f>IF(ISBLANK(LE3),"",COUNTIF(KZ12:KZ90,"=60"))</f>
        <v>1</v>
      </c>
      <c r="LA93" s="409"/>
      <c r="LB93" s="410">
        <f>IF(ISBLANK(LE3),"",KZ93/KZ92)</f>
        <v>2.2222222222222223E-2</v>
      </c>
      <c r="LC93" s="410"/>
      <c r="LD93" s="410">
        <f>IF(ISBLANK(LE3),"",(KZ93+KZ94)/KZ92)</f>
        <v>1</v>
      </c>
      <c r="LE93" s="431"/>
      <c r="LF93" s="78"/>
      <c r="LG93" s="409">
        <f>IF(ISBLANK(LL3),"",COUNTIF(LG12:LG90,"=60"))</f>
        <v>0</v>
      </c>
      <c r="LH93" s="409"/>
      <c r="LI93" s="410">
        <f>IF(ISBLANK(LL3),"",LG93/LG92)</f>
        <v>0</v>
      </c>
      <c r="LJ93" s="410"/>
      <c r="LK93" s="410">
        <f>IF(ISBLANK(LL3),"",(LG93+LG94)/LG92)</f>
        <v>0.85</v>
      </c>
      <c r="LL93" s="431"/>
      <c r="LM93" s="78"/>
      <c r="LN93" s="409">
        <f>IF(ISBLANK(LS3),"",COUNTIF(LN12:LN90,"=60"))</f>
        <v>6</v>
      </c>
      <c r="LO93" s="409"/>
      <c r="LP93" s="410">
        <f>IF(ISBLANK(LS3),"",LN93/LN92)</f>
        <v>0.13953488372093023</v>
      </c>
      <c r="LQ93" s="410"/>
      <c r="LR93" s="410">
        <f>IF(ISBLANK(LS3),"",(LN93+LN94)/LN92)</f>
        <v>0.18604651162790697</v>
      </c>
      <c r="LS93" s="431"/>
      <c r="LT93" s="78"/>
      <c r="LU93" s="409">
        <f>IF(ISBLANK(LZ3),"",COUNTIF(LU12:LU90,"=60"))</f>
        <v>0</v>
      </c>
      <c r="LV93" s="409"/>
      <c r="LW93" s="410">
        <f>IF(ISBLANK(LZ3),"",LU93/LU92)</f>
        <v>0</v>
      </c>
      <c r="LX93" s="410"/>
      <c r="LY93" s="410">
        <f>IF(ISBLANK(LZ3),"",(LU93+LU94)/LU92)</f>
        <v>0.97619047619047616</v>
      </c>
      <c r="LZ93" s="431"/>
      <c r="MA93" s="78"/>
      <c r="MB93" s="409">
        <f>IF(ISBLANK(MG3),"",COUNTIF(MB12:MB90,"=60"))</f>
        <v>2</v>
      </c>
      <c r="MC93" s="409"/>
      <c r="MD93" s="410">
        <f>IF(ISBLANK(MG3),"",MB93/MB92)</f>
        <v>4.6511627906976744E-2</v>
      </c>
      <c r="ME93" s="410"/>
      <c r="MF93" s="410">
        <f>IF(ISBLANK(MG3),"",(MB93+MB94)/MB92)</f>
        <v>6.9767441860465115E-2</v>
      </c>
      <c r="MG93" s="431"/>
      <c r="MH93" s="78"/>
      <c r="MI93" s="409">
        <f>IF(ISBLANK(MN3),"",COUNTIF(MI12:MI90,"=60"))</f>
        <v>0</v>
      </c>
      <c r="MJ93" s="409"/>
      <c r="MK93" s="410">
        <f>IF(ISBLANK(MN3),"",MI93/MI92)</f>
        <v>0</v>
      </c>
      <c r="ML93" s="410"/>
      <c r="MM93" s="410">
        <f>IF(ISBLANK(MN3),"",(MI93+MI94)/MI92)</f>
        <v>2.8571428571428571E-2</v>
      </c>
      <c r="MN93" s="431"/>
      <c r="MO93" s="78"/>
      <c r="MP93" s="409">
        <f>IF(ISBLANK(MU3),"",COUNTIF(MP12:MP90,"=60"))</f>
        <v>5</v>
      </c>
      <c r="MQ93" s="409"/>
      <c r="MR93" s="410">
        <f>IF(ISBLANK(MU3),"",MP93/MP92)</f>
        <v>0.11904761904761904</v>
      </c>
      <c r="MS93" s="410"/>
      <c r="MT93" s="410">
        <f>IF(ISBLANK(MU3),"",(MP93+MP94)/MP92)</f>
        <v>0.95238095238095233</v>
      </c>
      <c r="MU93" s="431"/>
      <c r="MV93" s="78"/>
      <c r="MW93" s="409">
        <f>IF(ISBLANK(NB3),"",COUNTIF(MW12:MW90,"=60"))</f>
        <v>6</v>
      </c>
      <c r="MX93" s="409"/>
      <c r="MY93" s="410">
        <f>IF(ISBLANK(NB3),"",MW93/MW92)</f>
        <v>0.15384615384615385</v>
      </c>
      <c r="MZ93" s="410"/>
      <c r="NA93" s="410">
        <f>IF(ISBLANK(NB3),"",(MW93+MW94)/MW92)</f>
        <v>1</v>
      </c>
      <c r="NB93" s="431"/>
      <c r="NC93" s="78"/>
      <c r="ND93" s="409">
        <f>IF(ISBLANK(NI3),"",COUNTIF(ND12:ND90,"=60"))</f>
        <v>2</v>
      </c>
      <c r="NE93" s="409"/>
      <c r="NF93" s="410">
        <f>IF(ISBLANK(NI3),"",ND93/ND92)</f>
        <v>0.05</v>
      </c>
      <c r="NG93" s="410"/>
      <c r="NH93" s="410">
        <f>IF(ISBLANK(NI3),"",(ND93+ND94)/ND92)</f>
        <v>7.4999999999999997E-2</v>
      </c>
      <c r="NI93" s="431"/>
      <c r="NJ93" s="78"/>
      <c r="NK93" s="409">
        <f>IF(ISBLANK(NP3),"",COUNTIF(NK12:NK90,"=60"))</f>
        <v>0</v>
      </c>
      <c r="NL93" s="409"/>
      <c r="NM93" s="410">
        <f>IF(ISBLANK(NP3),"",NK93/NK92)</f>
        <v>0</v>
      </c>
      <c r="NN93" s="410"/>
      <c r="NO93" s="410">
        <f>IF(ISBLANK(NP3),"",(NK93+NK94)/NK92)</f>
        <v>2.4390243902439025E-2</v>
      </c>
      <c r="NP93" s="431"/>
      <c r="NQ93" s="78"/>
      <c r="NR93" s="409">
        <f>IF(ISBLANK(NW3),"",COUNTIF(NR12:NR90,"=60"))</f>
        <v>0</v>
      </c>
      <c r="NS93" s="409"/>
      <c r="NT93" s="410">
        <f>IF(ISBLANK(NW3),"",NR93/NR92)</f>
        <v>0</v>
      </c>
      <c r="NU93" s="410"/>
      <c r="NV93" s="410">
        <f>IF(ISBLANK(NI3),"",(NR93+NR94)/NR92)</f>
        <v>0</v>
      </c>
      <c r="NW93" s="431"/>
      <c r="NX93" s="78"/>
      <c r="NY93" s="409">
        <f>IF(ISBLANK(OD3),"",COUNTIF(NY12:NY90,"=60"))</f>
        <v>0</v>
      </c>
      <c r="NZ93" s="409"/>
      <c r="OA93" s="410">
        <f>IF(ISBLANK(OD3),"",NY93/NY92)</f>
        <v>0</v>
      </c>
      <c r="OB93" s="410"/>
      <c r="OC93" s="410">
        <f>IF(ISBLANK(OD3),"",(NY93+NY94)/NY92)</f>
        <v>0.87878787878787878</v>
      </c>
      <c r="OD93" s="431"/>
      <c r="OE93" s="78"/>
      <c r="OF93" s="409">
        <f>IF(ISBLANK(NW3),"",COUNTIF(OF12:OF90,"=60"))</f>
        <v>0</v>
      </c>
      <c r="OG93" s="409"/>
      <c r="OH93" s="410" t="e">
        <f>IF(ISBLANK(NW3),"",OF93/OF92)</f>
        <v>#DIV/0!</v>
      </c>
      <c r="OI93" s="410"/>
      <c r="OJ93" s="410" t="e">
        <f>IF(ISBLANK(NW3),"",(OF93+OF94)/OF92)</f>
        <v>#DIV/0!</v>
      </c>
      <c r="OK93" s="431"/>
      <c r="OL93" s="78"/>
      <c r="OM93" s="409">
        <f>IF(ISBLANK(OR3),"",COUNTIF(OM12:OM90,"=60"))</f>
        <v>5</v>
      </c>
      <c r="ON93" s="409"/>
      <c r="OO93" s="410">
        <f>IF(ISBLANK(OR3),"",OM93/OM92)</f>
        <v>0.13513513513513514</v>
      </c>
      <c r="OP93" s="410"/>
      <c r="OQ93" s="410">
        <f>IF(ISBLANK(OR3),"",(OM93+OM94)/OM92)</f>
        <v>0.89189189189189189</v>
      </c>
      <c r="OR93" s="431"/>
      <c r="OS93" s="78"/>
      <c r="OT93" s="409">
        <f>IF(ISBLANK(OY3),"",COUNTIF(OT12:OT90,"=60"))</f>
        <v>1</v>
      </c>
      <c r="OU93" s="409"/>
      <c r="OV93" s="410">
        <f>IF(ISBLANK(OY3),"",OT93/OT92)</f>
        <v>3.125E-2</v>
      </c>
      <c r="OW93" s="410"/>
      <c r="OX93" s="410">
        <f>IF(ISBLANK(OY3),"",(OT93+OT94)/OT92)</f>
        <v>6.25E-2</v>
      </c>
      <c r="OY93" s="431"/>
      <c r="OZ93" s="78"/>
      <c r="PA93" s="409" t="str">
        <f>IF(ISBLANK(PF3),"",COUNTIF(PA12:PA90,"=60"))</f>
        <v/>
      </c>
      <c r="PB93" s="409"/>
      <c r="PC93" s="410" t="str">
        <f>IF(ISBLANK(PF3),"",PA93/PA92)</f>
        <v/>
      </c>
      <c r="PD93" s="410"/>
      <c r="PE93" s="410" t="str">
        <f>IF(ISBLANK(PF3),"",(PA93+PA94)/PA92)</f>
        <v/>
      </c>
      <c r="PF93" s="431"/>
      <c r="PG93" s="78"/>
      <c r="PH93" s="409">
        <f>IF(ISBLANK(PM3),"",COUNTIF(PH12:PH90,"=60"))</f>
        <v>1</v>
      </c>
      <c r="PI93" s="409"/>
      <c r="PJ93" s="410">
        <f>IF(ISBLANK(PM3),"",PH93/PH92)</f>
        <v>2.8571428571428571E-2</v>
      </c>
      <c r="PK93" s="410"/>
      <c r="PL93" s="410">
        <f>IF(ISBLANK(PM3),"",(PH93+PH94)/PH92)</f>
        <v>0.88571428571428568</v>
      </c>
      <c r="PM93" s="431"/>
      <c r="PN93" s="78"/>
      <c r="PO93" s="409" t="str">
        <f>IF(ISBLANK(PT3),"",COUNTIF(PO12:PO90,"=60"))</f>
        <v/>
      </c>
      <c r="PP93" s="409"/>
      <c r="PQ93" s="410" t="str">
        <f>IF(ISBLANK(PT3),"",PO93/PO92)</f>
        <v/>
      </c>
      <c r="PR93" s="410"/>
      <c r="PS93" s="410" t="str">
        <f>IF(ISBLANK(PT3),"",(PO93+PO94)/PO92)</f>
        <v/>
      </c>
      <c r="PT93" s="431"/>
      <c r="PU93" s="78"/>
      <c r="PV93" s="409">
        <f>IF(ISBLANK(QA3),"",COUNTIF(PV12:PV90,"=60"))</f>
        <v>1</v>
      </c>
      <c r="PW93" s="409"/>
      <c r="PX93" s="410">
        <f>IF(ISBLANK(QA3),"",PV93/PV92)</f>
        <v>3.3333333333333333E-2</v>
      </c>
      <c r="PY93" s="410"/>
      <c r="PZ93" s="410">
        <f>IF(ISBLANK(QA3),"",(PV93+PV94)/PV92)</f>
        <v>0.23333333333333334</v>
      </c>
      <c r="QA93" s="431"/>
      <c r="QB93" s="78"/>
      <c r="QC93" s="409">
        <f>IF(ISBLANK(QH3),"",COUNTIF(QC12:QC90,"=60"))</f>
        <v>3</v>
      </c>
      <c r="QD93" s="409"/>
      <c r="QE93" s="410">
        <f>IF(ISBLANK(QH3),"",QC93/QC92)</f>
        <v>0.1</v>
      </c>
      <c r="QF93" s="410"/>
      <c r="QG93" s="410">
        <f>IF(ISBLANK(QH3),"",(QC93+QC94)/QC92)</f>
        <v>0.96666666666666667</v>
      </c>
      <c r="QH93" s="431"/>
      <c r="QI93" s="79"/>
      <c r="QJ93" s="409" t="str">
        <f>IF(ISBLANK(QV3),"",COUNTIF(QJ12:QJ90,"=60"))</f>
        <v/>
      </c>
      <c r="QK93" s="409"/>
      <c r="QL93" s="410" t="str">
        <f>IF(ISBLANK(QV3),"",QJ93/QJ92)</f>
        <v/>
      </c>
      <c r="QM93" s="410"/>
      <c r="QN93" s="410" t="str">
        <f>IF(ISBLANK(QV3),"",(QJ93+QJ94)/QJ92)</f>
        <v/>
      </c>
      <c r="QO93" s="431"/>
      <c r="QP93" s="79"/>
      <c r="QQ93" s="409" t="str">
        <f>IF(ISBLANK(QO3),"",COUNTIF(QQ12:QQ90,"=60"))</f>
        <v/>
      </c>
      <c r="QR93" s="409"/>
      <c r="QS93" s="410" t="str">
        <f>IF(ISBLANK(QO3),"",QQ93/QQ92)</f>
        <v/>
      </c>
      <c r="QT93" s="410"/>
      <c r="QU93" s="410" t="str">
        <f>IF(ISBLANK(QO3),"",(QQ93+QQ94)/QQ92)</f>
        <v/>
      </c>
      <c r="QV93" s="431"/>
    </row>
    <row r="94" spans="1:464" ht="15" customHeight="1" x14ac:dyDescent="0.25">
      <c r="A94" s="466"/>
      <c r="B94" s="80" t="s">
        <v>143</v>
      </c>
      <c r="C94" s="74"/>
      <c r="D94" s="409">
        <f>IF(ISBLANK(I3),"",COUNTIF(E12:E90,"=20"))</f>
        <v>0</v>
      </c>
      <c r="E94" s="409"/>
      <c r="F94" s="410" t="e">
        <f>IF(ISBLANK(I3),"",D94/D92)</f>
        <v>#DIV/0!</v>
      </c>
      <c r="G94" s="410"/>
      <c r="H94" s="410"/>
      <c r="I94" s="431"/>
      <c r="J94" s="77"/>
      <c r="K94" s="409">
        <f>IF(ISBLANK(P3),"",COUNTIF(L12:L90,"=20"))</f>
        <v>8</v>
      </c>
      <c r="L94" s="409"/>
      <c r="M94" s="410">
        <f>IF(ISBLANK(P3),"",K94/K92)</f>
        <v>0.11940298507462686</v>
      </c>
      <c r="N94" s="410"/>
      <c r="O94" s="410"/>
      <c r="P94" s="431"/>
      <c r="Q94" s="78"/>
      <c r="R94" s="409">
        <f>IF(ISBLANK(W3),"",COUNTIF(S12:S90,"=20"))</f>
        <v>44</v>
      </c>
      <c r="S94" s="409"/>
      <c r="T94" s="410">
        <f>IF(ISBLANK(W3),"",R94/R92)</f>
        <v>0.70967741935483875</v>
      </c>
      <c r="U94" s="410"/>
      <c r="V94" s="410"/>
      <c r="W94" s="431"/>
      <c r="X94" s="78"/>
      <c r="Y94" s="409">
        <f>IF(ISBLANK(AD3),"",COUNTIF(Z12:Z90,"=20"))</f>
        <v>24</v>
      </c>
      <c r="Z94" s="409"/>
      <c r="AA94" s="410">
        <f>IF(ISBLANK(AD3),"",Y94/Y92)</f>
        <v>0.38709677419354838</v>
      </c>
      <c r="AB94" s="410"/>
      <c r="AC94" s="410"/>
      <c r="AD94" s="431"/>
      <c r="AE94" s="78"/>
      <c r="AF94" s="409">
        <f>IF(ISBLANK(AK3),"",COUNTIF(AG12:AG90,"=20"))</f>
        <v>48</v>
      </c>
      <c r="AG94" s="409"/>
      <c r="AH94" s="410">
        <f>IF(ISBLANK(AK3),"",AF94/AF92)</f>
        <v>0.82758620689655171</v>
      </c>
      <c r="AI94" s="410"/>
      <c r="AJ94" s="410"/>
      <c r="AK94" s="431"/>
      <c r="AL94" s="78"/>
      <c r="AM94" s="409">
        <f>IF(ISBLANK(AR3),"",COUNTIF(AN12:AN90,"=20"))</f>
        <v>47</v>
      </c>
      <c r="AN94" s="409"/>
      <c r="AO94" s="410">
        <f>IF(ISBLANK(AR3),"",AM94/AM92)</f>
        <v>0.75806451612903225</v>
      </c>
      <c r="AP94" s="410"/>
      <c r="AQ94" s="410"/>
      <c r="AR94" s="431"/>
      <c r="AS94" s="78"/>
      <c r="AT94" s="472">
        <f>IF(ISBLANK(AY3),"",COUNTIF(AU12:AU90,"=20"))</f>
        <v>46</v>
      </c>
      <c r="AU94" s="409"/>
      <c r="AV94" s="410">
        <f>IF(ISBLANK(AY3),"",AT94/AT92)</f>
        <v>0.76666666666666672</v>
      </c>
      <c r="AW94" s="410"/>
      <c r="AX94" s="410"/>
      <c r="AY94" s="431"/>
      <c r="AZ94" s="78"/>
      <c r="BA94" s="409">
        <f>IF(ISBLANK(BF3),"",COUNTIF(BB12:BB90,"=20"))</f>
        <v>36</v>
      </c>
      <c r="BB94" s="409"/>
      <c r="BC94" s="410">
        <f>IF(ISBLANK(BF3),"",BA94/BA92)</f>
        <v>0.70588235294117652</v>
      </c>
      <c r="BD94" s="410"/>
      <c r="BE94" s="410"/>
      <c r="BF94" s="431"/>
      <c r="BG94" s="78"/>
      <c r="BH94" s="409">
        <f>IF(ISBLANK(BM3),"",COUNTIF(BI12:BI90,"=20"))</f>
        <v>39</v>
      </c>
      <c r="BI94" s="409"/>
      <c r="BJ94" s="410">
        <f>IF(ISBLANK(BM3),"",BH94/BH92)</f>
        <v>0.72222222222222221</v>
      </c>
      <c r="BK94" s="410"/>
      <c r="BL94" s="410"/>
      <c r="BM94" s="431"/>
      <c r="BN94" s="78"/>
      <c r="BO94" s="409">
        <f>IF(ISBLANK(BT3),"",COUNTIF(BP12:BP90,"=20"))</f>
        <v>0</v>
      </c>
      <c r="BP94" s="409"/>
      <c r="BQ94" s="410">
        <f>IF(ISBLANK(BT3),"",BO94/BO92)</f>
        <v>0</v>
      </c>
      <c r="BR94" s="410"/>
      <c r="BS94" s="410"/>
      <c r="BT94" s="431"/>
      <c r="BU94" s="78"/>
      <c r="BV94" s="409">
        <f>IF(ISBLANK(CA3),"",COUNTIF(BW12:BW90,"=20"))</f>
        <v>52</v>
      </c>
      <c r="BW94" s="409"/>
      <c r="BX94" s="410">
        <f>IF(ISBLANK(CA3),"",BV94/BV92)</f>
        <v>0.91228070175438591</v>
      </c>
      <c r="BY94" s="410"/>
      <c r="BZ94" s="410"/>
      <c r="CA94" s="431"/>
      <c r="CB94" s="78"/>
      <c r="CC94" s="409">
        <f>IF(ISBLANK(CH3),"",COUNTIF(CD12:CD90,"=20"))</f>
        <v>0</v>
      </c>
      <c r="CD94" s="409"/>
      <c r="CE94" s="410">
        <f>IF(ISBLANK(CH3),"",CC94/CC92)</f>
        <v>0</v>
      </c>
      <c r="CF94" s="410"/>
      <c r="CG94" s="410"/>
      <c r="CH94" s="431"/>
      <c r="CI94" s="78"/>
      <c r="CJ94" s="409">
        <f>IF(ISBLANK(CO3),"",COUNTIF(CK12:CK90,"=20"))</f>
        <v>45</v>
      </c>
      <c r="CK94" s="409"/>
      <c r="CL94" s="410">
        <f>IF(ISBLANK(CO3),"",CJ94/CJ92)</f>
        <v>0.78947368421052633</v>
      </c>
      <c r="CM94" s="410"/>
      <c r="CN94" s="410"/>
      <c r="CO94" s="431"/>
      <c r="CP94" s="78"/>
      <c r="CQ94" s="409">
        <f>IF(ISBLANK(CV3),"",COUNTIF(CR12:CR90,"=20"))</f>
        <v>52</v>
      </c>
      <c r="CR94" s="409"/>
      <c r="CS94" s="410">
        <f>IF(ISBLANK(CV3),"",CQ94/CQ92)</f>
        <v>0.96296296296296291</v>
      </c>
      <c r="CT94" s="410"/>
      <c r="CU94" s="410"/>
      <c r="CV94" s="431"/>
      <c r="CW94" s="78"/>
      <c r="CX94" s="409">
        <f>IF(ISBLANK(DC3),"",COUNTIF(CY12:CY90,"=20"))</f>
        <v>39</v>
      </c>
      <c r="CY94" s="409"/>
      <c r="CZ94" s="410">
        <f>IF(ISBLANK(DC3),"",CX94/CX92)</f>
        <v>0.73584905660377353</v>
      </c>
      <c r="DA94" s="410"/>
      <c r="DB94" s="410"/>
      <c r="DC94" s="431"/>
      <c r="DD94" s="78"/>
      <c r="DE94" s="409">
        <f>IF(ISBLANK(DJ3),"",COUNTIF(DF12:DF90,"=20"))</f>
        <v>40</v>
      </c>
      <c r="DF94" s="409"/>
      <c r="DG94" s="410">
        <f>IF(ISBLANK(DJ3),"",DE94/DE92)</f>
        <v>0.76923076923076927</v>
      </c>
      <c r="DH94" s="410"/>
      <c r="DI94" s="410"/>
      <c r="DJ94" s="431"/>
      <c r="DK94" s="78"/>
      <c r="DL94" s="409">
        <f>IF(ISBLANK(DQ3),"",COUNTIF(DM12:DM90,"=20"))</f>
        <v>0</v>
      </c>
      <c r="DM94" s="409"/>
      <c r="DN94" s="410">
        <f>IF(ISBLANK(DQ3),"",DL94/DL92)</f>
        <v>0</v>
      </c>
      <c r="DO94" s="410"/>
      <c r="DP94" s="410"/>
      <c r="DQ94" s="431"/>
      <c r="DR94" s="78"/>
      <c r="DS94" s="409">
        <f>IF(ISBLANK(DX3),"",COUNTIF(DT12:DT90,"=20"))</f>
        <v>0</v>
      </c>
      <c r="DT94" s="409"/>
      <c r="DU94" s="410">
        <f>IF(ISBLANK(DX3),"",DS94/DS92)</f>
        <v>0</v>
      </c>
      <c r="DV94" s="410"/>
      <c r="DW94" s="410"/>
      <c r="DX94" s="431"/>
      <c r="DY94" s="78"/>
      <c r="DZ94" s="409">
        <f>IF(ISBLANK(EE3),"",COUNTIF(EA12:EA90,"=20"))</f>
        <v>44</v>
      </c>
      <c r="EA94" s="409"/>
      <c r="EB94" s="410">
        <f>IF(ISBLANK(EE3),"",DZ94/DZ92)</f>
        <v>0.84615384615384615</v>
      </c>
      <c r="EC94" s="410"/>
      <c r="ED94" s="410"/>
      <c r="EE94" s="431"/>
      <c r="EF94" s="78"/>
      <c r="EG94" s="409">
        <f>IF(ISBLANK(EL3),"",COUNTIF(EH12:EH90,"=20"))</f>
        <v>8</v>
      </c>
      <c r="EH94" s="409"/>
      <c r="EI94" s="410">
        <f>IF(ISBLANK(EL3),"",EG94/EG92)</f>
        <v>0.15686274509803921</v>
      </c>
      <c r="EJ94" s="410"/>
      <c r="EK94" s="410"/>
      <c r="EL94" s="431"/>
      <c r="EM94" s="78"/>
      <c r="EN94" s="409">
        <f>IF(ISBLANK(ES3),"",COUNTIF(EO12:EO90,"=20"))</f>
        <v>44</v>
      </c>
      <c r="EO94" s="409"/>
      <c r="EP94" s="410">
        <f>IF(ISBLANK(ES3),"",EN94/EN92)</f>
        <v>0.86274509803921573</v>
      </c>
      <c r="EQ94" s="410"/>
      <c r="ER94" s="410"/>
      <c r="ES94" s="431"/>
      <c r="ET94" s="78"/>
      <c r="EU94" s="409">
        <f>IF(ISBLANK(EZ3),"",COUNTIF(EV12:EV90,"=20"))</f>
        <v>48</v>
      </c>
      <c r="EV94" s="409"/>
      <c r="EW94" s="410">
        <f>IF(ISBLANK(EZ3),"",EU94/EU92)</f>
        <v>1</v>
      </c>
      <c r="EX94" s="410"/>
      <c r="EY94" s="410"/>
      <c r="EZ94" s="431"/>
      <c r="FA94" s="78"/>
      <c r="FB94" s="409">
        <f>IF(ISBLANK(FG3),"",COUNTIF(FC12:FC90,"=20"))</f>
        <v>44</v>
      </c>
      <c r="FC94" s="409"/>
      <c r="FD94" s="410">
        <f>IF(ISBLANK(FG3),"",FB94/FB92)</f>
        <v>0.93617021276595747</v>
      </c>
      <c r="FE94" s="410"/>
      <c r="FF94" s="410"/>
      <c r="FG94" s="431"/>
      <c r="FH94" s="78"/>
      <c r="FI94" s="409">
        <f>IF(ISBLANK(FN3),"",COUNTIF(FJ12:FJ90,"=20"))</f>
        <v>36</v>
      </c>
      <c r="FJ94" s="409"/>
      <c r="FK94" s="410">
        <f>IF(ISBLANK(FN3),"",FI94/FI92)</f>
        <v>0.76595744680851063</v>
      </c>
      <c r="FL94" s="410"/>
      <c r="FM94" s="410"/>
      <c r="FN94" s="431"/>
      <c r="FO94" s="78"/>
      <c r="FP94" s="409">
        <f>IF(ISBLANK(DJ3),"",COUNTIF(FQ12:FQ90,"=20"))</f>
        <v>3</v>
      </c>
      <c r="FQ94" s="409"/>
      <c r="FR94" s="410">
        <f>IF(ISBLANK(DJ3),"",FP94/FP92)</f>
        <v>5.8823529411764705E-2</v>
      </c>
      <c r="FS94" s="410"/>
      <c r="FT94" s="410"/>
      <c r="FU94" s="431"/>
      <c r="FV94" s="78"/>
      <c r="FW94" s="409">
        <f>IF(ISBLANK(GB3),"",COUNTIF(FX12:FX90,"=20"))</f>
        <v>0</v>
      </c>
      <c r="FX94" s="409"/>
      <c r="FY94" s="410">
        <f>IF(ISBLANK(GB3),"",FW94/FW92)</f>
        <v>0</v>
      </c>
      <c r="FZ94" s="410"/>
      <c r="GA94" s="410"/>
      <c r="GB94" s="431"/>
      <c r="GC94" s="78"/>
      <c r="GD94" s="409">
        <f>IF(ISBLANK(GI3),"",COUNTIF(GE12:GE90,"=20"))</f>
        <v>35</v>
      </c>
      <c r="GE94" s="409"/>
      <c r="GF94" s="410">
        <f>IF(ISBLANK(GI3),"",GD94/GD92)</f>
        <v>0.77777777777777779</v>
      </c>
      <c r="GG94" s="410"/>
      <c r="GH94" s="410"/>
      <c r="GI94" s="431"/>
      <c r="GJ94" s="78"/>
      <c r="GK94" s="409">
        <f>IF(ISBLANK(GP3),"",COUNTIF(GL12:GL90,"=20"))</f>
        <v>2</v>
      </c>
      <c r="GL94" s="409"/>
      <c r="GM94" s="410">
        <f>IF(ISBLANK(GP3),"",GK94/GK92)</f>
        <v>4.2553191489361701E-2</v>
      </c>
      <c r="GN94" s="410"/>
      <c r="GO94" s="410"/>
      <c r="GP94" s="431"/>
      <c r="GQ94" s="78"/>
      <c r="GR94" s="409">
        <f>IF(ISBLANK(GW3),"",COUNTIF(GS12:GS90,"=20"))</f>
        <v>34</v>
      </c>
      <c r="GS94" s="409"/>
      <c r="GT94" s="410">
        <f>IF(ISBLANK(GI3),"",GR94/GR92)</f>
        <v>0.75555555555555554</v>
      </c>
      <c r="GU94" s="410"/>
      <c r="GV94" s="410"/>
      <c r="GW94" s="431"/>
      <c r="GX94" s="78"/>
      <c r="GY94" s="409">
        <f>IF(ISBLANK(HD3),"",COUNTIF(GZ12:GZ90,"=20"))</f>
        <v>48</v>
      </c>
      <c r="GZ94" s="409"/>
      <c r="HA94" s="410">
        <f>IF(ISBLANK(HD3),"",GY94/GY92)</f>
        <v>0.96</v>
      </c>
      <c r="HB94" s="410"/>
      <c r="HC94" s="410"/>
      <c r="HD94" s="431"/>
      <c r="HE94" s="78"/>
      <c r="HF94" s="409">
        <f>IF(ISBLANK(HK3),"",COUNTIF(HG12:HG90,"=20"))</f>
        <v>24</v>
      </c>
      <c r="HG94" s="409"/>
      <c r="HH94" s="410">
        <f>IF(ISBLANK(HK3),"",HF94/HF92)</f>
        <v>0.5</v>
      </c>
      <c r="HI94" s="410"/>
      <c r="HJ94" s="410"/>
      <c r="HK94" s="431"/>
      <c r="HL94" s="78"/>
      <c r="HM94" s="409">
        <f>IF(ISBLANK(HR3),"",COUNTIF(HN12:HN90,"=20"))</f>
        <v>40</v>
      </c>
      <c r="HN94" s="409"/>
      <c r="HO94" s="410">
        <f>IF(ISBLANK(HR3),"",HM94/HM92)</f>
        <v>0.83333333333333337</v>
      </c>
      <c r="HP94" s="410"/>
      <c r="HQ94" s="410"/>
      <c r="HR94" s="431"/>
      <c r="HS94" s="78"/>
      <c r="HT94" s="409">
        <f>IF(ISBLANK(HY3),"",COUNTIF(HU12:HU90,"=20"))</f>
        <v>42</v>
      </c>
      <c r="HU94" s="409"/>
      <c r="HV94" s="410">
        <f>IF(ISBLANK(HR3),"",HT94/HT92)</f>
        <v>0.91304347826086951</v>
      </c>
      <c r="HW94" s="410"/>
      <c r="HX94" s="410"/>
      <c r="HY94" s="431"/>
      <c r="HZ94" s="78"/>
      <c r="IA94" s="409">
        <f>IF(ISBLANK(IF3),"",COUNTIF(IB12:IB90,"=20"))</f>
        <v>3</v>
      </c>
      <c r="IB94" s="409"/>
      <c r="IC94" s="410">
        <f>IF(ISBLANK(IF3),"",IA94/IA92)</f>
        <v>6.1224489795918366E-2</v>
      </c>
      <c r="ID94" s="410"/>
      <c r="IE94" s="410"/>
      <c r="IF94" s="431"/>
      <c r="IG94" s="78"/>
      <c r="IH94" s="409">
        <f>IF(ISBLANK(IF3),"",COUNTIF(II12:II90,"=20"))</f>
        <v>44</v>
      </c>
      <c r="II94" s="409"/>
      <c r="IJ94" s="410">
        <f>IF(ISBLANK(IF3),"",IH94/IH92)</f>
        <v>0.97777777777777775</v>
      </c>
      <c r="IK94" s="410"/>
      <c r="IL94" s="410"/>
      <c r="IM94" s="431"/>
      <c r="IN94" s="78"/>
      <c r="IO94" s="409">
        <f>IF(ISBLANK(IT3),"",COUNTIF(IP12:IP90,"=20"))</f>
        <v>40</v>
      </c>
      <c r="IP94" s="409"/>
      <c r="IQ94" s="410">
        <f>IF(ISBLANK(IT3),"",IO94/IO92)</f>
        <v>0.86956521739130432</v>
      </c>
      <c r="IR94" s="410"/>
      <c r="IS94" s="410"/>
      <c r="IT94" s="431"/>
      <c r="IU94" s="78"/>
      <c r="IV94" s="409">
        <f>IF(ISBLANK(JA3),"",COUNTIF(IW12:IW90,"=20"))</f>
        <v>0</v>
      </c>
      <c r="IW94" s="409"/>
      <c r="IX94" s="410">
        <f>IF(ISBLANK(JA3),"",IV94/IV92)</f>
        <v>0</v>
      </c>
      <c r="IY94" s="410"/>
      <c r="IZ94" s="410"/>
      <c r="JA94" s="431"/>
      <c r="JB94" s="78"/>
      <c r="JC94" s="409">
        <f>IF(ISBLANK(JH3),"",COUNTIF(JD12:JD90,"=20"))</f>
        <v>33</v>
      </c>
      <c r="JD94" s="409"/>
      <c r="JE94" s="410">
        <f>IF(ISBLANK(JH3),"",JC94/JC92)</f>
        <v>0.7857142857142857</v>
      </c>
      <c r="JF94" s="410"/>
      <c r="JG94" s="410"/>
      <c r="JH94" s="431"/>
      <c r="JI94" s="78"/>
      <c r="JJ94" s="409">
        <f>IF(ISBLANK(JH3),"",COUNTIF(JK12:JK90,"=20"))</f>
        <v>0</v>
      </c>
      <c r="JK94" s="409"/>
      <c r="JL94" s="410" t="e">
        <f>IF(ISBLANK(JH3),"",JJ94/JJ92)</f>
        <v>#DIV/0!</v>
      </c>
      <c r="JM94" s="410"/>
      <c r="JN94" s="410"/>
      <c r="JO94" s="431"/>
      <c r="JP94" s="78"/>
      <c r="JQ94" s="409">
        <f>IF(ISBLANK(JV3),"",COUNTIF(JR12:JR90,"=20"))</f>
        <v>40</v>
      </c>
      <c r="JR94" s="409"/>
      <c r="JS94" s="410">
        <f>IF(ISBLANK(JV3),"",JQ94/JQ92)</f>
        <v>0.95238095238095233</v>
      </c>
      <c r="JT94" s="410"/>
      <c r="JU94" s="410"/>
      <c r="JV94" s="431"/>
      <c r="JW94" s="78"/>
      <c r="JX94" s="409">
        <f>IF(ISBLANK(KQ3),"",COUNTIF(JY12:JY90,"=20"))</f>
        <v>0</v>
      </c>
      <c r="JY94" s="409"/>
      <c r="JZ94" s="410" t="e">
        <f>IF(ISBLANK(KQ3),"",JX94/JX92)</f>
        <v>#DIV/0!</v>
      </c>
      <c r="KA94" s="410"/>
      <c r="KB94" s="410"/>
      <c r="KC94" s="431"/>
      <c r="KD94" s="78"/>
      <c r="KE94" s="409">
        <f>IF(ISBLANK(KJ3),"",COUNTIF(KF12:KF90,"=20"))</f>
        <v>45</v>
      </c>
      <c r="KF94" s="409"/>
      <c r="KG94" s="410">
        <f>IF(ISBLANK(KJ3),"",KE94/KE92)</f>
        <v>0.97826086956521741</v>
      </c>
      <c r="KH94" s="410"/>
      <c r="KI94" s="410"/>
      <c r="KJ94" s="431"/>
      <c r="KK94" s="78"/>
      <c r="KL94" s="409">
        <f>IF(ISBLANK(KQ3),"",COUNTIF(KM12:KM90,"=20"))</f>
        <v>8</v>
      </c>
      <c r="KM94" s="409"/>
      <c r="KN94" s="410">
        <f>IF(ISBLANK(KQ3),"",KL94/KL92)</f>
        <v>0.18604651162790697</v>
      </c>
      <c r="KO94" s="410"/>
      <c r="KP94" s="410"/>
      <c r="KQ94" s="431"/>
      <c r="KR94" s="78"/>
      <c r="KS94" s="409">
        <f>IF(ISBLANK(KX3),"",COUNTIF(KT12:KT90,"=20"))</f>
        <v>38</v>
      </c>
      <c r="KT94" s="409"/>
      <c r="KU94" s="410">
        <f>IF(ISBLANK(KX3),"",KS94/KS92)</f>
        <v>0.88372093023255816</v>
      </c>
      <c r="KV94" s="410"/>
      <c r="KW94" s="410"/>
      <c r="KX94" s="431"/>
      <c r="KY94" s="79"/>
      <c r="KZ94" s="409">
        <f>IF(ISBLANK(LE3),"",COUNTIF(LA12:LA90,"=20"))</f>
        <v>44</v>
      </c>
      <c r="LA94" s="409"/>
      <c r="LB94" s="410">
        <f>IF(ISBLANK(LE3),"",KZ94/KZ92)</f>
        <v>0.97777777777777775</v>
      </c>
      <c r="LC94" s="410"/>
      <c r="LD94" s="410"/>
      <c r="LE94" s="431"/>
      <c r="LF94" s="78"/>
      <c r="LG94" s="409">
        <f>IF(ISBLANK(LL3),"",COUNTIF(LH12:LH90,"=20"))</f>
        <v>34</v>
      </c>
      <c r="LH94" s="409"/>
      <c r="LI94" s="410">
        <f>IF(ISBLANK(LL3),"",LG94/LG92)</f>
        <v>0.85</v>
      </c>
      <c r="LJ94" s="410"/>
      <c r="LK94" s="410"/>
      <c r="LL94" s="431"/>
      <c r="LM94" s="78"/>
      <c r="LN94" s="409">
        <f>IF(ISBLANK(LS3),"",COUNTIF(LO12:LO90,"=20"))</f>
        <v>2</v>
      </c>
      <c r="LO94" s="409"/>
      <c r="LP94" s="410">
        <f>IF(ISBLANK(LS3),"",LN94/LN92)</f>
        <v>4.6511627906976744E-2</v>
      </c>
      <c r="LQ94" s="410"/>
      <c r="LR94" s="410"/>
      <c r="LS94" s="431"/>
      <c r="LT94" s="78"/>
      <c r="LU94" s="409">
        <f>IF(ISBLANK(LZ3),"",COUNTIF(LV12:LV90,"=20"))</f>
        <v>41</v>
      </c>
      <c r="LV94" s="409"/>
      <c r="LW94" s="410">
        <f>IF(ISBLANK(LZ3),"",LU94/LU92)</f>
        <v>0.97619047619047616</v>
      </c>
      <c r="LX94" s="410"/>
      <c r="LY94" s="410"/>
      <c r="LZ94" s="431"/>
      <c r="MA94" s="78"/>
      <c r="MB94" s="409">
        <f>IF(ISBLANK(MG3),"",COUNTIF(MC12:MC90,"=20"))</f>
        <v>1</v>
      </c>
      <c r="MC94" s="409"/>
      <c r="MD94" s="410">
        <f>IF(ISBLANK(MG3),"",MB94/MB92)</f>
        <v>2.3255813953488372E-2</v>
      </c>
      <c r="ME94" s="410"/>
      <c r="MF94" s="410"/>
      <c r="MG94" s="431"/>
      <c r="MH94" s="78"/>
      <c r="MI94" s="409">
        <f>IF(ISBLANK(MN3),"",COUNTIF(MJ12:MJ90,"=20"))</f>
        <v>1</v>
      </c>
      <c r="MJ94" s="409"/>
      <c r="MK94" s="410">
        <f>IF(ISBLANK(MN3),"",MI94/MI92)</f>
        <v>2.8571428571428571E-2</v>
      </c>
      <c r="ML94" s="410"/>
      <c r="MM94" s="410"/>
      <c r="MN94" s="431"/>
      <c r="MO94" s="78"/>
      <c r="MP94" s="409">
        <f>IF(ISBLANK(MU3),"",COUNTIF(MQ12:MQ90,"=20"))</f>
        <v>35</v>
      </c>
      <c r="MQ94" s="409"/>
      <c r="MR94" s="410">
        <f>IF(ISBLANK(MU3),"",MP94/MP92)</f>
        <v>0.83333333333333337</v>
      </c>
      <c r="MS94" s="410"/>
      <c r="MT94" s="410"/>
      <c r="MU94" s="431"/>
      <c r="MV94" s="78"/>
      <c r="MW94" s="409">
        <f>IF(ISBLANK(NB3),"",COUNTIF(MX12:MX90,"=20"))</f>
        <v>33</v>
      </c>
      <c r="MX94" s="409"/>
      <c r="MY94" s="410">
        <f>IF(ISBLANK(NB3),"",MW94/MW92)</f>
        <v>0.84615384615384615</v>
      </c>
      <c r="MZ94" s="410"/>
      <c r="NA94" s="410"/>
      <c r="NB94" s="431"/>
      <c r="NC94" s="78"/>
      <c r="ND94" s="409">
        <f>IF(ISBLANK(NI3),"",COUNTIF(NE12:NE90,"=20"))</f>
        <v>1</v>
      </c>
      <c r="NE94" s="409"/>
      <c r="NF94" s="410">
        <f>IF(ISBLANK(NI3),"",ND94/ND92)</f>
        <v>2.5000000000000001E-2</v>
      </c>
      <c r="NG94" s="410"/>
      <c r="NH94" s="410"/>
      <c r="NI94" s="431"/>
      <c r="NJ94" s="78"/>
      <c r="NK94" s="409">
        <f>IF(ISBLANK(NP3),"",COUNTIF(NL12:NL90,"=20"))</f>
        <v>1</v>
      </c>
      <c r="NL94" s="409"/>
      <c r="NM94" s="410">
        <f>IF(ISBLANK(NP3),"",NK94/NK92)</f>
        <v>2.4390243902439025E-2</v>
      </c>
      <c r="NN94" s="410"/>
      <c r="NO94" s="410"/>
      <c r="NP94" s="431"/>
      <c r="NQ94" s="78"/>
      <c r="NR94" s="409">
        <f>IF(ISBLANK(NW3),"",COUNTIF(NS12:NS90,"=20"))</f>
        <v>0</v>
      </c>
      <c r="NS94" s="409"/>
      <c r="NT94" s="410">
        <f>IF(ISBLANK(NW3),"",NR94/NR92)</f>
        <v>0</v>
      </c>
      <c r="NU94" s="410"/>
      <c r="NV94" s="410"/>
      <c r="NW94" s="431"/>
      <c r="NX94" s="78"/>
      <c r="NY94" s="409">
        <f>IF(ISBLANK(OD3),"",COUNTIF(NZ12:NZ90,"=20"))</f>
        <v>29</v>
      </c>
      <c r="NZ94" s="409"/>
      <c r="OA94" s="410">
        <f>IF(ISBLANK(OD3),"",NY94/NY92)</f>
        <v>0.87878787878787878</v>
      </c>
      <c r="OB94" s="410"/>
      <c r="OC94" s="410"/>
      <c r="OD94" s="431"/>
      <c r="OE94" s="78"/>
      <c r="OF94" s="409">
        <f>IF(ISBLANK(NW3),"",COUNTIF(OG12:OG90,"=20"))</f>
        <v>0</v>
      </c>
      <c r="OG94" s="409"/>
      <c r="OH94" s="410" t="e">
        <f>IF(ISBLANK(NW3),"",OF94/OF92)</f>
        <v>#DIV/0!</v>
      </c>
      <c r="OI94" s="410"/>
      <c r="OJ94" s="410"/>
      <c r="OK94" s="431"/>
      <c r="OL94" s="78"/>
      <c r="OM94" s="409">
        <f>IF(ISBLANK(OR3),"",COUNTIF(ON12:ON90,"=20"))</f>
        <v>28</v>
      </c>
      <c r="ON94" s="409"/>
      <c r="OO94" s="410">
        <f>IF(ISBLANK(OR3),"",OM94/OM92)</f>
        <v>0.7567567567567568</v>
      </c>
      <c r="OP94" s="410"/>
      <c r="OQ94" s="410"/>
      <c r="OR94" s="431"/>
      <c r="OS94" s="78"/>
      <c r="OT94" s="409">
        <f>IF(ISBLANK(OY3),"",COUNTIF(OU12:OU90,"=20"))</f>
        <v>1</v>
      </c>
      <c r="OU94" s="409"/>
      <c r="OV94" s="410">
        <f>IF(ISBLANK(OY3),"",OT94/OT92)</f>
        <v>3.125E-2</v>
      </c>
      <c r="OW94" s="410"/>
      <c r="OX94" s="410"/>
      <c r="OY94" s="431"/>
      <c r="OZ94" s="78"/>
      <c r="PA94" s="409" t="str">
        <f>IF(ISBLANK(PF3),"",COUNTIF(PB12:PB90,"=20"))</f>
        <v/>
      </c>
      <c r="PB94" s="409"/>
      <c r="PC94" s="410" t="str">
        <f>IF(ISBLANK(PF3),"",PA94/PA92)</f>
        <v/>
      </c>
      <c r="PD94" s="410"/>
      <c r="PE94" s="410"/>
      <c r="PF94" s="431"/>
      <c r="PG94" s="78"/>
      <c r="PH94" s="409">
        <f>IF(ISBLANK(PM3),"",COUNTIF(PI12:PI90,"=20"))</f>
        <v>30</v>
      </c>
      <c r="PI94" s="409"/>
      <c r="PJ94" s="410">
        <f>IF(ISBLANK(PM3),"",PH94/PH92)</f>
        <v>0.8571428571428571</v>
      </c>
      <c r="PK94" s="410"/>
      <c r="PL94" s="410"/>
      <c r="PM94" s="431"/>
      <c r="PN94" s="78"/>
      <c r="PO94" s="409" t="str">
        <f>IF(ISBLANK(PT3),"",COUNTIF(PP12:PP90,"=20"))</f>
        <v/>
      </c>
      <c r="PP94" s="409"/>
      <c r="PQ94" s="410" t="str">
        <f>IF(ISBLANK(PT3),"",PO94/PO92)</f>
        <v/>
      </c>
      <c r="PR94" s="410"/>
      <c r="PS94" s="410"/>
      <c r="PT94" s="431"/>
      <c r="PU94" s="78"/>
      <c r="PV94" s="409">
        <f>IF(ISBLANK(QA3),"",COUNTIF(PW12:PW90,"=20"))</f>
        <v>6</v>
      </c>
      <c r="PW94" s="409"/>
      <c r="PX94" s="410">
        <f>IF(ISBLANK(QA3),"",PV94/PV92)</f>
        <v>0.2</v>
      </c>
      <c r="PY94" s="410"/>
      <c r="PZ94" s="410"/>
      <c r="QA94" s="431"/>
      <c r="QB94" s="78"/>
      <c r="QC94" s="409">
        <f>IF(ISBLANK(QH3),"",COUNTIF(QD12:QD90,"=20"))</f>
        <v>26</v>
      </c>
      <c r="QD94" s="409"/>
      <c r="QE94" s="410">
        <f>IF(ISBLANK(QH3),"",QC94/QC92)</f>
        <v>0.8666666666666667</v>
      </c>
      <c r="QF94" s="410"/>
      <c r="QG94" s="410"/>
      <c r="QH94" s="431"/>
      <c r="QI94" s="79"/>
      <c r="QJ94" s="409" t="str">
        <f>IF(ISBLANK(QV3),"",COUNTIF(QK12:QK90,"=20"))</f>
        <v/>
      </c>
      <c r="QK94" s="409"/>
      <c r="QL94" s="410" t="str">
        <f>IF(ISBLANK(QV3),"",QJ94/QJ92)</f>
        <v/>
      </c>
      <c r="QM94" s="410"/>
      <c r="QN94" s="410"/>
      <c r="QO94" s="431"/>
      <c r="QP94" s="79"/>
      <c r="QQ94" s="409" t="str">
        <f>IF(ISBLANK(QO3),"",COUNTIF(QR12:QR90,"=20"))</f>
        <v/>
      </c>
      <c r="QR94" s="409"/>
      <c r="QS94" s="410" t="str">
        <f>IF(ISBLANK(QO3),"",QQ94/QQ92)</f>
        <v/>
      </c>
      <c r="QT94" s="410"/>
      <c r="QU94" s="410"/>
      <c r="QV94" s="431"/>
    </row>
    <row r="95" spans="1:464" ht="15" customHeight="1" x14ac:dyDescent="0.25">
      <c r="A95" s="466"/>
      <c r="B95" s="80" t="s">
        <v>144</v>
      </c>
      <c r="C95" s="74"/>
      <c r="D95" s="409">
        <f>IF(ISBLANK(I3),"",COUNTIF(F12:F90,"=20")+COUNTIF(F12:F90,"=30"))</f>
        <v>0</v>
      </c>
      <c r="E95" s="409"/>
      <c r="F95" s="410" t="e">
        <f>IF(ISBLANK(I3),"",D95/D92)</f>
        <v>#DIV/0!</v>
      </c>
      <c r="G95" s="410"/>
      <c r="H95" s="84"/>
      <c r="I95" s="81"/>
      <c r="J95" s="77"/>
      <c r="K95" s="409">
        <f>IF(ISBLANK(P3),"",COUNTIF(M12:M90,"=20")+COUNTIF(M12:M90,"=30"))</f>
        <v>6</v>
      </c>
      <c r="L95" s="409"/>
      <c r="M95" s="410">
        <f>IF(ISBLANK(P3),"",K95/K92)</f>
        <v>8.9552238805970144E-2</v>
      </c>
      <c r="N95" s="410"/>
      <c r="O95" s="84"/>
      <c r="P95" s="81"/>
      <c r="Q95" s="78"/>
      <c r="R95" s="409">
        <f>IF(ISBLANK(W3),"",COUNTIF(T12:T90,"=20")+COUNTIF(T12:T90,"=30"))</f>
        <v>45</v>
      </c>
      <c r="S95" s="409"/>
      <c r="T95" s="410">
        <f>IF(ISBLANK(W3),"",R95/R92)</f>
        <v>0.72580645161290325</v>
      </c>
      <c r="U95" s="410"/>
      <c r="V95" s="84"/>
      <c r="W95" s="81"/>
      <c r="X95" s="78"/>
      <c r="Y95" s="409">
        <f>IF(ISBLANK(AD3),"",COUNTIF(AA12:AA90,"=20")+COUNTIF(AA12:AA90,"=30"))</f>
        <v>4</v>
      </c>
      <c r="Z95" s="409"/>
      <c r="AA95" s="410">
        <f>IF(ISBLANK(AD3),"",Y95/Y92)</f>
        <v>6.4516129032258063E-2</v>
      </c>
      <c r="AB95" s="410"/>
      <c r="AC95" s="84"/>
      <c r="AD95" s="81"/>
      <c r="AE95" s="78"/>
      <c r="AF95" s="409">
        <f>IF(ISBLANK(AK3),"",COUNTIF(AH12:AH90,"=20")+COUNTIF(AH12:AH90,"=30"))</f>
        <v>27</v>
      </c>
      <c r="AG95" s="409"/>
      <c r="AH95" s="410">
        <f>IF(ISBLANK(AK3),"",AF95/AF92)</f>
        <v>0.46551724137931033</v>
      </c>
      <c r="AI95" s="410"/>
      <c r="AJ95" s="84"/>
      <c r="AK95" s="81"/>
      <c r="AL95" s="78"/>
      <c r="AM95" s="409">
        <f>IF(ISBLANK(AR3),"",COUNTIF(AO12:AO90,"=20")+COUNTIF(AO12:AO90,"=30"))</f>
        <v>3</v>
      </c>
      <c r="AN95" s="409"/>
      <c r="AO95" s="410">
        <f>IF(ISBLANK(AR3),"",AM95/AM92)</f>
        <v>4.8387096774193547E-2</v>
      </c>
      <c r="AP95" s="410"/>
      <c r="AQ95" s="84"/>
      <c r="AR95" s="81"/>
      <c r="AS95" s="78"/>
      <c r="AT95" s="472">
        <f>IF(ISBLANK(AY3),"",COUNTIF(AV12:AV90,"=20")+COUNTIF(AV12:AV90,"=30"))</f>
        <v>43</v>
      </c>
      <c r="AU95" s="409"/>
      <c r="AV95" s="410">
        <f>IF(ISBLANK(AY3),"",AT95/AT92)</f>
        <v>0.71666666666666667</v>
      </c>
      <c r="AW95" s="410"/>
      <c r="AX95" s="84"/>
      <c r="AY95" s="81"/>
      <c r="AZ95" s="78"/>
      <c r="BA95" s="409">
        <f>IF(ISBLANK(BF3),"",COUNTIF(BC12:BC90,"=20")+COUNTIF(BC12:BC90,"=30"))</f>
        <v>41</v>
      </c>
      <c r="BB95" s="409"/>
      <c r="BC95" s="410">
        <f>IF(ISBLANK(BF3),"",BA95/BA92)</f>
        <v>0.80392156862745101</v>
      </c>
      <c r="BD95" s="410"/>
      <c r="BE95" s="84"/>
      <c r="BF95" s="81"/>
      <c r="BG95" s="78"/>
      <c r="BH95" s="409">
        <f>IF(ISBLANK(BM3),"",COUNTIF(BJ12:BJ90,"=20")+COUNTIF(BJ12:BJ90,"=30"))</f>
        <v>41</v>
      </c>
      <c r="BI95" s="409"/>
      <c r="BJ95" s="410">
        <f>IF(ISBLANK(BM3),"",BH95/BH92)</f>
        <v>0.7592592592592593</v>
      </c>
      <c r="BK95" s="410"/>
      <c r="BL95" s="84"/>
      <c r="BM95" s="81"/>
      <c r="BN95" s="78"/>
      <c r="BO95" s="409">
        <f>IF(ISBLANK(BT3),"",COUNTIF(BQ12:BQ90,"=20")+COUNTIF(BQ12:BQ90,"=30"))</f>
        <v>0</v>
      </c>
      <c r="BP95" s="409"/>
      <c r="BQ95" s="410">
        <f>IF(ISBLANK(BT3),"",BO95/BO92)</f>
        <v>0</v>
      </c>
      <c r="BR95" s="410"/>
      <c r="BS95" s="84"/>
      <c r="BT95" s="81"/>
      <c r="BU95" s="78"/>
      <c r="BV95" s="409">
        <f>IF(ISBLANK(CA3),"",COUNTIF(BX12:BX90,"=20")+COUNTIF(BX12:BX90,"=30"))</f>
        <v>13</v>
      </c>
      <c r="BW95" s="409"/>
      <c r="BX95" s="410">
        <f>IF(ISBLANK(CA3),"",BV95/BV92)</f>
        <v>0.22807017543859648</v>
      </c>
      <c r="BY95" s="410"/>
      <c r="BZ95" s="84"/>
      <c r="CA95" s="81"/>
      <c r="CB95" s="78"/>
      <c r="CC95" s="409">
        <f>IF(ISBLANK(CH3),"",COUNTIF(CE12:CE90,"=20")+COUNTIF(CE12:CE90,"=30"))</f>
        <v>28</v>
      </c>
      <c r="CD95" s="409"/>
      <c r="CE95" s="410">
        <f>IF(ISBLANK(CH3),"",CC95/CC92)</f>
        <v>0.51851851851851849</v>
      </c>
      <c r="CF95" s="410"/>
      <c r="CG95" s="84"/>
      <c r="CH95" s="81"/>
      <c r="CI95" s="78"/>
      <c r="CJ95" s="409">
        <f>IF(ISBLANK(CO3),"",COUNTIF(CL12:CL90,"=20")+COUNTIF(CL12:CL90,"=30"))</f>
        <v>40</v>
      </c>
      <c r="CK95" s="409"/>
      <c r="CL95" s="410">
        <f>IF(ISBLANK(CO3),"",CJ95/CJ92)</f>
        <v>0.70175438596491224</v>
      </c>
      <c r="CM95" s="410"/>
      <c r="CN95" s="84"/>
      <c r="CO95" s="81"/>
      <c r="CP95" s="78"/>
      <c r="CQ95" s="409">
        <f>IF(ISBLANK(CV3),"",COUNTIF(CS12:CS90,"=20")+COUNTIF(CS12:CS90,"=30"))</f>
        <v>46</v>
      </c>
      <c r="CR95" s="409"/>
      <c r="CS95" s="410">
        <f>IF(ISBLANK(CV3),"",CQ95/CQ92)</f>
        <v>0.85185185185185186</v>
      </c>
      <c r="CT95" s="410"/>
      <c r="CU95" s="84"/>
      <c r="CV95" s="81"/>
      <c r="CW95" s="78"/>
      <c r="CX95" s="409">
        <f>IF(ISBLANK(DC3),"",COUNTIF(CZ12:CZ90,"=20")+COUNTIF(CZ12:CZ90,"=30"))</f>
        <v>45</v>
      </c>
      <c r="CY95" s="409"/>
      <c r="CZ95" s="410">
        <f>IF(ISBLANK(DC3),"",CX95/CX92)</f>
        <v>0.84905660377358494</v>
      </c>
      <c r="DA95" s="410"/>
      <c r="DB95" s="84"/>
      <c r="DC95" s="81"/>
      <c r="DD95" s="78"/>
      <c r="DE95" s="409">
        <f>IF(ISBLANK(DJ3),"",COUNTIF(DG12:DG90,"=20")+COUNTIF(DG12:DG90,"=30"))</f>
        <v>32</v>
      </c>
      <c r="DF95" s="409"/>
      <c r="DG95" s="410">
        <f>IF(ISBLANK(DJ3),"",DE95/DE92)</f>
        <v>0.61538461538461542</v>
      </c>
      <c r="DH95" s="410"/>
      <c r="DI95" s="84"/>
      <c r="DJ95" s="81"/>
      <c r="DK95" s="78"/>
      <c r="DL95" s="409">
        <f>IF(ISBLANK(DQ3),"",COUNTIF(DN12:DN90,"=20")+COUNTIF(DN12:DN90,"=30"))</f>
        <v>0</v>
      </c>
      <c r="DM95" s="409"/>
      <c r="DN95" s="410">
        <f>IF(ISBLANK(DQ3),"",DL95/DL92)</f>
        <v>0</v>
      </c>
      <c r="DO95" s="410"/>
      <c r="DP95" s="84"/>
      <c r="DQ95" s="81"/>
      <c r="DR95" s="78"/>
      <c r="DS95" s="409">
        <f>IF(ISBLANK(DX3),"",COUNTIF(DU12:DU90,"=20")+COUNTIF(DU12:DU90,"=30"))</f>
        <v>12</v>
      </c>
      <c r="DT95" s="409"/>
      <c r="DU95" s="410">
        <f>IF(ISBLANK(DX3),"",DS95/DS92)</f>
        <v>0.27272727272727271</v>
      </c>
      <c r="DV95" s="410"/>
      <c r="DW95" s="84"/>
      <c r="DX95" s="81"/>
      <c r="DY95" s="78"/>
      <c r="DZ95" s="409">
        <f>IF(ISBLANK(EE3),"",COUNTIF(EB12:EB90,"=20")+COUNTIF(EB12:EB90,"=30"))</f>
        <v>39</v>
      </c>
      <c r="EA95" s="409"/>
      <c r="EB95" s="410">
        <f>IF(ISBLANK(EE3),"",DZ95/DZ92)</f>
        <v>0.75</v>
      </c>
      <c r="EC95" s="410"/>
      <c r="ED95" s="84"/>
      <c r="EE95" s="81"/>
      <c r="EF95" s="78"/>
      <c r="EG95" s="409">
        <f>IF(ISBLANK(EL3),"",COUNTIF(EI12:EI90,"=20")+COUNTIF(EI12:EI90,"=30"))</f>
        <v>3</v>
      </c>
      <c r="EH95" s="409"/>
      <c r="EI95" s="410">
        <f>IF(ISBLANK(EL3),"",EG95/EG92)</f>
        <v>5.8823529411764705E-2</v>
      </c>
      <c r="EJ95" s="410"/>
      <c r="EK95" s="84"/>
      <c r="EL95" s="81"/>
      <c r="EM95" s="78"/>
      <c r="EN95" s="409">
        <f>IF(ISBLANK(ES3),"",COUNTIF(EP12:EP90,"=20")+COUNTIF(EP12:EP90,"=30"))</f>
        <v>32</v>
      </c>
      <c r="EO95" s="409"/>
      <c r="EP95" s="410">
        <f>IF(ISBLANK(ES3),"",EN95/EN92)</f>
        <v>0.62745098039215685</v>
      </c>
      <c r="EQ95" s="410"/>
      <c r="ER95" s="84"/>
      <c r="ES95" s="81"/>
      <c r="ET95" s="78"/>
      <c r="EU95" s="409">
        <f>IF(ISBLANK(EZ3),"",COUNTIF(EW12:EW90,"=20")+COUNTIF(EW12:EW90,"=30"))</f>
        <v>0</v>
      </c>
      <c r="EV95" s="409"/>
      <c r="EW95" s="410">
        <f>IF(ISBLANK(EZ3),"",EU95/EU92)</f>
        <v>0</v>
      </c>
      <c r="EX95" s="410"/>
      <c r="EY95" s="84"/>
      <c r="EZ95" s="81"/>
      <c r="FA95" s="78"/>
      <c r="FB95" s="409">
        <f>IF(ISBLANK(FG3),"",COUNTIF(FD12:FD90,"=20")+COUNTIF(FD12:FD90,"=30")+COUNTIF(FD12:FD90,"=40"))</f>
        <v>3</v>
      </c>
      <c r="FC95" s="409"/>
      <c r="FD95" s="410">
        <f>IF(ISBLANK(FG3),"",FB95/FB92)</f>
        <v>6.3829787234042548E-2</v>
      </c>
      <c r="FE95" s="410"/>
      <c r="FF95" s="84"/>
      <c r="FG95" s="81"/>
      <c r="FH95" s="78"/>
      <c r="FI95" s="409">
        <f>IF(ISBLANK(FN3),"",COUNTIF(FK12:FK90,"=20")+COUNTIF(FK12:FK90,"=30"))</f>
        <v>30</v>
      </c>
      <c r="FJ95" s="409"/>
      <c r="FK95" s="410">
        <f>IF(ISBLANK(FN3),"",FI95/FI92)</f>
        <v>0.63829787234042556</v>
      </c>
      <c r="FL95" s="410"/>
      <c r="FM95" s="84"/>
      <c r="FN95" s="81"/>
      <c r="FO95" s="78"/>
      <c r="FP95" s="409">
        <f>IF(ISBLANK(DJ3),"",COUNTIF(FR12:FR90,"=20")+COUNTIF(FR12:FR90,"=30"))</f>
        <v>3</v>
      </c>
      <c r="FQ95" s="409"/>
      <c r="FR95" s="410">
        <f>IF(ISBLANK(DJ3),"",FP95/FP92)</f>
        <v>5.8823529411764705E-2</v>
      </c>
      <c r="FS95" s="410"/>
      <c r="FT95" s="84"/>
      <c r="FU95" s="81"/>
      <c r="FV95" s="78"/>
      <c r="FW95" s="409">
        <f>IF(ISBLANK(GB3),"",COUNTIF(FY12:FY90,"=20")+COUNTIF(FY12:FY90,"=30"))</f>
        <v>0</v>
      </c>
      <c r="FX95" s="409"/>
      <c r="FY95" s="410">
        <f>IF(ISBLANK(GB3),"",FW95/FW92)</f>
        <v>0</v>
      </c>
      <c r="FZ95" s="410"/>
      <c r="GA95" s="84"/>
      <c r="GB95" s="81"/>
      <c r="GC95" s="78"/>
      <c r="GD95" s="409">
        <f>IF(ISBLANK(GI3),"",COUNTIF(GF12:GF90,"=20")+COUNTIF(GF12:GF90,"=30"))</f>
        <v>30</v>
      </c>
      <c r="GE95" s="409"/>
      <c r="GF95" s="410">
        <f>IF(ISBLANK(GI3),"",GD95/GD92)</f>
        <v>0.66666666666666663</v>
      </c>
      <c r="GG95" s="410"/>
      <c r="GH95" s="84"/>
      <c r="GI95" s="81"/>
      <c r="GJ95" s="78"/>
      <c r="GK95" s="409">
        <f>IF(ISBLANK(GP3),"",COUNTIF(GM12:GM90,"=20")+COUNTIF(GM12:GM90,"=30"))</f>
        <v>28</v>
      </c>
      <c r="GL95" s="409"/>
      <c r="GM95" s="410">
        <f>IF(ISBLANK(GP3),"",GK95/GK92)</f>
        <v>0.5957446808510638</v>
      </c>
      <c r="GN95" s="410"/>
      <c r="GO95" s="84"/>
      <c r="GP95" s="81"/>
      <c r="GQ95" s="78"/>
      <c r="GR95" s="409">
        <f>IF(ISBLANK(GW3),"",COUNTIF(GT12:GT90,"=20")+COUNTIF(GT12:GT90,"=30"))</f>
        <v>13</v>
      </c>
      <c r="GS95" s="409"/>
      <c r="GT95" s="410">
        <f>IF(ISBLANK(GI3),"",GR95/GR92)</f>
        <v>0.28888888888888886</v>
      </c>
      <c r="GU95" s="410"/>
      <c r="GV95" s="84"/>
      <c r="GW95" s="81"/>
      <c r="GX95" s="78"/>
      <c r="GY95" s="409">
        <f>IF(ISBLANK(HD3),"",COUNTIF(HA12:HA90,"=20")+COUNTIF(HA12:HA90,"=30"))</f>
        <v>34</v>
      </c>
      <c r="GZ95" s="409"/>
      <c r="HA95" s="410">
        <f>IF(ISBLANK(HD3),"",GY95/GY92)</f>
        <v>0.68</v>
      </c>
      <c r="HB95" s="410"/>
      <c r="HC95" s="84"/>
      <c r="HD95" s="81"/>
      <c r="HE95" s="78"/>
      <c r="HF95" s="409">
        <f>IF(ISBLANK(HK3),"",COUNTIF(HH12:HH90,"=20")+COUNTIF(HH12:HH90,"=30"))</f>
        <v>3</v>
      </c>
      <c r="HG95" s="409"/>
      <c r="HH95" s="410">
        <f>IF(ISBLANK(HK3),"",HF95/HF92)</f>
        <v>6.25E-2</v>
      </c>
      <c r="HI95" s="410"/>
      <c r="HJ95" s="84"/>
      <c r="HK95" s="81"/>
      <c r="HL95" s="78"/>
      <c r="HM95" s="409">
        <f>IF(ISBLANK(HR3),"",COUNTIF(HO12:HO90,"=20")+COUNTIF(HO12:HO90,"=30"))</f>
        <v>5</v>
      </c>
      <c r="HN95" s="409"/>
      <c r="HO95" s="410">
        <f>IF(ISBLANK(HR3),"",HM95/HM92)</f>
        <v>0.10416666666666667</v>
      </c>
      <c r="HP95" s="410"/>
      <c r="HQ95" s="84"/>
      <c r="HR95" s="81"/>
      <c r="HS95" s="78"/>
      <c r="HT95" s="409">
        <f>IF(ISBLANK(HY3),"",COUNTIF(HV12:HV90,"=20")+COUNTIF(HV12:HV90,"=30"))</f>
        <v>37</v>
      </c>
      <c r="HU95" s="409"/>
      <c r="HV95" s="410">
        <f>IF(ISBLANK(HR3),"",HT95/HT92)</f>
        <v>0.80434782608695654</v>
      </c>
      <c r="HW95" s="410"/>
      <c r="HX95" s="84"/>
      <c r="HY95" s="81"/>
      <c r="HZ95" s="78"/>
      <c r="IA95" s="409">
        <f>IF(ISBLANK(IF3),"",COUNTIF(IC12:IC90,"=20")+COUNTIF(IC12:IC90,"=30"))</f>
        <v>7</v>
      </c>
      <c r="IB95" s="409"/>
      <c r="IC95" s="410">
        <f>IF(ISBLANK(IF3),"",IA95/IA92)</f>
        <v>0.14285714285714285</v>
      </c>
      <c r="ID95" s="410"/>
      <c r="IE95" s="84"/>
      <c r="IF95" s="81"/>
      <c r="IG95" s="78"/>
      <c r="IH95" s="409">
        <f>IF(ISBLANK(IF3),"",COUNTIF(IJ12:IJ90,"=20")+COUNTIF(IJ12:IJ90,"=30"))</f>
        <v>36</v>
      </c>
      <c r="II95" s="409"/>
      <c r="IJ95" s="410">
        <f>IF(ISBLANK(IF3),"",IH95/IH92)</f>
        <v>0.8</v>
      </c>
      <c r="IK95" s="410"/>
      <c r="IL95" s="84"/>
      <c r="IM95" s="81"/>
      <c r="IN95" s="78"/>
      <c r="IO95" s="409">
        <f>IF(ISBLANK(IT3),"",COUNTIF(IQ12:IQ90,"=20")+COUNTIF(IQ12:IQ90,"=30"))</f>
        <v>19</v>
      </c>
      <c r="IP95" s="409"/>
      <c r="IQ95" s="410">
        <f>IF(ISBLANK(IT3),"",IO95/IO92)</f>
        <v>0.41304347826086957</v>
      </c>
      <c r="IR95" s="410"/>
      <c r="IS95" s="84"/>
      <c r="IT95" s="81"/>
      <c r="IU95" s="78"/>
      <c r="IV95" s="409">
        <f>IF(ISBLANK(JA3),"",COUNTIF(IX12:IX90,"=20")+COUNTIF(IX12:IX90,"=30"))</f>
        <v>1</v>
      </c>
      <c r="IW95" s="409"/>
      <c r="IX95" s="410">
        <f>IF(ISBLANK(JA3),"",IV95/IV92)</f>
        <v>2.0408163265306121E-2</v>
      </c>
      <c r="IY95" s="410"/>
      <c r="IZ95" s="84"/>
      <c r="JA95" s="81"/>
      <c r="JB95" s="78"/>
      <c r="JC95" s="409">
        <f>IF(ISBLANK(JH3),"",COUNTIF(JE12:JE90,"=20")+COUNTIF(JE12:JE90,"=30"))</f>
        <v>40</v>
      </c>
      <c r="JD95" s="409"/>
      <c r="JE95" s="410">
        <f>IF(ISBLANK(JH3),"",JC95/JC92)</f>
        <v>0.95238095238095233</v>
      </c>
      <c r="JF95" s="410"/>
      <c r="JG95" s="84"/>
      <c r="JH95" s="81"/>
      <c r="JI95" s="78"/>
      <c r="JJ95" s="409">
        <f>IF(ISBLANK(JH3),"",COUNTIF(JL12:JL90,"=20")+COUNTIF(JL12:JL90,"=30"))</f>
        <v>0</v>
      </c>
      <c r="JK95" s="409"/>
      <c r="JL95" s="410" t="e">
        <f>IF(ISBLANK(JH3),"",JJ95/JJ92)</f>
        <v>#DIV/0!</v>
      </c>
      <c r="JM95" s="410"/>
      <c r="JN95" s="84"/>
      <c r="JO95" s="81"/>
      <c r="JP95" s="78"/>
      <c r="JQ95" s="409">
        <f>IF(ISBLANK(JV3),"",COUNTIF(JS12:JS90,"=20")+COUNTIF(JS12:JS90,"=30"))</f>
        <v>22</v>
      </c>
      <c r="JR95" s="409"/>
      <c r="JS95" s="410">
        <f>IF(ISBLANK(JV3),"",JQ95/JQ92)</f>
        <v>0.52380952380952384</v>
      </c>
      <c r="JT95" s="410"/>
      <c r="JU95" s="84"/>
      <c r="JV95" s="81"/>
      <c r="JW95" s="78"/>
      <c r="JX95" s="409">
        <f>IF(ISBLANK(KQ3),"",COUNTIF(JZ12:JZ90,"=20")+COUNTIF(JZ12:JZ90,"=30"))</f>
        <v>0</v>
      </c>
      <c r="JY95" s="409"/>
      <c r="JZ95" s="410" t="e">
        <f>IF(ISBLANK(KQ3),"",JX95/JX92)</f>
        <v>#DIV/0!</v>
      </c>
      <c r="KA95" s="410"/>
      <c r="KB95" s="84"/>
      <c r="KC95" s="81"/>
      <c r="KD95" s="78"/>
      <c r="KE95" s="409">
        <f>IF(ISBLANK(KJ3),"",COUNTIF(KG12:KG90,"=20")+COUNTIF(KG12:KG90,"=30"))</f>
        <v>31</v>
      </c>
      <c r="KF95" s="409"/>
      <c r="KG95" s="410">
        <f>IF(ISBLANK(KJ3),"",KE95/KE92)</f>
        <v>0.67391304347826086</v>
      </c>
      <c r="KH95" s="410"/>
      <c r="KI95" s="84"/>
      <c r="KJ95" s="81"/>
      <c r="KK95" s="78"/>
      <c r="KL95" s="409">
        <f>IF(ISBLANK(KQ3),"",COUNTIF(KN12:KN90,"=20")+COUNTIF(KN12:KN90,"=30"))</f>
        <v>0</v>
      </c>
      <c r="KM95" s="409"/>
      <c r="KN95" s="410">
        <f>IF(ISBLANK(KQ3),"",KL95/KL92)</f>
        <v>0</v>
      </c>
      <c r="KO95" s="410"/>
      <c r="KP95" s="84"/>
      <c r="KQ95" s="81"/>
      <c r="KR95" s="78"/>
      <c r="KS95" s="409">
        <f>IF(ISBLANK(KX3),"",COUNTIF(KU12:KU90,"=20")+COUNTIF(KU12:KU90,"=30"))</f>
        <v>4</v>
      </c>
      <c r="KT95" s="409"/>
      <c r="KU95" s="410">
        <f>IF(ISBLANK(KX3),"",KS95/KS92)</f>
        <v>9.3023255813953487E-2</v>
      </c>
      <c r="KV95" s="410"/>
      <c r="KW95" s="84"/>
      <c r="KX95" s="81"/>
      <c r="KY95" s="79"/>
      <c r="KZ95" s="409">
        <f>IF(ISBLANK(LE3),"",COUNTIF(LB12:LB90,"=20")+COUNTIF(LB12:LB90,"=30"))</f>
        <v>1</v>
      </c>
      <c r="LA95" s="409"/>
      <c r="LB95" s="410">
        <f>IF(ISBLANK(LE3),"",KZ95/KZ92)</f>
        <v>2.2222222222222223E-2</v>
      </c>
      <c r="LC95" s="410"/>
      <c r="LD95" s="84"/>
      <c r="LE95" s="81"/>
      <c r="LF95" s="78"/>
      <c r="LG95" s="409">
        <f>IF(ISBLANK(LL3),"",COUNTIF(LI12:LI90,"=20")+COUNTIF(LI12:LI90,"=30"))</f>
        <v>26</v>
      </c>
      <c r="LH95" s="409"/>
      <c r="LI95" s="410">
        <f>IF(ISBLANK(LL3),"",LG95/LG92)</f>
        <v>0.65</v>
      </c>
      <c r="LJ95" s="410"/>
      <c r="LK95" s="84"/>
      <c r="LL95" s="81"/>
      <c r="LM95" s="78"/>
      <c r="LN95" s="409">
        <f>IF(ISBLANK(LS3),"",COUNTIF(LP12:LP90,"=20")+COUNTIF(LP12:LP90,"=30"))</f>
        <v>0</v>
      </c>
      <c r="LO95" s="409"/>
      <c r="LP95" s="410">
        <f>IF(ISBLANK(LS3),"",LN95/LN92)</f>
        <v>0</v>
      </c>
      <c r="LQ95" s="410"/>
      <c r="LR95" s="84"/>
      <c r="LS95" s="81"/>
      <c r="LT95" s="78"/>
      <c r="LU95" s="409">
        <f>IF(ISBLANK(LZ3),"",COUNTIF(LW12:LW90,"=20")+COUNTIF(LW12:LW90,"=30"))</f>
        <v>39</v>
      </c>
      <c r="LV95" s="409"/>
      <c r="LW95" s="410">
        <f>IF(ISBLANK(LZ3),"",LU95/LU92)</f>
        <v>0.9285714285714286</v>
      </c>
      <c r="LX95" s="410"/>
      <c r="LY95" s="84"/>
      <c r="LZ95" s="81"/>
      <c r="MA95" s="78"/>
      <c r="MB95" s="409">
        <f>IF(ISBLANK(MG3),"",COUNTIF(MD12:MD90,"=20")+COUNTIF(MD12:MD90,"=30"))</f>
        <v>26</v>
      </c>
      <c r="MC95" s="409"/>
      <c r="MD95" s="410">
        <f>IF(ISBLANK(MG3),"",MB95/MB92)</f>
        <v>0.60465116279069764</v>
      </c>
      <c r="ME95" s="410"/>
      <c r="MF95" s="84"/>
      <c r="MG95" s="81"/>
      <c r="MH95" s="78"/>
      <c r="MI95" s="409">
        <f>IF(ISBLANK(MN3),"",COUNTIF(MK12:MK90,"=20")+COUNTIF(MK12:MK90,"=30"))</f>
        <v>0</v>
      </c>
      <c r="MJ95" s="409"/>
      <c r="MK95" s="410">
        <f>IF(ISBLANK(MN3),"",MI95/MI92)</f>
        <v>0</v>
      </c>
      <c r="ML95" s="410"/>
      <c r="MM95" s="84"/>
      <c r="MN95" s="81"/>
      <c r="MO95" s="78"/>
      <c r="MP95" s="409">
        <f>IF(ISBLANK(MU3),"",COUNTIF(MR12:MR90,"=20")+COUNTIF(MR12:MR90,"=30"))</f>
        <v>34</v>
      </c>
      <c r="MQ95" s="409"/>
      <c r="MR95" s="410">
        <f>IF(ISBLANK(MU3),"",MP95/MP92)</f>
        <v>0.80952380952380953</v>
      </c>
      <c r="MS95" s="410"/>
      <c r="MT95" s="84"/>
      <c r="MU95" s="81"/>
      <c r="MV95" s="78"/>
      <c r="MW95" s="409">
        <f>IF(ISBLANK(NB3),"",COUNTIF(MY12:MY90,"=20")+COUNTIF(MY12:MY90,"=30"))</f>
        <v>13</v>
      </c>
      <c r="MX95" s="409"/>
      <c r="MY95" s="410">
        <f>IF(ISBLANK(NB3),"",MW95/MW92)</f>
        <v>0.33333333333333331</v>
      </c>
      <c r="MZ95" s="410"/>
      <c r="NA95" s="84"/>
      <c r="NB95" s="81"/>
      <c r="NC95" s="78"/>
      <c r="ND95" s="409">
        <f>IF(ISBLANK(NI3),"",COUNTIF(NF12:NF90,"=20")+COUNTIF(NF12:NF90,"=30"))</f>
        <v>26</v>
      </c>
      <c r="NE95" s="409"/>
      <c r="NF95" s="410">
        <f>IF(ISBLANK(NI3),"",ND95/ND92)</f>
        <v>0.65</v>
      </c>
      <c r="NG95" s="410"/>
      <c r="NH95" s="84"/>
      <c r="NI95" s="81"/>
      <c r="NJ95" s="78"/>
      <c r="NK95" s="409">
        <f>IF(ISBLANK(NP3),"",COUNTIF(NM12:NM90,"=20")+COUNTIF(NM12:NM90,"=30"))</f>
        <v>0</v>
      </c>
      <c r="NL95" s="409"/>
      <c r="NM95" s="410">
        <f>IF(ISBLANK(NP3),"",NK95/NK92)</f>
        <v>0</v>
      </c>
      <c r="NN95" s="410"/>
      <c r="NO95" s="84"/>
      <c r="NP95" s="81"/>
      <c r="NQ95" s="78"/>
      <c r="NR95" s="409">
        <f>IF(ISBLANK(NW3),"",COUNTIF(NT12:NT90,"=20")+COUNTIF(NT12:NT90,"=30"))</f>
        <v>0</v>
      </c>
      <c r="NS95" s="409"/>
      <c r="NT95" s="410">
        <f>IF(ISBLANK(NW3),"",NR95/NR92)</f>
        <v>0</v>
      </c>
      <c r="NU95" s="410"/>
      <c r="NV95" s="84"/>
      <c r="NW95" s="81"/>
      <c r="NX95" s="78"/>
      <c r="NY95" s="409">
        <f>IF(ISBLANK(OD3),"",COUNTIF(OA12:OA90,"=20")+COUNTIF(OA12:OA90,"=30"))</f>
        <v>7</v>
      </c>
      <c r="NZ95" s="409"/>
      <c r="OA95" s="410">
        <f>IF(ISBLANK(OD3),"",NY95/NY92)</f>
        <v>0.21212121212121213</v>
      </c>
      <c r="OB95" s="410"/>
      <c r="OC95" s="84"/>
      <c r="OD95" s="81"/>
      <c r="OE95" s="78"/>
      <c r="OF95" s="409">
        <f>IF(ISBLANK(NW3),"",COUNTIF(OH12:OH90,"=20")+COUNTIF(OH12:OH90,"=30"))</f>
        <v>0</v>
      </c>
      <c r="OG95" s="409"/>
      <c r="OH95" s="410" t="e">
        <f>IF(ISBLANK(NW3),"",OF95/OF92)</f>
        <v>#DIV/0!</v>
      </c>
      <c r="OI95" s="410"/>
      <c r="OJ95" s="84"/>
      <c r="OK95" s="81"/>
      <c r="OL95" s="78"/>
      <c r="OM95" s="409">
        <f>IF(ISBLANK(OR3),"",COUNTIF(OO12:OO90,"=20")+COUNTIF(OO12:OO90,"=40"))</f>
        <v>11</v>
      </c>
      <c r="ON95" s="409"/>
      <c r="OO95" s="410">
        <f>IF(ISBLANK(OR3),"",OM95/OM92)</f>
        <v>0.29729729729729731</v>
      </c>
      <c r="OP95" s="410"/>
      <c r="OQ95" s="84"/>
      <c r="OR95" s="81"/>
      <c r="OS95" s="78"/>
      <c r="OT95" s="409">
        <f>IF(ISBLANK(OY3),"",COUNTIF(OV12:OV90,"=20")+COUNTIF(OV12:OV90,"=30"))</f>
        <v>3</v>
      </c>
      <c r="OU95" s="409"/>
      <c r="OV95" s="410">
        <f>IF(ISBLANK(OY3),"",OT95/OT92)</f>
        <v>9.375E-2</v>
      </c>
      <c r="OW95" s="410"/>
      <c r="OX95" s="84"/>
      <c r="OY95" s="81"/>
      <c r="OZ95" s="78"/>
      <c r="PA95" s="409" t="str">
        <f>IF(ISBLANK(PF3),"",COUNTIF(PC12:PC90,"=20")+COUNTIF(PC12:PC90,"=30"))</f>
        <v/>
      </c>
      <c r="PB95" s="409"/>
      <c r="PC95" s="410" t="str">
        <f>IF(ISBLANK(PF3),"",PA95/PA92)</f>
        <v/>
      </c>
      <c r="PD95" s="410"/>
      <c r="PE95" s="84"/>
      <c r="PF95" s="81"/>
      <c r="PG95" s="78"/>
      <c r="PH95" s="409">
        <f>IF(ISBLANK(PM3),"",COUNTIF(PJ12:PJ90,"=20")+COUNTIF(PJ12:PJ90,"=30"))</f>
        <v>20</v>
      </c>
      <c r="PI95" s="409"/>
      <c r="PJ95" s="410">
        <f>IF(ISBLANK(PM3),"",PH95/PH92)</f>
        <v>0.5714285714285714</v>
      </c>
      <c r="PK95" s="410"/>
      <c r="PL95" s="84"/>
      <c r="PM95" s="81"/>
      <c r="PN95" s="78"/>
      <c r="PO95" s="409" t="str">
        <f>IF(ISBLANK(PT3),"",COUNTIF(PQ12:PQ90,"=20")+COUNTIF(PQ12:PQ90,"=30"))</f>
        <v/>
      </c>
      <c r="PP95" s="409"/>
      <c r="PQ95" s="410" t="str">
        <f>IF(ISBLANK(PT3),"",PO95/PO92)</f>
        <v/>
      </c>
      <c r="PR95" s="410"/>
      <c r="PS95" s="84"/>
      <c r="PT95" s="81"/>
      <c r="PU95" s="78"/>
      <c r="PV95" s="409">
        <f>IF(ISBLANK(QA3),"",COUNTIF(PX12:PX90,"=20")+COUNTIF(PX12:PX90,"=30"))</f>
        <v>4</v>
      </c>
      <c r="PW95" s="409"/>
      <c r="PX95" s="410">
        <f>IF(ISBLANK(QA3),"",PV95/PV92)</f>
        <v>0.13333333333333333</v>
      </c>
      <c r="PY95" s="410"/>
      <c r="PZ95" s="84"/>
      <c r="QA95" s="81"/>
      <c r="QB95" s="78"/>
      <c r="QC95" s="409">
        <f>IF(ISBLANK(QH3),"",COUNTIF(QE12:QE90,"=20")+COUNTIF(QE12:QE90,"=30"))</f>
        <v>0</v>
      </c>
      <c r="QD95" s="409"/>
      <c r="QE95" s="410">
        <f>IF(ISBLANK(QH3),"",QC95/QC92)</f>
        <v>0</v>
      </c>
      <c r="QF95" s="410"/>
      <c r="QG95" s="84"/>
      <c r="QH95" s="81"/>
      <c r="QI95" s="79"/>
      <c r="QJ95" s="409" t="str">
        <f>IF(ISBLANK(QV3),"",COUNTIF(QL12:QL90,"=20")+COUNTIF(QL12:QL90,"=30"))</f>
        <v/>
      </c>
      <c r="QK95" s="409"/>
      <c r="QL95" s="410" t="str">
        <f>IF(ISBLANK(QV3),"",QJ95/QJ92)</f>
        <v/>
      </c>
      <c r="QM95" s="410"/>
      <c r="QN95" s="84"/>
      <c r="QO95" s="81"/>
      <c r="QP95" s="79"/>
      <c r="QQ95" s="409" t="str">
        <f>IF(ISBLANK(QO3),"",COUNTIF(QS12:QS90,"=20")+COUNTIF(QS12:QS90,"=30"))</f>
        <v/>
      </c>
      <c r="QR95" s="409"/>
      <c r="QS95" s="410" t="str">
        <f>IF(ISBLANK(QO3),"",QQ95/QQ92)</f>
        <v/>
      </c>
      <c r="QT95" s="410"/>
      <c r="QU95" s="84"/>
      <c r="QV95" s="81"/>
    </row>
    <row r="96" spans="1:464" ht="15" customHeight="1" x14ac:dyDescent="0.25">
      <c r="A96" s="466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07" t="str">
        <f>IF(ISBLANK(D6),"",D6)</f>
        <v>TAA</v>
      </c>
      <c r="H96" s="407"/>
      <c r="I96" s="408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07" t="str">
        <f>IF(ISBLANK(K6),"",K6)</f>
        <v>Díaz</v>
      </c>
      <c r="O96" s="407"/>
      <c r="P96" s="408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07" t="str">
        <f>IF(ISBLANK(R6),"",R6)</f>
        <v>Díaz</v>
      </c>
      <c r="V96" s="407"/>
      <c r="W96" s="408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07" t="str">
        <f>IF(ISBLANK(Y6),"",Y6)</f>
        <v>Nunez</v>
      </c>
      <c r="AC96" s="407"/>
      <c r="AD96" s="408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07" t="str">
        <f>IF(ISBLANK(AF6),"",AF6)</f>
        <v>Szoboszlai</v>
      </c>
      <c r="AJ96" s="407"/>
      <c r="AK96" s="408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07" t="str">
        <f>IF(ISBLANK(AM6),"",AM6)</f>
        <v>Gakpo</v>
      </c>
      <c r="AQ96" s="407"/>
      <c r="AR96" s="408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07" t="str">
        <f>IF(ISBLANK(AT6),"",AT6)</f>
        <v>Nunez</v>
      </c>
      <c r="AX96" s="407"/>
      <c r="AY96" s="408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07" t="str">
        <f>IF(ISBLANK(BA6),"",BA6)</f>
        <v>Salah</v>
      </c>
      <c r="BE96" s="407"/>
      <c r="BF96" s="408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07" t="str">
        <f>IF(ISBLANK(BH6),"",BH6)</f>
        <v>Gakpo</v>
      </c>
      <c r="BL96" s="407"/>
      <c r="BM96" s="408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07" t="str">
        <f>IF(ISBLANK(BO6),"",BO6)</f>
        <v>Gakpo</v>
      </c>
      <c r="BS96" s="407"/>
      <c r="BT96" s="408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07" t="str">
        <f>IF(ISBLANK(BV6),"",BV6)</f>
        <v>Gravenberch</v>
      </c>
      <c r="BZ96" s="407"/>
      <c r="CA96" s="408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07" t="str">
        <f>IF(ISBLANK(CC6),"",CC6)</f>
        <v>Salah</v>
      </c>
      <c r="CG96" s="407"/>
      <c r="CH96" s="408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07" t="str">
        <f>IF(ISBLANK(CJ6),"",CJ6)</f>
        <v>Salah</v>
      </c>
      <c r="CN96" s="407"/>
      <c r="CO96" s="408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07" t="str">
        <f>IF(ISBLANK(CQ6),"",CQ6)</f>
        <v>Jota</v>
      </c>
      <c r="CU96" s="407"/>
      <c r="CV96" s="408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07" t="str">
        <f>IF(ISBLANK(CX6),"",CX6)</f>
        <v>Jota</v>
      </c>
      <c r="DB96" s="407"/>
      <c r="DC96" s="408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07" t="str">
        <f>IF(ISBLANK(DE6),"",DE6)</f>
        <v>Gakpo</v>
      </c>
      <c r="DI96" s="407"/>
      <c r="DJ96" s="408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07" t="str">
        <f>IF(ISBLANK(DL6),"",DL6)</f>
        <v>Díaz</v>
      </c>
      <c r="DP96" s="407"/>
      <c r="DQ96" s="408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07" t="str">
        <f>IF(ISBLANK(DS6),"",DS6)</f>
        <v>Jota</v>
      </c>
      <c r="DW96" s="407"/>
      <c r="DX96" s="408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07" t="str">
        <f>IF(ISBLANK(DZ6),"",DZ6)</f>
        <v>Salah</v>
      </c>
      <c r="ED96" s="407"/>
      <c r="EE96" s="408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07" t="str">
        <f>IF(ISBLANK(EG6),"",EG6)</f>
        <v>TAA</v>
      </c>
      <c r="EK96" s="407"/>
      <c r="EL96" s="408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07" t="str">
        <f>IF(ISBLANK(EN6),"",EN6)</f>
        <v>Díaz</v>
      </c>
      <c r="ER96" s="407"/>
      <c r="ES96" s="408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07" t="str">
        <f>IF(ISBLANK(EU6),"",EU6)</f>
        <v>MacAllister</v>
      </c>
      <c r="EY96" s="407"/>
      <c r="EZ96" s="408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07" t="str">
        <f>IF(ISBLANK(FB6),"",FB6)</f>
        <v>van Dijk</v>
      </c>
      <c r="FF96" s="407"/>
      <c r="FG96" s="408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07" t="str">
        <f>IF(ISBLANK(FI6),"",FI6)</f>
        <v>Salah</v>
      </c>
      <c r="FM96" s="407"/>
      <c r="FN96" s="408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07" t="str">
        <f>IF(ISBLANK(FP6),"",FP6)</f>
        <v>Quansah</v>
      </c>
      <c r="FT96" s="407"/>
      <c r="FU96" s="408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07" t="str">
        <f>IF(ISBLANK(FW6),"",FW6)</f>
        <v/>
      </c>
      <c r="GA96" s="407"/>
      <c r="GB96" s="408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07" t="str">
        <f>IF(ISBLANK(GD6),"",GD6)</f>
        <v>Bowen</v>
      </c>
      <c r="GH96" s="407"/>
      <c r="GI96" s="408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07" t="str">
        <f>IF(ISBLANK(GK6),"",GK6)</f>
        <v>Salah</v>
      </c>
      <c r="GO96" s="407"/>
      <c r="GP96" s="408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07" t="str">
        <f>IF(ISBLANK(GR6),"",GR6)</f>
        <v>Nunez</v>
      </c>
      <c r="GV96" s="407"/>
      <c r="GW96" s="408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07" t="str">
        <f>IF(ISBLANK(GY6),"",GY6)</f>
        <v>Salah</v>
      </c>
      <c r="HC96" s="407"/>
      <c r="HD96" s="408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07" t="str">
        <f>IF(ISBLANK(HF6),"",HF6)</f>
        <v>Díaz</v>
      </c>
      <c r="HJ96" s="407"/>
      <c r="HK96" s="408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07" t="str">
        <f>IF(ISBLANK(HM6),"",HM6)</f>
        <v>Jones</v>
      </c>
      <c r="HQ96" s="407"/>
      <c r="HR96" s="408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07" t="str">
        <f>IF(ISBLANK(HT6),"",HT6)</f>
        <v>Nunez</v>
      </c>
      <c r="HX96" s="407"/>
      <c r="HY96" s="408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07" t="str">
        <f>IF(ISBLANK(IA6),"",IA6)</f>
        <v>Díaz</v>
      </c>
      <c r="IE96" s="407"/>
      <c r="IF96" s="408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07" t="str">
        <f>IF(ISBLANK(IH6),"",IH6)</f>
        <v>Jones</v>
      </c>
      <c r="IL96" s="407"/>
      <c r="IM96" s="408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07" t="str">
        <f>IF(ISBLANK(IO6),"",IO6)</f>
        <v>Jota</v>
      </c>
      <c r="IS96" s="407"/>
      <c r="IT96" s="408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07" t="str">
        <f>IF(ISBLANK(IV6),"",IV6)</f>
        <v>Saka</v>
      </c>
      <c r="IZ96" s="407"/>
      <c r="JA96" s="408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07" t="str">
        <f>IF(ISBLANK(JC6),"",JC6)</f>
        <v>Jota</v>
      </c>
      <c r="JG96" s="407"/>
      <c r="JH96" s="408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07" t="str">
        <f>IF(ISBLANK(JJ6),"",JJ6)</f>
        <v/>
      </c>
      <c r="JN96" s="407"/>
      <c r="JO96" s="408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07" t="str">
        <f>IF(ISBLANK(JQ6),"",JQ6)</f>
        <v>Nunez</v>
      </c>
      <c r="JU96" s="407"/>
      <c r="JV96" s="408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07" t="str">
        <f>IF(ISBLANK(JX6),"",JX6)</f>
        <v/>
      </c>
      <c r="KB96" s="407"/>
      <c r="KC96" s="408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07" t="str">
        <f>IF(ISBLANK(KE6),"",KE6)</f>
        <v>van Dijk</v>
      </c>
      <c r="KI96" s="407"/>
      <c r="KJ96" s="408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07" t="str">
        <f>IF(ISBLANK(KL6),"",KL6)</f>
        <v/>
      </c>
      <c r="KP96" s="407"/>
      <c r="KQ96" s="408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07" t="str">
        <f>IF(ISBLANK(KS6),"",KS6)</f>
        <v>Koumas</v>
      </c>
      <c r="KW96" s="407"/>
      <c r="KX96" s="408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07" t="str">
        <f>IF(ISBLANK(KZ6),"",KZ6)</f>
        <v>Nunez</v>
      </c>
      <c r="LD96" s="407"/>
      <c r="LE96" s="408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07" t="str">
        <f>IF(ISBLANK(LG6),"",LG6)</f>
        <v>MacAllister</v>
      </c>
      <c r="LK96" s="407"/>
      <c r="LL96" s="408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07" t="str">
        <f>IF(ISBLANK(LN6),"",LN6)</f>
        <v>MacAllister</v>
      </c>
      <c r="LR96" s="407"/>
      <c r="LS96" s="408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07" t="str">
        <f>IF(ISBLANK(LU6),"",LU6)</f>
        <v>Nunez</v>
      </c>
      <c r="LY96" s="407"/>
      <c r="LZ96" s="408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07" t="str">
        <f>IF(ISBLANK(MB6),"",MB6)</f>
        <v>MacAllister</v>
      </c>
      <c r="MF96" s="407"/>
      <c r="MG96" s="408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07" t="str">
        <f>IF(ISBLANK(MI6),"",MI6)</f>
        <v/>
      </c>
      <c r="MM96" s="407"/>
      <c r="MN96" s="408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07" t="str">
        <f>IF(ISBLANK(MP6),"",MP6)</f>
        <v>Díaz</v>
      </c>
      <c r="MT96" s="407"/>
      <c r="MU96" s="408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07" t="str">
        <f>IF(ISBLANK(MW6),"",MW6)</f>
        <v>Nunez</v>
      </c>
      <c r="NA96" s="407"/>
      <c r="NB96" s="408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07" t="str">
        <f>IF(ISBLANK(ND6),"",ND6)</f>
        <v>Díaz</v>
      </c>
      <c r="NH96" s="407"/>
      <c r="NI96" s="408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07" t="str">
        <f>IF(ISBLANK(NK6),"",NK6)</f>
        <v/>
      </c>
      <c r="NO96" s="407"/>
      <c r="NP96" s="408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07" t="str">
        <f>IF(ISBLANK(NR6),"",NR6)</f>
        <v/>
      </c>
      <c r="NV96" s="407"/>
      <c r="NW96" s="408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07" t="str">
        <f>IF(ISBLANK(NY6),"",NY6)</f>
        <v>Salah</v>
      </c>
      <c r="OC96" s="407"/>
      <c r="OD96" s="408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07" t="str">
        <f>IF(ISBLANK(OF6),"",OF6)</f>
        <v/>
      </c>
      <c r="OJ96" s="407"/>
      <c r="OK96" s="408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07" t="str">
        <f>IF(ISBLANK(OM6),"",OM6)</f>
        <v>TAA</v>
      </c>
      <c r="OQ96" s="407"/>
      <c r="OR96" s="408"/>
      <c r="OS96" s="78"/>
      <c r="OT96" s="71"/>
      <c r="OU96" s="84">
        <f>IF(ISBLANK(OT6),"",COUNTIF(Tipy!$MQ$6:$MQ$84,Výsledky!OW96))</f>
        <v>0</v>
      </c>
      <c r="OV96" s="82">
        <f>IF(ISBLANK(OT6),"",OU96/OT92)</f>
        <v>0</v>
      </c>
      <c r="OW96" s="407" t="str">
        <f>IF(ISBLANK(OT6),"",OT6)</f>
        <v>Robertson</v>
      </c>
      <c r="OX96" s="407"/>
      <c r="OY96" s="408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07" t="str">
        <f>IF(ISBLANK(PA6),"",PA6)</f>
        <v/>
      </c>
      <c r="PE96" s="407"/>
      <c r="PF96" s="408"/>
      <c r="PG96" s="78"/>
      <c r="PH96" s="71"/>
      <c r="PI96" s="84">
        <f>IF(ISBLANK(PH6),"",COUNTIF(Tipy!$NC$6:$NC$84,Výsledky!PK96))</f>
        <v>14</v>
      </c>
      <c r="PJ96" s="82">
        <f>IF(ISBLANK(PH6),"",PI96/PH92)</f>
        <v>0.4</v>
      </c>
      <c r="PK96" s="407" t="str">
        <f>IF(ISBLANK(PH6),"",PH6)</f>
        <v>Salah</v>
      </c>
      <c r="PL96" s="407"/>
      <c r="PM96" s="408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07" t="str">
        <f>IF(ISBLANK(PO6),"",PO6)</f>
        <v/>
      </c>
      <c r="PS96" s="407"/>
      <c r="PT96" s="408"/>
      <c r="PU96" s="78"/>
      <c r="PV96" s="71"/>
      <c r="PW96" s="84">
        <f>IF(ISBLANK(PV6),"",COUNTIF(Tipy!$NO$6:$NO$84,Výsledky!PY96))</f>
        <v>4</v>
      </c>
      <c r="PX96" s="82">
        <f>IF(ISBLANK(PV6),"",PW96/PV92)</f>
        <v>0.13333333333333333</v>
      </c>
      <c r="PY96" s="407" t="str">
        <f>IF(ISBLANK(PV6),"",PV6)</f>
        <v>Gakpo</v>
      </c>
      <c r="PZ96" s="407"/>
      <c r="QA96" s="408"/>
      <c r="QB96" s="78"/>
      <c r="QC96" s="71"/>
      <c r="QD96" s="84">
        <f>IF(ISBLANK(QC6),"",COUNTIF(Tipy!$NU$6:$NU$84,Výsledky!QF96))</f>
        <v>0</v>
      </c>
      <c r="QE96" s="82">
        <f>IF(ISBLANK(QC6),"",QD96/QC92)</f>
        <v>0</v>
      </c>
      <c r="QF96" s="407" t="str">
        <f>IF(ISBLANK(QC6),"",QC6)</f>
        <v>MacAllister</v>
      </c>
      <c r="QG96" s="407"/>
      <c r="QH96" s="408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07" t="str">
        <f>IF(ISBLANK(QJ6),"",QJ6)</f>
        <v/>
      </c>
      <c r="QN96" s="407"/>
      <c r="QO96" s="408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07" t="str">
        <f>IF(ISBLANK(QQ6),"",QQ6)</f>
        <v/>
      </c>
      <c r="QU96" s="407"/>
      <c r="QV96" s="408"/>
    </row>
    <row r="97" spans="1:464" ht="15" customHeight="1" x14ac:dyDescent="0.25">
      <c r="A97" s="466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07" t="str">
        <f>IF(ISBLANK(D7),"",D7)</f>
        <v/>
      </c>
      <c r="H97" s="407"/>
      <c r="I97" s="408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07" t="str">
        <f>IF(ISBLANK(K7),"",K7)</f>
        <v/>
      </c>
      <c r="O97" s="407"/>
      <c r="P97" s="408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07" t="str">
        <f>IF(ISBLANK(R7),"",R7)</f>
        <v>Salah</v>
      </c>
      <c r="V97" s="407"/>
      <c r="W97" s="408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07" t="str">
        <f>IF(ISBLANK(Y7),"",Y7)</f>
        <v/>
      </c>
      <c r="AC97" s="407"/>
      <c r="AD97" s="408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07" t="str">
        <f>IF(ISBLANK(AF7),"",AF7)</f>
        <v>Salah</v>
      </c>
      <c r="AJ97" s="407"/>
      <c r="AK97" s="408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07" t="str">
        <f>IF(ISBLANK(AM7),"",AM7)</f>
        <v>Robertson</v>
      </c>
      <c r="AQ97" s="407"/>
      <c r="AR97" s="408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07" t="str">
        <f>IF(ISBLANK(AT7),"",AT7)</f>
        <v>Díaz</v>
      </c>
      <c r="AX97" s="407"/>
      <c r="AY97" s="408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07" t="str">
        <f>IF(ISBLANK(BA7),"",BA7)</f>
        <v>Nunez</v>
      </c>
      <c r="BE97" s="407"/>
      <c r="BF97" s="408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07" t="str">
        <f>IF(ISBLANK(BH7),"",BH7)</f>
        <v>Szoboszlai</v>
      </c>
      <c r="BL97" s="407"/>
      <c r="BM97" s="408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07" t="str">
        <f>IF(ISBLANK(BO7),"",BO7)</f>
        <v/>
      </c>
      <c r="BS97" s="407"/>
      <c r="BT97" s="408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07" t="str">
        <f>IF(ISBLANK(BV7),"",BV7)</f>
        <v>Jota</v>
      </c>
      <c r="BZ97" s="407"/>
      <c r="CA97" s="408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07" t="str">
        <f>IF(ISBLANK(CC7),"",CC7)</f>
        <v/>
      </c>
      <c r="CG97" s="407"/>
      <c r="CH97" s="408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07" t="str">
        <f>IF(ISBLANK(CJ7),"",CJ7)</f>
        <v/>
      </c>
      <c r="CN97" s="407"/>
      <c r="CO97" s="408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07" t="str">
        <f>IF(ISBLANK(CQ7),"",CQ7)</f>
        <v>Nunez</v>
      </c>
      <c r="CU97" s="407"/>
      <c r="CV97" s="408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07" t="str">
        <f>IF(ISBLANK(CX7),"",CX7)</f>
        <v>Nunez</v>
      </c>
      <c r="DB97" s="407"/>
      <c r="DC97" s="408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07" t="str">
        <f>IF(ISBLANK(DE7),"",DE7)</f>
        <v>Nunez</v>
      </c>
      <c r="DI97" s="407"/>
      <c r="DJ97" s="408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07" t="str">
        <f>IF(ISBLANK(DL7),"",DL7)</f>
        <v/>
      </c>
      <c r="DP97" s="407"/>
      <c r="DQ97" s="408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07" t="str">
        <f>IF(ISBLANK(DS7),"",DS7)</f>
        <v/>
      </c>
      <c r="DW97" s="407"/>
      <c r="DX97" s="408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07" t="str">
        <f>IF(ISBLANK(DZ7),"",DZ7)</f>
        <v>Jota</v>
      </c>
      <c r="ED97" s="407"/>
      <c r="EE97" s="408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07" t="str">
        <f>IF(ISBLANK(EG7),"",EG7)</f>
        <v>Haaland</v>
      </c>
      <c r="EK97" s="407"/>
      <c r="EL97" s="408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07" t="str">
        <f>IF(ISBLANK(EN7),"",EN7)</f>
        <v>Gakpo</v>
      </c>
      <c r="ER97" s="407"/>
      <c r="ES97" s="408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07" t="str">
        <f>IF(ISBLANK(EU7),"",EU7)</f>
        <v>Endo</v>
      </c>
      <c r="EY97" s="407"/>
      <c r="EZ97" s="408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07" t="str">
        <f>IF(ISBLANK(FB7),"",FB7)</f>
        <v>Szoboszlai</v>
      </c>
      <c r="FF97" s="407"/>
      <c r="FG97" s="408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07" t="str">
        <f>IF(ISBLANK(FI7),"",FI7)</f>
        <v>Elliott</v>
      </c>
      <c r="FM97" s="407"/>
      <c r="FN97" s="408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07" t="str">
        <f>IF(ISBLANK(FP7),"",FP7)</f>
        <v>Amoura</v>
      </c>
      <c r="FT97" s="407"/>
      <c r="FU97" s="408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07" t="str">
        <f>IF(ISBLANK(FW7),"",FW7)</f>
        <v/>
      </c>
      <c r="GA97" s="407"/>
      <c r="GB97" s="408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07" t="str">
        <f>IF(ISBLANK(GD7),"",GD7)</f>
        <v>Jones</v>
      </c>
      <c r="GH97" s="407"/>
      <c r="GI97" s="408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07" t="str">
        <f>IF(ISBLANK(GK7),"",GK7)</f>
        <v/>
      </c>
      <c r="GO97" s="407"/>
      <c r="GP97" s="408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07" t="str">
        <f>IF(ISBLANK(GR7),"",GR7)</f>
        <v>Jota</v>
      </c>
      <c r="GV97" s="407"/>
      <c r="GW97" s="408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07" t="str">
        <f>IF(ISBLANK(GY7),"",GY7)</f>
        <v>Jones</v>
      </c>
      <c r="HC97" s="407"/>
      <c r="HD97" s="408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07" t="str">
        <f>IF(ISBLANK(HF7),"",HF7)</f>
        <v/>
      </c>
      <c r="HJ97" s="407"/>
      <c r="HK97" s="408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07" t="str">
        <f>IF(ISBLANK(HM7),"",HM7)</f>
        <v>Gakpo</v>
      </c>
      <c r="HQ97" s="407"/>
      <c r="HR97" s="408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07" t="str">
        <f>IF(ISBLANK(HT7),"",HT7)</f>
        <v>Jota</v>
      </c>
      <c r="HX97" s="407"/>
      <c r="HY97" s="408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07" t="str">
        <f>IF(ISBLANK(IA7),"",IA7)</f>
        <v/>
      </c>
      <c r="IE97" s="407"/>
      <c r="IF97" s="408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07" t="str">
        <f>IF(ISBLANK(IH7),"",IH7)</f>
        <v>Nunez</v>
      </c>
      <c r="IL97" s="407"/>
      <c r="IM97" s="408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07" t="str">
        <f>IF(ISBLANK(IO7),"",IO7)</f>
        <v>Bradley</v>
      </c>
      <c r="IS97" s="407"/>
      <c r="IT97" s="408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07" t="str">
        <f>IF(ISBLANK(IV7),"",IV7)</f>
        <v/>
      </c>
      <c r="IZ97" s="407"/>
      <c r="JA97" s="408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07" t="str">
        <f>IF(ISBLANK(JC7),"",JC7)</f>
        <v>Díaz</v>
      </c>
      <c r="JG97" s="407"/>
      <c r="JH97" s="408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07" t="str">
        <f>IF(ISBLANK(JJ7),"",JJ7)</f>
        <v/>
      </c>
      <c r="JN97" s="407"/>
      <c r="JO97" s="408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07" t="str">
        <f>IF(ISBLANK(JQ7),"",JQ7)</f>
        <v>MacAllistter</v>
      </c>
      <c r="JU97" s="407"/>
      <c r="JV97" s="408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07" t="str">
        <f>IF(ISBLANK(JX7),"",JX7)</f>
        <v/>
      </c>
      <c r="KB97" s="407"/>
      <c r="KC97" s="408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07" t="str">
        <f>IF(ISBLANK(KE7),"",KE7)</f>
        <v>Gakpo</v>
      </c>
      <c r="KI97" s="407"/>
      <c r="KJ97" s="408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07" t="str">
        <f>IF(ISBLANK(KL7),"",KL7)</f>
        <v/>
      </c>
      <c r="KP97" s="407"/>
      <c r="KQ97" s="408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07" t="str">
        <f>IF(ISBLANK(KS7),"",KS7)</f>
        <v>Danns</v>
      </c>
      <c r="KW97" s="407"/>
      <c r="KX97" s="408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07" t="str">
        <f>IF(ISBLANK(KZ7),"",KZ7)</f>
        <v/>
      </c>
      <c r="LD97" s="407"/>
      <c r="LE97" s="408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07" t="str">
        <f>IF(ISBLANK(LG7),"",LG7)</f>
        <v>Nunez</v>
      </c>
      <c r="LK97" s="407"/>
      <c r="LL97" s="408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07" t="str">
        <f>IF(ISBLANK(LN7),"",LN7)</f>
        <v/>
      </c>
      <c r="LR97" s="407"/>
      <c r="LS97" s="408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07" t="str">
        <f>IF(ISBLANK(LU7),"",LU7)</f>
        <v>Clark</v>
      </c>
      <c r="LY97" s="407"/>
      <c r="LZ97" s="408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07" t="str">
        <f>IF(ISBLANK(MB7),"",MB7)</f>
        <v>Salah</v>
      </c>
      <c r="MF97" s="407"/>
      <c r="MG97" s="408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07" t="str">
        <f>IF(ISBLANK(MI7),"",MI7)</f>
        <v/>
      </c>
      <c r="MM97" s="407"/>
      <c r="MN97" s="408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07" t="str">
        <f>IF(ISBLANK(MP7),"",MP7)</f>
        <v>Salah</v>
      </c>
      <c r="MT97" s="407"/>
      <c r="MU97" s="408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07" t="str">
        <f>IF(ISBLANK(MW7),"",MW7)</f>
        <v>MacAllister</v>
      </c>
      <c r="NA97" s="407"/>
      <c r="NB97" s="408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07" t="str">
        <f>IF(ISBLANK(ND7),"",ND7)</f>
        <v>Salah</v>
      </c>
      <c r="NH97" s="407"/>
      <c r="NI97" s="408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07" t="str">
        <f>IF(ISBLANK(NK7),"",NK7)</f>
        <v/>
      </c>
      <c r="NO97" s="407"/>
      <c r="NP97" s="408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07" t="str">
        <f>IF(ISBLANK(NR7),"",NR7)</f>
        <v/>
      </c>
      <c r="NV97" s="407"/>
      <c r="NW97" s="408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07" t="str">
        <f>IF(ISBLANK(NY7),"",NY7)</f>
        <v/>
      </c>
      <c r="OC97" s="407"/>
      <c r="OD97" s="408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07" t="str">
        <f>IF(ISBLANK(OF7),"",OF7)</f>
        <v/>
      </c>
      <c r="OJ97" s="407"/>
      <c r="OK97" s="408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07" t="str">
        <f>IF(ISBLANK(OM7),"",OM7)</f>
        <v>Gravenberch</v>
      </c>
      <c r="OQ97" s="407"/>
      <c r="OR97" s="408"/>
      <c r="OS97" s="78"/>
      <c r="OT97" s="71"/>
      <c r="OU97" s="84">
        <f>IF(ISBLANK(OT7),"",COUNTIF(Tipy!$MQ$6:$MQ$84,Výsledky!OW97))</f>
        <v>3</v>
      </c>
      <c r="OV97" s="82">
        <f>IF(ISBLANK(OT7),"",OU97/OT92)</f>
        <v>9.375E-2</v>
      </c>
      <c r="OW97" s="407" t="str">
        <f>IF(ISBLANK(OT7),"",OT7)</f>
        <v>Bowen</v>
      </c>
      <c r="OX97" s="407"/>
      <c r="OY97" s="408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07" t="str">
        <f>IF(ISBLANK(PA7),"",PA7)</f>
        <v/>
      </c>
      <c r="PE97" s="407"/>
      <c r="PF97" s="408"/>
      <c r="PG97" s="78"/>
      <c r="PH97" s="71"/>
      <c r="PI97" s="84">
        <f>IF(ISBLANK(PH7),"",COUNTIF(Tipy!$NC$6:$NC$84,Výsledky!PK97))</f>
        <v>3</v>
      </c>
      <c r="PJ97" s="82">
        <f>IF(ISBLANK(PH7),"",PI97/PH92)</f>
        <v>8.5714285714285715E-2</v>
      </c>
      <c r="PK97" s="407" t="str">
        <f>IF(ISBLANK(PH7),"",PH7)</f>
        <v>Gakpo</v>
      </c>
      <c r="PL97" s="407"/>
      <c r="PM97" s="408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07" t="str">
        <f>IF(ISBLANK(PO7),"",PO7)</f>
        <v/>
      </c>
      <c r="PS97" s="407"/>
      <c r="PT97" s="408"/>
      <c r="PU97" s="78"/>
      <c r="PV97" s="71"/>
      <c r="PW97" s="84">
        <f>IF(ISBLANK(PV7),"",COUNTIF(Tipy!$NO$6:$NO$84,Výsledky!PY97))</f>
        <v>0</v>
      </c>
      <c r="PX97" s="82">
        <f>IF(ISBLANK(PV7),"",PW97/PV92)</f>
        <v>0</v>
      </c>
      <c r="PY97" s="407" t="str">
        <f>IF(ISBLANK(PV7),"",PV7)</f>
        <v>Quansah</v>
      </c>
      <c r="PZ97" s="407"/>
      <c r="QA97" s="408"/>
      <c r="QB97" s="78"/>
      <c r="QC97" s="71"/>
      <c r="QD97" s="84">
        <f>IF(ISBLANK(QC7),"",COUNTIF(Tipy!$NU$6:$NU$84,Výsledky!QF97))</f>
        <v>0</v>
      </c>
      <c r="QE97" s="82">
        <f>IF(ISBLANK(QC7),"",QD97/QC92)</f>
        <v>0</v>
      </c>
      <c r="QF97" s="407" t="str">
        <f>IF(ISBLANK(QC7),"",QC7)</f>
        <v>Quansah</v>
      </c>
      <c r="QG97" s="407"/>
      <c r="QH97" s="408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07" t="str">
        <f>IF(ISBLANK(QJ7),"",QJ7)</f>
        <v/>
      </c>
      <c r="QN97" s="407"/>
      <c r="QO97" s="408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07" t="str">
        <f>IF(ISBLANK(QQ7),"",QQ7)</f>
        <v/>
      </c>
      <c r="QU97" s="407"/>
      <c r="QV97" s="408"/>
    </row>
    <row r="98" spans="1:464" ht="15" customHeight="1" x14ac:dyDescent="0.25">
      <c r="A98" s="466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07" t="str">
        <f>IF(ISBLANK(D8),"",D8)</f>
        <v/>
      </c>
      <c r="H98" s="407"/>
      <c r="I98" s="408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07" t="str">
        <f>IF(ISBLANK(K8),"",K8)</f>
        <v/>
      </c>
      <c r="O98" s="407"/>
      <c r="P98" s="408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07" t="str">
        <f>IF(ISBLANK(R8),"",R8)</f>
        <v>Jota</v>
      </c>
      <c r="V98" s="407"/>
      <c r="W98" s="408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07" t="str">
        <f>IF(ISBLANK(Y8),"",Y8)</f>
        <v/>
      </c>
      <c r="AC98" s="407"/>
      <c r="AD98" s="408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07" t="str">
        <f>IF(ISBLANK(AF8),"",AF8)</f>
        <v/>
      </c>
      <c r="AJ98" s="407"/>
      <c r="AK98" s="408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07" t="str">
        <f>IF(ISBLANK(AM8),"",AM8)</f>
        <v/>
      </c>
      <c r="AQ98" s="407"/>
      <c r="AR98" s="408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07" t="str">
        <f>IF(ISBLANK(AT8),"",AT8)</f>
        <v>Salah</v>
      </c>
      <c r="AX98" s="407"/>
      <c r="AY98" s="408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07" t="str">
        <f>IF(ISBLANK(BA8),"",BA8)</f>
        <v>Jota</v>
      </c>
      <c r="BE98" s="407"/>
      <c r="BF98" s="408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07" t="str">
        <f>IF(ISBLANK(BH8),"",BH8)</f>
        <v>Jota</v>
      </c>
      <c r="BL98" s="407"/>
      <c r="BM98" s="408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07" t="str">
        <f>IF(ISBLANK(BO8),"",BO8)</f>
        <v/>
      </c>
      <c r="BS98" s="407"/>
      <c r="BT98" s="408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07" t="str">
        <f>IF(ISBLANK(BV8),"",BV8)</f>
        <v/>
      </c>
      <c r="BZ98" s="407"/>
      <c r="CA98" s="408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07" t="str">
        <f>IF(ISBLANK(CC8),"",CC8)</f>
        <v/>
      </c>
      <c r="CG98" s="407"/>
      <c r="CH98" s="408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07" t="str">
        <f>IF(ISBLANK(CJ8),"",CJ8)</f>
        <v/>
      </c>
      <c r="CN98" s="407"/>
      <c r="CO98" s="408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07" t="str">
        <f>IF(ISBLANK(CQ8),"",CQ8)</f>
        <v>Gravenberch</v>
      </c>
      <c r="CU98" s="407"/>
      <c r="CV98" s="408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07" t="str">
        <f>IF(ISBLANK(CX8),"",CX8)</f>
        <v>Salah</v>
      </c>
      <c r="DB98" s="407"/>
      <c r="DC98" s="408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07" t="str">
        <f>IF(ISBLANK(DE8),"",DE8)</f>
        <v/>
      </c>
      <c r="DI98" s="407"/>
      <c r="DJ98" s="408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07" t="str">
        <f>IF(ISBLANK(DL8),"",DL8)</f>
        <v/>
      </c>
      <c r="DP98" s="407"/>
      <c r="DQ98" s="408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07" t="str">
        <f>IF(ISBLANK(DS8),"",DS8)</f>
        <v/>
      </c>
      <c r="DW98" s="407"/>
      <c r="DX98" s="408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07" t="str">
        <f>IF(ISBLANK(DZ8),"",DZ8)</f>
        <v/>
      </c>
      <c r="ED98" s="407"/>
      <c r="EE98" s="408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07" t="str">
        <f>IF(ISBLANK(EG8),"",EG8)</f>
        <v/>
      </c>
      <c r="EK98" s="407"/>
      <c r="EL98" s="408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07" t="str">
        <f>IF(ISBLANK(EN8),"",EN8)</f>
        <v>Salah</v>
      </c>
      <c r="ER98" s="407"/>
      <c r="ES98" s="408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07" t="str">
        <f>IF(ISBLANK(EU8),"",EU8)</f>
        <v>TAA</v>
      </c>
      <c r="EY98" s="407"/>
      <c r="EZ98" s="408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07" t="str">
        <f>IF(ISBLANK(FB8),"",FB8)</f>
        <v/>
      </c>
      <c r="FF98" s="407"/>
      <c r="FG98" s="408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07" t="str">
        <f>IF(ISBLANK(FI8),"",FI8)</f>
        <v/>
      </c>
      <c r="FM98" s="407"/>
      <c r="FN98" s="408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07" t="str">
        <f>IF(ISBLANK(FP8),"",FP8)</f>
        <v/>
      </c>
      <c r="FT98" s="407"/>
      <c r="FU98" s="408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07" t="str">
        <f>IF(ISBLANK(FW8),"",FW8)</f>
        <v/>
      </c>
      <c r="GA98" s="407"/>
      <c r="GB98" s="408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07" t="str">
        <f>IF(ISBLANK(GD8),"",GD8)</f>
        <v>Gakpo</v>
      </c>
      <c r="GH98" s="407"/>
      <c r="GI98" s="408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07" t="str">
        <f>IF(ISBLANK(GK8),"",GK8)</f>
        <v/>
      </c>
      <c r="GO98" s="407"/>
      <c r="GP98" s="408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07" t="str">
        <f>IF(ISBLANK(GR8),"",GR8)</f>
        <v/>
      </c>
      <c r="GV98" s="407"/>
      <c r="GW98" s="408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07" t="str">
        <f>IF(ISBLANK(GY8),"",GY8)</f>
        <v>Gakpo</v>
      </c>
      <c r="HC98" s="407"/>
      <c r="HD98" s="408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07" t="str">
        <f>IF(ISBLANK(HF8),"",HF8)</f>
        <v/>
      </c>
      <c r="HJ98" s="407"/>
      <c r="HK98" s="408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07" t="str">
        <f>IF(ISBLANK(HM8),"",HM8)</f>
        <v/>
      </c>
      <c r="HQ98" s="407"/>
      <c r="HR98" s="408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07" t="str">
        <f>IF(ISBLANK(HT8),"",HT8)</f>
        <v/>
      </c>
      <c r="HX98" s="407"/>
      <c r="HY98" s="408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07" t="str">
        <f>IF(ISBLANK(IA8),"",IA8)</f>
        <v/>
      </c>
      <c r="IE98" s="407"/>
      <c r="IF98" s="408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07" t="str">
        <f>IF(ISBLANK(IH8),"",IH8)</f>
        <v>Jota</v>
      </c>
      <c r="IL98" s="407"/>
      <c r="IM98" s="408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07" t="str">
        <f>IF(ISBLANK(IO8),"",IO8)</f>
        <v>Szoboszlai</v>
      </c>
      <c r="IS98" s="407"/>
      <c r="IT98" s="408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07" t="str">
        <f>IF(ISBLANK(IV8),"",IV8)</f>
        <v/>
      </c>
      <c r="IZ98" s="407"/>
      <c r="JA98" s="408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07" t="str">
        <f>IF(ISBLANK(JC8),"",JC8)</f>
        <v>Nunez</v>
      </c>
      <c r="JG98" s="407"/>
      <c r="JH98" s="408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07" t="str">
        <f>IF(ISBLANK(JJ8),"",JJ8)</f>
        <v/>
      </c>
      <c r="JN98" s="407"/>
      <c r="JO98" s="408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07" t="str">
        <f>IF(ISBLANK(JQ8),"",JQ8)</f>
        <v>Salah</v>
      </c>
      <c r="JU98" s="407"/>
      <c r="JV98" s="408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07" t="str">
        <f>IF(ISBLANK(JX8),"",JX8)</f>
        <v/>
      </c>
      <c r="KB98" s="407"/>
      <c r="KC98" s="408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07" t="str">
        <f>IF(ISBLANK(KE8),"",KE8)</f>
        <v>Díaz</v>
      </c>
      <c r="KI98" s="407"/>
      <c r="KJ98" s="408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07" t="str">
        <f>IF(ISBLANK(KL8),"",KL8)</f>
        <v/>
      </c>
      <c r="KP98" s="407"/>
      <c r="KQ98" s="408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07" t="str">
        <f>IF(ISBLANK(KS8),"",KS8)</f>
        <v/>
      </c>
      <c r="KW98" s="407"/>
      <c r="KX98" s="408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07" t="str">
        <f>IF(ISBLANK(KZ8),"",KZ8)</f>
        <v/>
      </c>
      <c r="LD98" s="407"/>
      <c r="LE98" s="408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07" t="str">
        <f>IF(ISBLANK(LG8),"",LG8)</f>
        <v>Díaz</v>
      </c>
      <c r="LK98" s="407"/>
      <c r="LL98" s="408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07" t="str">
        <f>IF(ISBLANK(LN8),"",LN8)</f>
        <v/>
      </c>
      <c r="LR98" s="407"/>
      <c r="LS98" s="408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07" t="str">
        <f>IF(ISBLANK(LU8),"",LU8)</f>
        <v>Salah</v>
      </c>
      <c r="LY98" s="407"/>
      <c r="LZ98" s="408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07" t="str">
        <f>IF(ISBLANK(MB8),"",MB8)</f>
        <v/>
      </c>
      <c r="MF98" s="407"/>
      <c r="MG98" s="408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07" t="str">
        <f>IF(ISBLANK(MI8),"",MI8)</f>
        <v/>
      </c>
      <c r="MM98" s="407"/>
      <c r="MN98" s="408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07" t="str">
        <f>IF(ISBLANK(MP8),"",MP8)</f>
        <v/>
      </c>
      <c r="MT98" s="407"/>
      <c r="MU98" s="408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07" t="str">
        <f>IF(ISBLANK(MW8),"",MW8)</f>
        <v>Gakpo</v>
      </c>
      <c r="NA98" s="407"/>
      <c r="NB98" s="408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07" t="str">
        <f>IF(ISBLANK(ND8),"",ND8)</f>
        <v/>
      </c>
      <c r="NH98" s="407"/>
      <c r="NI98" s="408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07" t="str">
        <f>IF(ISBLANK(NK8),"",NK8)</f>
        <v/>
      </c>
      <c r="NO98" s="407"/>
      <c r="NP98" s="408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07" t="str">
        <f>IF(ISBLANK(NR8),"",NR8)</f>
        <v/>
      </c>
      <c r="NV98" s="407"/>
      <c r="NW98" s="408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07" t="str">
        <f>IF(ISBLANK(NY8),"",NY8)</f>
        <v/>
      </c>
      <c r="OC98" s="407"/>
      <c r="OD98" s="408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07" t="str">
        <f>IF(ISBLANK(OF8),"",OF8)</f>
        <v/>
      </c>
      <c r="OJ98" s="407"/>
      <c r="OK98" s="408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07" t="str">
        <f>IF(ISBLANK(OM8),"",OM8)</f>
        <v>Jota</v>
      </c>
      <c r="OQ98" s="407"/>
      <c r="OR98" s="408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07" t="str">
        <f>IF(ISBLANK(OT8),"",OT8)</f>
        <v/>
      </c>
      <c r="OX98" s="407"/>
      <c r="OY98" s="408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07" t="str">
        <f>IF(ISBLANK(PA8),"",PA8)</f>
        <v/>
      </c>
      <c r="PE98" s="407"/>
      <c r="PF98" s="408"/>
      <c r="PG98" s="78"/>
      <c r="PH98" s="71"/>
      <c r="PI98" s="84">
        <f>IF(ISBLANK(PH8),"",COUNTIF(Tipy!$NC$6:$NC$84,Výsledky!PK98))</f>
        <v>0</v>
      </c>
      <c r="PJ98" s="82">
        <f>IF(ISBLANK(PH8),"",PI98/PH92)</f>
        <v>0</v>
      </c>
      <c r="PK98" s="407" t="str">
        <f>IF(ISBLANK(PH8),"",PH8)</f>
        <v>Elliott</v>
      </c>
      <c r="PL98" s="407"/>
      <c r="PM98" s="408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07" t="str">
        <f>IF(ISBLANK(PO8),"",PO8)</f>
        <v/>
      </c>
      <c r="PS98" s="407"/>
      <c r="PT98" s="408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07" t="str">
        <f>IF(ISBLANK(PV8),"",PV8)</f>
        <v/>
      </c>
      <c r="PZ98" s="407"/>
      <c r="QA98" s="408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07" t="str">
        <f>IF(ISBLANK(QC8),"",QC8)</f>
        <v/>
      </c>
      <c r="QG98" s="407"/>
      <c r="QH98" s="408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07" t="str">
        <f>IF(ISBLANK(QJ8),"",QJ8)</f>
        <v/>
      </c>
      <c r="QN98" s="407"/>
      <c r="QO98" s="408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07" t="str">
        <f>IF(ISBLANK(QQ8),"",QQ8)</f>
        <v/>
      </c>
      <c r="QU98" s="407"/>
      <c r="QV98" s="408"/>
    </row>
    <row r="99" spans="1:464" ht="15" customHeight="1" x14ac:dyDescent="0.25">
      <c r="A99" s="466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07" t="str">
        <f>IF(ISBLANK(D9),"",D9)</f>
        <v/>
      </c>
      <c r="H99" s="407"/>
      <c r="I99" s="408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07" t="str">
        <f>IF(ISBLANK(K9),"",K9)</f>
        <v/>
      </c>
      <c r="O99" s="407"/>
      <c r="P99" s="408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07" t="str">
        <f>IF(ISBLANK(R9),"",R9)</f>
        <v/>
      </c>
      <c r="V99" s="407"/>
      <c r="W99" s="408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07" t="str">
        <f>IF(ISBLANK(Y9),"",Y9)</f>
        <v/>
      </c>
      <c r="AC99" s="407"/>
      <c r="AD99" s="408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07" t="str">
        <f>IF(ISBLANK(AF9),"",AF9)</f>
        <v/>
      </c>
      <c r="AJ99" s="407"/>
      <c r="AK99" s="408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07" t="str">
        <f>IF(ISBLANK(AM9),"",AM9)</f>
        <v/>
      </c>
      <c r="AQ99" s="407"/>
      <c r="AR99" s="408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07" t="str">
        <f>IF(ISBLANK(AT9),"",AT9)</f>
        <v/>
      </c>
      <c r="AX99" s="407"/>
      <c r="AY99" s="408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07" t="str">
        <f>IF(ISBLANK(BA9),"",BA9)</f>
        <v/>
      </c>
      <c r="BE99" s="407"/>
      <c r="BF99" s="408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07" t="str">
        <f>IF(ISBLANK(BH9),"",BH9)</f>
        <v/>
      </c>
      <c r="BL99" s="407"/>
      <c r="BM99" s="408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07" t="str">
        <f>IF(ISBLANK(BO9),"",BO9)</f>
        <v/>
      </c>
      <c r="BS99" s="407"/>
      <c r="BT99" s="408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07" t="str">
        <f>IF(ISBLANK(BV9),"",BV9)</f>
        <v/>
      </c>
      <c r="BZ99" s="407"/>
      <c r="CA99" s="408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07" t="str">
        <f>IF(ISBLANK(CC9),"",CC9)</f>
        <v/>
      </c>
      <c r="CG99" s="407"/>
      <c r="CH99" s="408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07" t="str">
        <f>IF(ISBLANK(CJ9),"",CJ9)</f>
        <v/>
      </c>
      <c r="CN99" s="407"/>
      <c r="CO99" s="408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07" t="str">
        <f>IF(ISBLANK(CQ9),"",CQ9)</f>
        <v>Salah</v>
      </c>
      <c r="CU99" s="407"/>
      <c r="CV99" s="408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07" t="str">
        <f>IF(ISBLANK(CX9),"",CX9)</f>
        <v/>
      </c>
      <c r="DB99" s="407"/>
      <c r="DC99" s="408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07" t="str">
        <f>IF(ISBLANK(DE9),"",DE9)</f>
        <v/>
      </c>
      <c r="DI99" s="407"/>
      <c r="DJ99" s="408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07" t="str">
        <f>IF(ISBLANK(DL9),"",DL9)</f>
        <v/>
      </c>
      <c r="DP99" s="407"/>
      <c r="DQ99" s="408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07" t="str">
        <f>IF(ISBLANK(DS9),"",DS9)</f>
        <v/>
      </c>
      <c r="DW99" s="407"/>
      <c r="DX99" s="408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07" t="str">
        <f>IF(ISBLANK(DZ9),"",DZ9)</f>
        <v/>
      </c>
      <c r="ED99" s="407"/>
      <c r="EE99" s="408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07" t="str">
        <f>IF(ISBLANK(EG9),"",EG9)</f>
        <v/>
      </c>
      <c r="EK99" s="407"/>
      <c r="EL99" s="408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07" t="str">
        <f>IF(ISBLANK(EN9),"",EN9)</f>
        <v/>
      </c>
      <c r="ER99" s="407"/>
      <c r="ES99" s="408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07" t="str">
        <f>IF(ISBLANK(EU9),"",EU9)</f>
        <v/>
      </c>
      <c r="EY99" s="407"/>
      <c r="EZ99" s="408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07" t="str">
        <f>IF(ISBLANK(FB9),"",FB9)</f>
        <v/>
      </c>
      <c r="FF99" s="407"/>
      <c r="FG99" s="408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07" t="str">
        <f>IF(ISBLANK(FI9),"",FI9)</f>
        <v/>
      </c>
      <c r="FM99" s="407"/>
      <c r="FN99" s="408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07" t="str">
        <f>IF(ISBLANK(FP9),"",FP9)</f>
        <v/>
      </c>
      <c r="FT99" s="407"/>
      <c r="FU99" s="408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07" t="str">
        <f>IF(ISBLANK(FW9),"",FW9)</f>
        <v/>
      </c>
      <c r="GA99" s="407"/>
      <c r="GB99" s="408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07" t="str">
        <f>IF(ISBLANK(GD9),"",GD9)</f>
        <v>Salah</v>
      </c>
      <c r="GH99" s="407"/>
      <c r="GI99" s="408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07" t="str">
        <f>IF(ISBLANK(GK9),"",GK9)</f>
        <v/>
      </c>
      <c r="GO99" s="407"/>
      <c r="GP99" s="408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07" t="str">
        <f>IF(ISBLANK(GR9),"",GR9)</f>
        <v/>
      </c>
      <c r="GV99" s="407"/>
      <c r="GW99" s="408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07" t="str">
        <f>IF(ISBLANK(GY9),"",GY9)</f>
        <v/>
      </c>
      <c r="HC99" s="407"/>
      <c r="HD99" s="408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07" t="str">
        <f>IF(ISBLANK(HF9),"",HF9)</f>
        <v/>
      </c>
      <c r="HJ99" s="407"/>
      <c r="HK99" s="408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07" t="str">
        <f>IF(ISBLANK(HM9),"",HM9)</f>
        <v/>
      </c>
      <c r="HQ99" s="407"/>
      <c r="HR99" s="408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07" t="str">
        <f>IF(ISBLANK(HT9),"",HT9)</f>
        <v/>
      </c>
      <c r="HX99" s="407"/>
      <c r="HY99" s="408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07" t="str">
        <f>IF(ISBLANK(IA9),"",IA9)</f>
        <v/>
      </c>
      <c r="IE99" s="407"/>
      <c r="IF99" s="408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07" t="str">
        <f>IF(ISBLANK(IH9),"",IH9)</f>
        <v>van Dijk</v>
      </c>
      <c r="IL99" s="407"/>
      <c r="IM99" s="408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07" t="str">
        <f>IF(ISBLANK(IO9),"",IO9)</f>
        <v>Díaz</v>
      </c>
      <c r="IS99" s="407"/>
      <c r="IT99" s="408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07" t="str">
        <f>IF(ISBLANK(IV9),"",IV9)</f>
        <v/>
      </c>
      <c r="IZ99" s="407"/>
      <c r="JA99" s="408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07" t="str">
        <f>IF(ISBLANK(JC9),"",JC9)</f>
        <v/>
      </c>
      <c r="JG99" s="407"/>
      <c r="JH99" s="408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07" t="str">
        <f>IF(ISBLANK(JJ9),"",JJ9)</f>
        <v/>
      </c>
      <c r="JN99" s="407"/>
      <c r="JO99" s="408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07" t="str">
        <f>IF(ISBLANK(JQ9),"",JQ9)</f>
        <v>Gakpo</v>
      </c>
      <c r="JU99" s="407"/>
      <c r="JV99" s="408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07" t="str">
        <f>IF(ISBLANK(JX9),"",JX9)</f>
        <v/>
      </c>
      <c r="KB99" s="407"/>
      <c r="KC99" s="408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07" t="str">
        <f>IF(ISBLANK(KE9),"",KE9)</f>
        <v>Elliott</v>
      </c>
      <c r="KI99" s="407"/>
      <c r="KJ99" s="408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07" t="str">
        <f>IF(ISBLANK(KL9),"",KL9)</f>
        <v/>
      </c>
      <c r="KP99" s="407"/>
      <c r="KQ99" s="408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07" t="str">
        <f>IF(ISBLANK(KS9),"",KS9)</f>
        <v/>
      </c>
      <c r="KW99" s="407"/>
      <c r="KX99" s="408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07" t="str">
        <f>IF(ISBLANK(KZ9),"",KZ9)</f>
        <v/>
      </c>
      <c r="LD99" s="407"/>
      <c r="LE99" s="408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07" t="str">
        <f>IF(ISBLANK(LG9),"",LG9)</f>
        <v>Szoboszlai</v>
      </c>
      <c r="LK99" s="407"/>
      <c r="LL99" s="408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07" t="str">
        <f>IF(ISBLANK(LN9),"",LN9)</f>
        <v/>
      </c>
      <c r="LR99" s="407"/>
      <c r="LS99" s="408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07" t="str">
        <f>IF(ISBLANK(LU9),"",LU9)</f>
        <v>Gakpo</v>
      </c>
      <c r="LY99" s="407"/>
      <c r="LZ99" s="408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07" t="str">
        <f>IF(ISBLANK(MB9),"",MB9)</f>
        <v/>
      </c>
      <c r="MF99" s="407"/>
      <c r="MG99" s="408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07" t="str">
        <f>IF(ISBLANK(MI9),"",MI9)</f>
        <v/>
      </c>
      <c r="MM99" s="407"/>
      <c r="MN99" s="408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07" t="str">
        <f>IF(ISBLANK(MP9),"",MP9)</f>
        <v/>
      </c>
      <c r="MT99" s="407"/>
      <c r="MU99" s="408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07" t="str">
        <f>IF(ISBLANK(MW9),"",MW9)</f>
        <v/>
      </c>
      <c r="NA99" s="407"/>
      <c r="NB99" s="408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07" t="str">
        <f>IF(ISBLANK(ND9),"",ND9)</f>
        <v/>
      </c>
      <c r="NH99" s="407"/>
      <c r="NI99" s="408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07" t="str">
        <f>IF(ISBLANK(NK9),"",NK9)</f>
        <v/>
      </c>
      <c r="NO99" s="407"/>
      <c r="NP99" s="408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07" t="str">
        <f>IF(ISBLANK(NR9),"",NR9)</f>
        <v/>
      </c>
      <c r="NV99" s="407"/>
      <c r="NW99" s="408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07" t="str">
        <f>IF(ISBLANK(NY9),"",NY9)</f>
        <v/>
      </c>
      <c r="OC99" s="407"/>
      <c r="OD99" s="408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07" t="str">
        <f>IF(ISBLANK(OF9),"",OF9)</f>
        <v/>
      </c>
      <c r="OJ99" s="407"/>
      <c r="OK99" s="408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07" t="str">
        <f>IF(ISBLANK(OM9),"",OM9)</f>
        <v/>
      </c>
      <c r="OQ99" s="407"/>
      <c r="OR99" s="408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07" t="str">
        <f>IF(ISBLANK(OT9),"",OT9)</f>
        <v/>
      </c>
      <c r="OX99" s="407"/>
      <c r="OY99" s="408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07" t="str">
        <f>IF(ISBLANK(PA9),"",PA9)</f>
        <v/>
      </c>
      <c r="PE99" s="407"/>
      <c r="PF99" s="408"/>
      <c r="PG99" s="78"/>
      <c r="PH99" s="71"/>
      <c r="PI99" s="84">
        <f>IF(ISBLANK(PH9),"",COUNTIF(Tipy!$NC$6:$NC$84,Výsledky!PK99))</f>
        <v>3</v>
      </c>
      <c r="PJ99" s="82">
        <f>IF(ISBLANK(PH9),"",PI99/PH92)</f>
        <v>8.5714285714285715E-2</v>
      </c>
      <c r="PK99" s="407" t="str">
        <f>IF(ISBLANK(PH9),"",PH9)</f>
        <v>Son</v>
      </c>
      <c r="PL99" s="407"/>
      <c r="PM99" s="408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07" t="str">
        <f>IF(ISBLANK(PO9),"",PO9)</f>
        <v/>
      </c>
      <c r="PS99" s="407"/>
      <c r="PT99" s="408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07" t="str">
        <f>IF(ISBLANK(PV9),"",PV9)</f>
        <v/>
      </c>
      <c r="PZ99" s="407"/>
      <c r="QA99" s="408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07" t="str">
        <f>IF(ISBLANK(QC9),"",QC9)</f>
        <v/>
      </c>
      <c r="QG99" s="407"/>
      <c r="QH99" s="408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07" t="str">
        <f>IF(ISBLANK(QJ9),"",QJ9)</f>
        <v/>
      </c>
      <c r="QN99" s="407"/>
      <c r="QO99" s="408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07" t="str">
        <f>IF(ISBLANK(QQ9),"",QQ9)</f>
        <v/>
      </c>
      <c r="QU99" s="407"/>
      <c r="QV99" s="408"/>
    </row>
    <row r="100" spans="1:464" ht="15" customHeight="1" x14ac:dyDescent="0.25">
      <c r="A100" s="466"/>
      <c r="B100" s="80" t="s">
        <v>145</v>
      </c>
      <c r="C100" s="74"/>
      <c r="D100" s="409">
        <f>IF(ISBLANK(I3),"",COUNTIF(G12:G90,"=20")+COUNTIF(G12:G90,"=30"))</f>
        <v>0</v>
      </c>
      <c r="E100" s="409"/>
      <c r="F100" s="410" t="e">
        <f>IF(ISBLANK(I3),"",D100/D92)</f>
        <v>#DIV/0!</v>
      </c>
      <c r="G100" s="410"/>
      <c r="H100" s="71"/>
      <c r="I100" s="83"/>
      <c r="J100" s="77"/>
      <c r="K100" s="409">
        <f>IF(ISBLANK(P3),"",COUNTIF(N12:N90,"=20")+COUNTIF(N12:N90,"=30"))</f>
        <v>37</v>
      </c>
      <c r="L100" s="409"/>
      <c r="M100" s="410">
        <f>IF(ISBLANK(P3),"",K100/K92)</f>
        <v>0.55223880597014929</v>
      </c>
      <c r="N100" s="410"/>
      <c r="O100" s="71"/>
      <c r="P100" s="83"/>
      <c r="Q100" s="78"/>
      <c r="R100" s="409">
        <f>IF(ISBLANK(W3),"",COUNTIF(U12:U90,"=20")+COUNTIF(U12:U90,"=30"))</f>
        <v>3</v>
      </c>
      <c r="S100" s="409"/>
      <c r="T100" s="410">
        <f>IF(ISBLANK(W3),"",R100/R92)</f>
        <v>4.8387096774193547E-2</v>
      </c>
      <c r="U100" s="410"/>
      <c r="V100" s="71"/>
      <c r="W100" s="83"/>
      <c r="X100" s="78"/>
      <c r="Y100" s="409">
        <f>IF(ISBLANK(AD3),"",COUNTIF(AB12:AB90,"=20")+COUNTIF(AB12:AB90,"=30"))</f>
        <v>25</v>
      </c>
      <c r="Z100" s="409"/>
      <c r="AA100" s="410">
        <f>IF(ISBLANK(AD3),"",Y100/Y92)</f>
        <v>0.40322580645161288</v>
      </c>
      <c r="AB100" s="410"/>
      <c r="AC100" s="71"/>
      <c r="AD100" s="83"/>
      <c r="AE100" s="78"/>
      <c r="AF100" s="409">
        <f>IF(ISBLANK(AK3),"",COUNTIF(AI12:AI90,"=20")+COUNTIF(AI12:AI90,"=30"))</f>
        <v>9</v>
      </c>
      <c r="AG100" s="409"/>
      <c r="AH100" s="410">
        <f>IF(ISBLANK(AK3),"",AF100/AF92)</f>
        <v>0.15517241379310345</v>
      </c>
      <c r="AI100" s="410"/>
      <c r="AJ100" s="71"/>
      <c r="AK100" s="83"/>
      <c r="AL100" s="78"/>
      <c r="AM100" s="409">
        <f>IF(ISBLANK(AR3),"",COUNTIF(AP12:AP90,"=20")+COUNTIF(AP12:AP90,"=30"))</f>
        <v>31</v>
      </c>
      <c r="AN100" s="409"/>
      <c r="AO100" s="410">
        <f>IF(ISBLANK(AR3),"",AM100/AM92)</f>
        <v>0.5</v>
      </c>
      <c r="AP100" s="410"/>
      <c r="AQ100" s="71"/>
      <c r="AR100" s="83"/>
      <c r="AS100" s="78"/>
      <c r="AT100" s="409">
        <f>IF(ISBLANK(AY3),"",COUNTIF(AW12:AW90,"=20")+COUNTIF(AW12:AW90,"=30"))</f>
        <v>8</v>
      </c>
      <c r="AU100" s="409"/>
      <c r="AV100" s="410">
        <f>IF(ISBLANK(AY3),"",AT100/AT92)</f>
        <v>0.13333333333333333</v>
      </c>
      <c r="AW100" s="410"/>
      <c r="AX100" s="71"/>
      <c r="AY100" s="83"/>
      <c r="AZ100" s="78"/>
      <c r="BA100" s="409">
        <f>IF(ISBLANK(BF3),"",COUNTIF(BD12:BD90,"=20")+COUNTIF(BD12:BD90,"=30"))</f>
        <v>2</v>
      </c>
      <c r="BB100" s="409"/>
      <c r="BC100" s="410">
        <f>IF(ISBLANK(BF3),"",BA100/BA92)</f>
        <v>3.9215686274509803E-2</v>
      </c>
      <c r="BD100" s="410"/>
      <c r="BE100" s="71"/>
      <c r="BF100" s="83"/>
      <c r="BG100" s="78"/>
      <c r="BH100" s="409">
        <f>IF(ISBLANK(BM3),"",COUNTIF(BK12:BK90,"=20")+COUNTIF(BK12:BK90,"=30"))</f>
        <v>14</v>
      </c>
      <c r="BI100" s="409"/>
      <c r="BJ100" s="410">
        <f>IF(ISBLANK(BM3),"",BH100/BH92)</f>
        <v>0.25925925925925924</v>
      </c>
      <c r="BK100" s="410"/>
      <c r="BL100" s="71"/>
      <c r="BM100" s="83"/>
      <c r="BN100" s="78"/>
      <c r="BO100" s="409">
        <f>IF(ISBLANK(BT3),"",COUNTIF(BR12:BR90,"=20")+COUNTIF(BR12:BR90,"=30"))</f>
        <v>0</v>
      </c>
      <c r="BP100" s="409"/>
      <c r="BQ100" s="410">
        <f>IF(ISBLANK(BT3),"",BO100/BO92)</f>
        <v>0</v>
      </c>
      <c r="BR100" s="410"/>
      <c r="BS100" s="71"/>
      <c r="BT100" s="83"/>
      <c r="BU100" s="78"/>
      <c r="BV100" s="409">
        <f>IF(ISBLANK(CA3),"",COUNTIF(BY12:BY90,"=20")+COUNTIF(BY12:BY90,"=30"))</f>
        <v>4</v>
      </c>
      <c r="BW100" s="409"/>
      <c r="BX100" s="410">
        <f>IF(ISBLANK(CA3),"",BV100/BV92)</f>
        <v>7.0175438596491224E-2</v>
      </c>
      <c r="BY100" s="410"/>
      <c r="BZ100" s="71"/>
      <c r="CA100" s="83"/>
      <c r="CB100" s="78"/>
      <c r="CC100" s="409">
        <f>IF(ISBLANK(CH3),"",COUNTIF(CF12:CF90,"=20")+COUNTIF(CF12:CF90,"=30"))</f>
        <v>0</v>
      </c>
      <c r="CD100" s="409"/>
      <c r="CE100" s="410">
        <f>IF(ISBLANK(CH3),"",CC100/CC92)</f>
        <v>0</v>
      </c>
      <c r="CF100" s="410"/>
      <c r="CG100" s="71"/>
      <c r="CH100" s="83"/>
      <c r="CI100" s="78"/>
      <c r="CJ100" s="409">
        <f>IF(ISBLANK(CO3),"",COUNTIF(CM12:CM90,"=20")+COUNTIF(CM12:CM90,"=30"))</f>
        <v>5</v>
      </c>
      <c r="CK100" s="409"/>
      <c r="CL100" s="410">
        <f>IF(ISBLANK(CO3),"",CJ100/CJ92)</f>
        <v>8.771929824561403E-2</v>
      </c>
      <c r="CM100" s="410"/>
      <c r="CN100" s="71"/>
      <c r="CO100" s="83"/>
      <c r="CP100" s="78"/>
      <c r="CQ100" s="409">
        <f>IF(ISBLANK(CV3),"",COUNTIF(CT12:CT90,"=20")+COUNTIF(CT12:CT90,"=30"))</f>
        <v>12</v>
      </c>
      <c r="CR100" s="409"/>
      <c r="CS100" s="410">
        <f>IF(ISBLANK(CV3),"",CQ100/CQ92)</f>
        <v>0.22222222222222221</v>
      </c>
      <c r="CT100" s="410"/>
      <c r="CU100" s="71"/>
      <c r="CV100" s="83"/>
      <c r="CW100" s="78"/>
      <c r="CX100" s="409">
        <f>IF(ISBLANK(DC3),"",COUNTIF(DA12:DA90,"=20")+COUNTIF(DA12:DA90,"=30"))</f>
        <v>16</v>
      </c>
      <c r="CY100" s="409"/>
      <c r="CZ100" s="410">
        <f>IF(ISBLANK(DC3),"",CX100/CX92)</f>
        <v>0.30188679245283018</v>
      </c>
      <c r="DA100" s="410"/>
      <c r="DB100" s="71"/>
      <c r="DC100" s="83"/>
      <c r="DD100" s="78"/>
      <c r="DE100" s="409">
        <f>IF(ISBLANK(DJ3),"",COUNTIF(DH12:DH90,"=20")+COUNTIF(DH12:DH90,"=30"))</f>
        <v>14</v>
      </c>
      <c r="DF100" s="409"/>
      <c r="DG100" s="410">
        <f>IF(ISBLANK(DJ3),"",DE100/DE92)</f>
        <v>0.26923076923076922</v>
      </c>
      <c r="DH100" s="410"/>
      <c r="DI100" s="71"/>
      <c r="DJ100" s="83"/>
      <c r="DK100" s="78"/>
      <c r="DL100" s="409">
        <f>IF(ISBLANK(DQ3),"",COUNTIF(DO12:DO90,"=20")+COUNTIF(DO12:DO90,"=30"))</f>
        <v>0</v>
      </c>
      <c r="DM100" s="409"/>
      <c r="DN100" s="410">
        <f>IF(ISBLANK(DQ3),"",DL100/DL92)</f>
        <v>0</v>
      </c>
      <c r="DO100" s="410"/>
      <c r="DP100" s="71"/>
      <c r="DQ100" s="83"/>
      <c r="DR100" s="78"/>
      <c r="DS100" s="409">
        <f>IF(ISBLANK(DX3),"",COUNTIF(DV12:DV90,"=20")+COUNTIF(DV12:DV90,"=30"))</f>
        <v>1</v>
      </c>
      <c r="DT100" s="409"/>
      <c r="DU100" s="410">
        <f>IF(ISBLANK(DX3),"",DS100/DS92)</f>
        <v>2.2727272727272728E-2</v>
      </c>
      <c r="DV100" s="410"/>
      <c r="DW100" s="71"/>
      <c r="DX100" s="83"/>
      <c r="DY100" s="78"/>
      <c r="DZ100" s="409">
        <f>IF(ISBLANK(EE3),"",COUNTIF(EC12:EC90,"=20")+COUNTIF(EC12:EC90,"=30"))</f>
        <v>6</v>
      </c>
      <c r="EA100" s="409"/>
      <c r="EB100" s="410">
        <f>IF(ISBLANK(EE3),"",DZ100/DZ92)</f>
        <v>0.11538461538461539</v>
      </c>
      <c r="EC100" s="410"/>
      <c r="ED100" s="71"/>
      <c r="EE100" s="83"/>
      <c r="EF100" s="78"/>
      <c r="EG100" s="409">
        <f>IF(ISBLANK(EL3),"",COUNTIF(EJ12:EJ90,"=20")+COUNTIF(EJ12:EJ90,"=30"))</f>
        <v>22</v>
      </c>
      <c r="EH100" s="409"/>
      <c r="EI100" s="410">
        <f>IF(ISBLANK(EL3),"",EG100/EG92)</f>
        <v>0.43137254901960786</v>
      </c>
      <c r="EJ100" s="410"/>
      <c r="EK100" s="71"/>
      <c r="EL100" s="83"/>
      <c r="EM100" s="78"/>
      <c r="EN100" s="409">
        <f>IF(ISBLANK(ES3),"",COUNTIF(EQ12:EQ90,"=20")+COUNTIF(EQ12:EQ90,"=30"))</f>
        <v>6</v>
      </c>
      <c r="EO100" s="409"/>
      <c r="EP100" s="410">
        <f>IF(ISBLANK(ES3),"",EN100/EN92)</f>
        <v>0.11764705882352941</v>
      </c>
      <c r="EQ100" s="410"/>
      <c r="ER100" s="71"/>
      <c r="ES100" s="83"/>
      <c r="ET100" s="78"/>
      <c r="EU100" s="409">
        <f>IF(ISBLANK(EZ3),"",COUNTIF(EX12:EX90,"=20")+COUNTIF(EX12:EX90,"=30"))</f>
        <v>18</v>
      </c>
      <c r="EV100" s="409"/>
      <c r="EW100" s="410">
        <f>IF(ISBLANK(EZ3),"",EU100/EU92)</f>
        <v>0.375</v>
      </c>
      <c r="EX100" s="410"/>
      <c r="EY100" s="71"/>
      <c r="EZ100" s="83"/>
      <c r="FA100" s="78"/>
      <c r="FB100" s="409">
        <f>IF(ISBLANK(BM3),"",COUNTIF(FE12:FE90,"=20")+COUNTIF(FE12:FE90,"=30"))</f>
        <v>13</v>
      </c>
      <c r="FC100" s="409"/>
      <c r="FD100" s="410">
        <f>IF(ISBLANK(BM3),"",FB100/FB92)</f>
        <v>0.27659574468085107</v>
      </c>
      <c r="FE100" s="410"/>
      <c r="FF100" s="71"/>
      <c r="FG100" s="83"/>
      <c r="FH100" s="78"/>
      <c r="FI100" s="409">
        <f>IF(ISBLANK(FN3),"",COUNTIF(FL12:FL90,"=20")+COUNTIF(FL12:FL90,"=30"))</f>
        <v>22</v>
      </c>
      <c r="FJ100" s="409"/>
      <c r="FK100" s="410">
        <f>IF(ISBLANK(FN3),"",FI100/FI92)</f>
        <v>0.46808510638297873</v>
      </c>
      <c r="FL100" s="410"/>
      <c r="FM100" s="71"/>
      <c r="FN100" s="83"/>
      <c r="FO100" s="78"/>
      <c r="FP100" s="409">
        <f>IF(ISBLANK(DJ3),"",COUNTIF(FS12:FS90,"=20")+COUNTIF(FS12:FS90,"=30"))</f>
        <v>7</v>
      </c>
      <c r="FQ100" s="409"/>
      <c r="FR100" s="410">
        <f>IF(ISBLANK(DJ3),"",FP100/FP92)</f>
        <v>0.13725490196078433</v>
      </c>
      <c r="FS100" s="410"/>
      <c r="FT100" s="71"/>
      <c r="FU100" s="83"/>
      <c r="FV100" s="78"/>
      <c r="FW100" s="409">
        <f>IF(ISBLANK(GB3),"",COUNTIF(FZ12:FZ90,"=20")+COUNTIF(FZ12:FZ90,"=30"))</f>
        <v>0</v>
      </c>
      <c r="FX100" s="409"/>
      <c r="FY100" s="410">
        <f>IF(ISBLANK(GB3),"",FW100/FW92)</f>
        <v>0</v>
      </c>
      <c r="FZ100" s="410"/>
      <c r="GA100" s="71"/>
      <c r="GB100" s="83"/>
      <c r="GC100" s="78"/>
      <c r="GD100" s="409">
        <f>IF(ISBLANK(GI3),"",COUNTIF(GG12:GG90,"=20")+COUNTIF(GG12:GG90,"=30"))</f>
        <v>10</v>
      </c>
      <c r="GE100" s="409"/>
      <c r="GF100" s="410">
        <f>IF(ISBLANK(GI3),"",GD100/GD92)</f>
        <v>0.22222222222222221</v>
      </c>
      <c r="GG100" s="410"/>
      <c r="GH100" s="71"/>
      <c r="GI100" s="83"/>
      <c r="GJ100" s="78"/>
      <c r="GK100" s="409">
        <f>IF(ISBLANK(GP3),"",COUNTIF(GN12:GN90,"=20")+COUNTIF(GN12:GN90,"=30"))</f>
        <v>20</v>
      </c>
      <c r="GL100" s="409"/>
      <c r="GM100" s="410">
        <f>IF(ISBLANK(GP3),"",GK100/GK92)</f>
        <v>0.42553191489361702</v>
      </c>
      <c r="GN100" s="410"/>
      <c r="GO100" s="71"/>
      <c r="GP100" s="83"/>
      <c r="GQ100" s="78"/>
      <c r="GR100" s="409">
        <f>IF(ISBLANK(GW3),"",COUNTIF(GU12:GU90,"=20")+COUNTIF(GU12:GU90,"=30"))</f>
        <v>1</v>
      </c>
      <c r="GS100" s="409"/>
      <c r="GT100" s="410">
        <f>IF(ISBLANK(GI3),"",GR100/GR92)</f>
        <v>2.2222222222222223E-2</v>
      </c>
      <c r="GU100" s="410"/>
      <c r="GV100" s="71"/>
      <c r="GW100" s="83"/>
      <c r="GX100" s="78"/>
      <c r="GY100" s="409">
        <f>IF(ISBLANK(HD3),"",COUNTIF(HB12:HB90,"=20")+COUNTIF(HB12:HB90,"=30"))</f>
        <v>27</v>
      </c>
      <c r="GZ100" s="409"/>
      <c r="HA100" s="410">
        <f>IF(ISBLANK(HD3),"",GY100/GY92)</f>
        <v>0.54</v>
      </c>
      <c r="HB100" s="410"/>
      <c r="HC100" s="71"/>
      <c r="HD100" s="83"/>
      <c r="HE100" s="78"/>
      <c r="HF100" s="409">
        <f>IF(ISBLANK(HK3),"",COUNTIF(HI12:HI90,"=20")+COUNTIF(HI12:HI90,"=30"))</f>
        <v>5</v>
      </c>
      <c r="HG100" s="409"/>
      <c r="HH100" s="410">
        <f>IF(ISBLANK(HK3),"",HF100/HF92)</f>
        <v>0.10416666666666667</v>
      </c>
      <c r="HI100" s="410"/>
      <c r="HJ100" s="71"/>
      <c r="HK100" s="83"/>
      <c r="HL100" s="78"/>
      <c r="HM100" s="409">
        <f>IF(ISBLANK(HR3),"",COUNTIF(HP12:HP90,"=20")+COUNTIF(HP12:HP90,"=30"))</f>
        <v>10</v>
      </c>
      <c r="HN100" s="409"/>
      <c r="HO100" s="410">
        <f>IF(ISBLANK(HR3),"",HM100/HM92)</f>
        <v>0.20833333333333334</v>
      </c>
      <c r="HP100" s="410"/>
      <c r="HQ100" s="71"/>
      <c r="HR100" s="83"/>
      <c r="HS100" s="78"/>
      <c r="HT100" s="409">
        <f>IF(ISBLANK(HY3),"",COUNTIF(HW12:HW90,"=20")+COUNTIF(HW12:HW90,"=30"))</f>
        <v>11</v>
      </c>
      <c r="HU100" s="409"/>
      <c r="HV100" s="410">
        <f>IF(ISBLANK(HR3),"",HT100/HT92)</f>
        <v>0.2391304347826087</v>
      </c>
      <c r="HW100" s="410"/>
      <c r="HX100" s="71"/>
      <c r="HY100" s="83"/>
      <c r="HZ100" s="78"/>
      <c r="IA100" s="409">
        <f>IF(ISBLANK(IF3),"",COUNTIF(ID12:ID90,"=20")+COUNTIF(ID12:ID90,"=30"))</f>
        <v>0</v>
      </c>
      <c r="IB100" s="409"/>
      <c r="IC100" s="410">
        <f>IF(ISBLANK(IM3),"",IA100/IA92)</f>
        <v>0</v>
      </c>
      <c r="ID100" s="410"/>
      <c r="IE100" s="71"/>
      <c r="IF100" s="83"/>
      <c r="IG100" s="78"/>
      <c r="IH100" s="409">
        <f>IF(ISBLANK(IF3),"",COUNTIF(IK12:IK90,"=20")+COUNTIF(IK12:IK90,"=30"))</f>
        <v>11</v>
      </c>
      <c r="II100" s="409"/>
      <c r="IJ100" s="410">
        <f>IF(ISBLANK(IF3),"",IH100/IH92)</f>
        <v>0.24444444444444444</v>
      </c>
      <c r="IK100" s="410"/>
      <c r="IL100" s="71"/>
      <c r="IM100" s="83"/>
      <c r="IN100" s="78"/>
      <c r="IO100" s="409">
        <f>IF(ISBLANK(IT3),"",COUNTIF(IR12:IR90,"=20")+COUNTIF(IR12:IR90,"=30"))</f>
        <v>17</v>
      </c>
      <c r="IP100" s="409"/>
      <c r="IQ100" s="410">
        <f>IF(ISBLANK(IT3),"",IO100/IO92)</f>
        <v>0.36956521739130432</v>
      </c>
      <c r="IR100" s="410"/>
      <c r="IS100" s="71"/>
      <c r="IT100" s="83"/>
      <c r="IU100" s="78"/>
      <c r="IV100" s="409">
        <f>IF(ISBLANK(JA3),"",COUNTIF(IY12:IY90,"=20")+COUNTIF(IY12:IY90,"=30"))</f>
        <v>0</v>
      </c>
      <c r="IW100" s="409"/>
      <c r="IX100" s="410">
        <f>IF(ISBLANK(JA3),"",IV100/IV92)</f>
        <v>0</v>
      </c>
      <c r="IY100" s="410"/>
      <c r="IZ100" s="71"/>
      <c r="JA100" s="83"/>
      <c r="JB100" s="78"/>
      <c r="JC100" s="409">
        <f>IF(ISBLANK(JH3),"",COUNTIF(JF12:JF90,"=20")+COUNTIF(JF12:JF90,"=30"))</f>
        <v>17</v>
      </c>
      <c r="JD100" s="409"/>
      <c r="JE100" s="410">
        <f>IF(ISBLANK(JH3),"",JC100/JC92)</f>
        <v>0.40476190476190477</v>
      </c>
      <c r="JF100" s="410"/>
      <c r="JG100" s="71"/>
      <c r="JH100" s="83"/>
      <c r="JI100" s="78"/>
      <c r="JJ100" s="409">
        <f>IF(ISBLANK(JH3),"",COUNTIF(JM12:JM90,"=20")+COUNTIF(JM12:JM90,"=30"))</f>
        <v>0</v>
      </c>
      <c r="JK100" s="409"/>
      <c r="JL100" s="410" t="e">
        <f>IF(ISBLANK(JH3),"",JJ100/JJ92)</f>
        <v>#DIV/0!</v>
      </c>
      <c r="JM100" s="410"/>
      <c r="JN100" s="71"/>
      <c r="JO100" s="83"/>
      <c r="JP100" s="78"/>
      <c r="JQ100" s="409">
        <f>IF(ISBLANK(JV3),"",COUNTIF(JT12:JT90,"=20")+COUNTIF(JT12:JT90,"=30"))</f>
        <v>10</v>
      </c>
      <c r="JR100" s="409"/>
      <c r="JS100" s="410">
        <f>IF(ISBLANK(JV3),"",JQ100/JQ92)</f>
        <v>0.23809523809523808</v>
      </c>
      <c r="JT100" s="410"/>
      <c r="JU100" s="71"/>
      <c r="JV100" s="83"/>
      <c r="JW100" s="78"/>
      <c r="JX100" s="409">
        <f>IF(ISBLANK(KQ3),"",COUNTIF(KA12:KA90,"=20")+COUNTIF(KA12:KA90,"=30"))</f>
        <v>0</v>
      </c>
      <c r="JY100" s="409"/>
      <c r="JZ100" s="410" t="e">
        <f>IF(ISBLANK(KQ3),"",JX100/JX92)</f>
        <v>#DIV/0!</v>
      </c>
      <c r="KA100" s="410"/>
      <c r="KB100" s="71"/>
      <c r="KC100" s="83"/>
      <c r="KD100" s="78"/>
      <c r="KE100" s="409">
        <f>IF(ISBLANK(KJ3),"",COUNTIF(KH12:KH90,"=20")+COUNTIF(KH12:KH90,"=30"))</f>
        <v>12</v>
      </c>
      <c r="KF100" s="409"/>
      <c r="KG100" s="410">
        <f>IF(ISBLANK(KJ3),"",KE100/KE92)</f>
        <v>0.2608695652173913</v>
      </c>
      <c r="KH100" s="410"/>
      <c r="KI100" s="71"/>
      <c r="KJ100" s="83"/>
      <c r="KK100" s="78"/>
      <c r="KL100" s="409">
        <f>IF(ISBLANK(KQ3),"",COUNTIF(KO12:KO90,"=20")+COUNTIF(KO12:KO90,"=30"))</f>
        <v>0</v>
      </c>
      <c r="KM100" s="409"/>
      <c r="KN100" s="410">
        <f>IF(ISBLANK(KQ3),"",KL100/KL92)</f>
        <v>0</v>
      </c>
      <c r="KO100" s="410"/>
      <c r="KP100" s="71"/>
      <c r="KQ100" s="83"/>
      <c r="KR100" s="78"/>
      <c r="KS100" s="409">
        <f>IF(ISBLANK(KX3),"",COUNTIF(KV12:KV90,"=20")+COUNTIF(KV12:KV90,"=30"))</f>
        <v>15</v>
      </c>
      <c r="KT100" s="409"/>
      <c r="KU100" s="410">
        <f>IF(ISBLANK(KX3),"",KS100/KS92)</f>
        <v>0.34883720930232559</v>
      </c>
      <c r="KV100" s="410"/>
      <c r="KW100" s="71"/>
      <c r="KX100" s="83"/>
      <c r="KY100" s="79"/>
      <c r="KZ100" s="409">
        <f>IF(ISBLANK(LE3),"",COUNTIF(LC12:LC90,"=20")+COUNTIF(LC12:LC90,"=30"))</f>
        <v>9</v>
      </c>
      <c r="LA100" s="409"/>
      <c r="LB100" s="410">
        <f>IF(ISBLANK(LE3),"",KZ100/KZ92)</f>
        <v>0.2</v>
      </c>
      <c r="LC100" s="410"/>
      <c r="LD100" s="71"/>
      <c r="LE100" s="83"/>
      <c r="LF100" s="78"/>
      <c r="LG100" s="409">
        <f>IF(ISBLANK(LL3),"",COUNTIF(LJ12:LJ90,"=20")+COUNTIF(LJ12:LJ90,"=30"))</f>
        <v>12</v>
      </c>
      <c r="LH100" s="409"/>
      <c r="LI100" s="410">
        <f>IF(ISBLANK(LL3),"",LG100/LG92)</f>
        <v>0.3</v>
      </c>
      <c r="LJ100" s="410"/>
      <c r="LK100" s="71"/>
      <c r="LL100" s="83"/>
      <c r="LM100" s="78"/>
      <c r="LN100" s="409">
        <f>IF(ISBLANK(LS3),"",COUNTIF(LQ12:LQ90,"=20")+COUNTIF(LQ12:LQ90,"=30"))</f>
        <v>3</v>
      </c>
      <c r="LO100" s="409"/>
      <c r="LP100" s="410">
        <f>IF(ISBLANK(LS3),"",LN100/LN92)</f>
        <v>6.9767441860465115E-2</v>
      </c>
      <c r="LQ100" s="410"/>
      <c r="LR100" s="71"/>
      <c r="LS100" s="83"/>
      <c r="LT100" s="78"/>
      <c r="LU100" s="409">
        <f>IF(ISBLANK(LZ3),"",COUNTIF(LX12:LX90,"=20")+COUNTIF(LX12:LX90,"=30"))</f>
        <v>14</v>
      </c>
      <c r="LV100" s="409"/>
      <c r="LW100" s="410">
        <f>IF(ISBLANK(LZ3),"",LU100/LU92)</f>
        <v>0.33333333333333331</v>
      </c>
      <c r="LX100" s="410"/>
      <c r="LY100" s="71"/>
      <c r="LZ100" s="83"/>
      <c r="MA100" s="78"/>
      <c r="MB100" s="409">
        <f>IF(ISBLANK(MG3),"",COUNTIF(ME12:ME90,"=20")+COUNTIF(ME12:ME90,"=30"))</f>
        <v>7</v>
      </c>
      <c r="MC100" s="409"/>
      <c r="MD100" s="410">
        <f>IF(ISBLANK(MG3),"",MB100/MB92)</f>
        <v>0.16279069767441862</v>
      </c>
      <c r="ME100" s="410"/>
      <c r="MF100" s="71"/>
      <c r="MG100" s="83"/>
      <c r="MH100" s="78"/>
      <c r="MI100" s="409">
        <f>IF(ISBLANK(MN3),"",COUNTIF(ML12:ML90,"=20")+COUNTIF(ML12:ML90,"=30"))</f>
        <v>0</v>
      </c>
      <c r="MJ100" s="409"/>
      <c r="MK100" s="410">
        <f>IF(ISBLANK(MN3),"",MI100/MI92)</f>
        <v>0</v>
      </c>
      <c r="ML100" s="410"/>
      <c r="MM100" s="71"/>
      <c r="MN100" s="83"/>
      <c r="MO100" s="78"/>
      <c r="MP100" s="409">
        <f>IF(ISBLANK(MU3),"",COUNTIF(MS12:MS90,"=20")+COUNTIF(MS12:MS90,"=30"))</f>
        <v>4</v>
      </c>
      <c r="MQ100" s="409"/>
      <c r="MR100" s="410">
        <f>IF(ISBLANK(MU3),"",MP100/MP92)</f>
        <v>9.5238095238095233E-2</v>
      </c>
      <c r="MS100" s="410"/>
      <c r="MT100" s="71"/>
      <c r="MU100" s="83"/>
      <c r="MV100" s="78"/>
      <c r="MW100" s="409">
        <f>IF(ISBLANK(NB3),"",COUNTIF(MZ12:MZ90,"=20")+COUNTIF(MZ12:MZ90,"=30"))</f>
        <v>1</v>
      </c>
      <c r="MX100" s="409"/>
      <c r="MY100" s="410">
        <f>IF(ISBLANK(NB3),"",MW100/MW92)</f>
        <v>2.564102564102564E-2</v>
      </c>
      <c r="MZ100" s="410"/>
      <c r="NA100" s="71"/>
      <c r="NB100" s="83"/>
      <c r="NC100" s="78"/>
      <c r="ND100" s="409">
        <f>IF(ISBLANK(NI3),"",COUNTIF(NG12:NG90,"=20")+COUNTIF(NG12:NG90,"=30"))</f>
        <v>6</v>
      </c>
      <c r="NE100" s="409"/>
      <c r="NF100" s="410">
        <f>IF(ISBLANK(NI3),"",ND100/ND92)</f>
        <v>0.15</v>
      </c>
      <c r="NG100" s="410"/>
      <c r="NH100" s="71"/>
      <c r="NI100" s="83"/>
      <c r="NJ100" s="78"/>
      <c r="NK100" s="409">
        <f>IF(ISBLANK(NP3),"",COUNTIF(NN12:NN90,"=20")+COUNTIF(NN12:NN90,"=30"))</f>
        <v>0</v>
      </c>
      <c r="NL100" s="409"/>
      <c r="NM100" s="410">
        <f>IF(ISBLANK(NP3),"",NK100/NK92)</f>
        <v>0</v>
      </c>
      <c r="NN100" s="410"/>
      <c r="NO100" s="71"/>
      <c r="NP100" s="83"/>
      <c r="NQ100" s="78"/>
      <c r="NR100" s="409">
        <f>IF(ISBLANK(NW3),"",COUNTIF(NU12:NU90,"=20")+COUNTIF(NU12:NU90,"=30"))</f>
        <v>0</v>
      </c>
      <c r="NS100" s="409"/>
      <c r="NT100" s="410">
        <f>IF(ISBLANK(NW3),"",NR100/NR92)</f>
        <v>0</v>
      </c>
      <c r="NU100" s="410"/>
      <c r="NV100" s="71"/>
      <c r="NW100" s="83"/>
      <c r="NX100" s="78"/>
      <c r="NY100" s="409">
        <f>IF(ISBLANK(OD3),"",COUNTIF(OB12:OB90,"=20")+COUNTIF(OB12:OB90,"=30"))</f>
        <v>0</v>
      </c>
      <c r="NZ100" s="409"/>
      <c r="OA100" s="410">
        <f>IF(ISBLANK(OD3),"",NY100/NY92)</f>
        <v>0</v>
      </c>
      <c r="OB100" s="410"/>
      <c r="OC100" s="71"/>
      <c r="OD100" s="83"/>
      <c r="OE100" s="78"/>
      <c r="OF100" s="409">
        <f>IF(ISBLANK(NW3),"",COUNTIF(OI12:OI90,"=20")+COUNTIF(OI12:OI90,"=30"))</f>
        <v>0</v>
      </c>
      <c r="OG100" s="409"/>
      <c r="OH100" s="410" t="e">
        <f>IF(ISBLANK(NW3),"",OF100/OF92)</f>
        <v>#DIV/0!</v>
      </c>
      <c r="OI100" s="410"/>
      <c r="OJ100" s="71"/>
      <c r="OK100" s="83"/>
      <c r="OL100" s="78"/>
      <c r="OM100" s="409">
        <f>IF(ISBLANK(OR3),"",COUNTIF(OP12:OP90,"=20")+COUNTIF(OP12:OP90,"=30"))</f>
        <v>4</v>
      </c>
      <c r="ON100" s="409"/>
      <c r="OO100" s="410">
        <f>IF(ISBLANK(OR3),"",OM100/OM92)</f>
        <v>0.10810810810810811</v>
      </c>
      <c r="OP100" s="410"/>
      <c r="OQ100" s="71"/>
      <c r="OR100" s="83"/>
      <c r="OS100" s="78"/>
      <c r="OT100" s="409">
        <f>IF(ISBLANK(OY3),"",COUNTIF(OW12:OW90,"=20")+COUNTIF(OW12:OW90,"=30"))</f>
        <v>2</v>
      </c>
      <c r="OU100" s="409"/>
      <c r="OV100" s="410">
        <f>IF(ISBLANK(OY3),"",OT100/OT92)</f>
        <v>6.25E-2</v>
      </c>
      <c r="OW100" s="410"/>
      <c r="OX100" s="71"/>
      <c r="OY100" s="83"/>
      <c r="OZ100" s="78"/>
      <c r="PA100" s="409" t="str">
        <f>IF(ISBLANK(PF3),"",COUNTIF(PD12:PD90,"=20")+COUNTIF(PD12:PD90,"=30"))</f>
        <v/>
      </c>
      <c r="PB100" s="409"/>
      <c r="PC100" s="410" t="str">
        <f>IF(ISBLANK(PF3),"",PA100/PA92)</f>
        <v/>
      </c>
      <c r="PD100" s="410"/>
      <c r="PE100" s="71"/>
      <c r="PF100" s="83"/>
      <c r="PG100" s="78"/>
      <c r="PH100" s="409">
        <f>IF(ISBLANK(PM3),"",COUNTIF(PK12:PK90,"=20")+COUNTIF(PK12:PK90,"=30"))</f>
        <v>9</v>
      </c>
      <c r="PI100" s="409"/>
      <c r="PJ100" s="410">
        <f>IF(ISBLANK(PM3),"",PH100/PH92)</f>
        <v>0.25714285714285712</v>
      </c>
      <c r="PK100" s="410"/>
      <c r="PL100" s="71"/>
      <c r="PM100" s="83"/>
      <c r="PN100" s="78"/>
      <c r="PO100" s="409" t="str">
        <f>IF(ISBLANK(PT3),"",COUNTIF(PR12:PR90,"=20")+COUNTIF(PR12:PR90,"=30"))</f>
        <v/>
      </c>
      <c r="PP100" s="409"/>
      <c r="PQ100" s="410" t="str">
        <f>IF(ISBLANK(PT3),"",PO100/PO92)</f>
        <v/>
      </c>
      <c r="PR100" s="410"/>
      <c r="PS100" s="71"/>
      <c r="PT100" s="83"/>
      <c r="PU100" s="78"/>
      <c r="PV100" s="409">
        <f>IF(ISBLANK(QA3),"",COUNTIF(PY12:PY90,"=20")+COUNTIF(PY12:PY90,"=30"))</f>
        <v>2</v>
      </c>
      <c r="PW100" s="409"/>
      <c r="PX100" s="410">
        <f>IF(ISBLANK(QA3),"",PV100/PV92)</f>
        <v>6.6666666666666666E-2</v>
      </c>
      <c r="PY100" s="410"/>
      <c r="PZ100" s="71"/>
      <c r="QA100" s="83"/>
      <c r="QB100" s="78"/>
      <c r="QC100" s="409">
        <f>IF(ISBLANK(QH3),"",COUNTIF(QF12:QF90,"=20")+COUNTIF(QF12:QF90,"=30"))</f>
        <v>10</v>
      </c>
      <c r="QD100" s="409"/>
      <c r="QE100" s="410">
        <f>IF(ISBLANK(QH3),"",QC100/QC92)</f>
        <v>0.33333333333333331</v>
      </c>
      <c r="QF100" s="410"/>
      <c r="QG100" s="71"/>
      <c r="QH100" s="83"/>
      <c r="QI100" s="79"/>
      <c r="QJ100" s="409" t="str">
        <f>IF(ISBLANK(QV3),"",COUNTIF(QM12:QM90,"=20")+COUNTIF(QM12:QM90,"=30"))</f>
        <v/>
      </c>
      <c r="QK100" s="409"/>
      <c r="QL100" s="410" t="str">
        <f>IF(ISBLANK(QV3),"",QJ100/QJ92)</f>
        <v/>
      </c>
      <c r="QM100" s="410"/>
      <c r="QN100" s="71"/>
      <c r="QO100" s="83"/>
      <c r="QP100" s="79"/>
      <c r="QQ100" s="409" t="str">
        <f>IF(ISBLANK(QO3),"",COUNTIF(QT12:QT90,"=20")+COUNTIF(QT12:QT90,"=30"))</f>
        <v/>
      </c>
      <c r="QR100" s="409"/>
      <c r="QS100" s="410" t="str">
        <f>IF(ISBLANK(QO3),"",QQ100/QQ92)</f>
        <v/>
      </c>
      <c r="QT100" s="410"/>
      <c r="QU100" s="71"/>
      <c r="QV100" s="83"/>
    </row>
    <row r="101" spans="1:464" ht="15" customHeight="1" x14ac:dyDescent="0.25">
      <c r="A101" s="466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07" t="str">
        <f>IF(ISBLANK(G6),"",G6)</f>
        <v>Salah</v>
      </c>
      <c r="H101" s="407"/>
      <c r="I101" s="408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07" t="str">
        <f>IF(ISBLANK(N6),"",N6)</f>
        <v>Salah</v>
      </c>
      <c r="O101" s="407"/>
      <c r="P101" s="408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07" t="str">
        <f>IF(ISBLANK(U6),"",U6)</f>
        <v>Jota</v>
      </c>
      <c r="V101" s="407"/>
      <c r="W101" s="408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07" t="str">
        <f>IF(ISBLANK(AB6),"",AB6)</f>
        <v>Jota</v>
      </c>
      <c r="AC101" s="407"/>
      <c r="AD101" s="408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07" t="str">
        <f>IF(ISBLANK(AI6),"",AI6)</f>
        <v>TAA</v>
      </c>
      <c r="AJ101" s="407"/>
      <c r="AK101" s="408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07" t="str">
        <f>IF(ISBLANK(AP6),"",AP6)</f>
        <v>Salah</v>
      </c>
      <c r="AQ101" s="407"/>
      <c r="AR101" s="408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07" t="str">
        <f>IF(ISBLANK(AW6),"",AW6)</f>
        <v/>
      </c>
      <c r="AX101" s="407"/>
      <c r="AY101" s="408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07" t="str">
        <f>IF(ISBLANK(BD6),"",BD6)</f>
        <v/>
      </c>
      <c r="BE101" s="407"/>
      <c r="BF101" s="408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07" t="str">
        <f>IF(ISBLANK(BK6),"",BK6)</f>
        <v>Gravenberch</v>
      </c>
      <c r="BL101" s="407"/>
      <c r="BM101" s="408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07" t="str">
        <f>IF(ISBLANK(BR6),"",BR6)</f>
        <v>van Dijk</v>
      </c>
      <c r="BS101" s="407"/>
      <c r="BT101" s="408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07" t="str">
        <f>IF(ISBLANK(BY6),"",BY6)</f>
        <v>TAA</v>
      </c>
      <c r="BZ101" s="407"/>
      <c r="CA101" s="408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07" t="str">
        <f>IF(ISBLANK(CF6),"",CF6)</f>
        <v>Nunez</v>
      </c>
      <c r="CG101" s="407"/>
      <c r="CH101" s="408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07" t="str">
        <f>IF(ISBLANK(CM6),"",CM6)</f>
        <v>Nunez</v>
      </c>
      <c r="CN101" s="407"/>
      <c r="CO101" s="408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07" t="str">
        <f>IF(ISBLANK(CT6),"",CT6)</f>
        <v>TAA</v>
      </c>
      <c r="CU101" s="407"/>
      <c r="CV101" s="408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07" t="str">
        <f>IF(ISBLANK(DA6),"",DA6)</f>
        <v>Nunez</v>
      </c>
      <c r="DB101" s="407"/>
      <c r="DC101" s="408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07" t="str">
        <f>IF(ISBLANK(DH6),"",DH6)</f>
        <v>Elliott</v>
      </c>
      <c r="DI101" s="407"/>
      <c r="DJ101" s="408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07" t="str">
        <f>IF(ISBLANK(DO6),"",DO6)</f>
        <v>Elliott</v>
      </c>
      <c r="DP101" s="407"/>
      <c r="DQ101" s="408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07" t="str">
        <f>IF(ISBLANK(DV6),"",DV6)</f>
        <v>MacAllister</v>
      </c>
      <c r="DW101" s="407"/>
      <c r="DX101" s="408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07" t="str">
        <f>IF(ISBLANK(EC6),"",EC6)</f>
        <v>Nunez</v>
      </c>
      <c r="ED101" s="407"/>
      <c r="EE101" s="408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07" t="str">
        <f>IF(ISBLANK(EJ6),"",EJ6)</f>
        <v>Salah</v>
      </c>
      <c r="EK101" s="407"/>
      <c r="EL101" s="408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07" t="str">
        <f>IF(ISBLANK(EQ6),"",EQ6)</f>
        <v>Gomez</v>
      </c>
      <c r="ER101" s="407"/>
      <c r="ES101" s="408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07" t="str">
        <f>IF(ISBLANK(EX6),"",EX6)</f>
        <v/>
      </c>
      <c r="EY101" s="407"/>
      <c r="EZ101" s="408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07" t="str">
        <f>IF(ISBLANK(FE6),"",FE6)</f>
        <v>TAA</v>
      </c>
      <c r="FF101" s="407"/>
      <c r="FG101" s="408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07" t="str">
        <f>IF(ISBLANK(FL6),"",FL6)</f>
        <v>Jones</v>
      </c>
      <c r="FM101" s="407"/>
      <c r="FN101" s="408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07" t="str">
        <f>IF(ISBLANK(FS6),"",FS6)</f>
        <v>Jones</v>
      </c>
      <c r="FT101" s="407"/>
      <c r="FU101" s="408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07" t="str">
        <f>IF(ISBLANK(FZ6),"",FZ6)</f>
        <v/>
      </c>
      <c r="GA101" s="407"/>
      <c r="GB101" s="408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07" t="str">
        <f>IF(ISBLANK(GG6),"",GG6)</f>
        <v>Quansah</v>
      </c>
      <c r="GH101" s="407"/>
      <c r="GI101" s="408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07" t="str">
        <f>IF(ISBLANK(GN6),"",GN6)</f>
        <v>TAA</v>
      </c>
      <c r="GO101" s="407"/>
      <c r="GP101" s="408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07" t="str">
        <f>IF(ISBLANK(GU6),"",GU6)</f>
        <v>Gakpo</v>
      </c>
      <c r="GV101" s="407"/>
      <c r="GW101" s="408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07" t="str">
        <f>IF(ISBLANK(HB6),"",HB6)</f>
        <v>Nunez</v>
      </c>
      <c r="HC101" s="407"/>
      <c r="HD101" s="408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07" t="str">
        <f>IF(ISBLANK(HI6),"",HI6)</f>
        <v>Jota</v>
      </c>
      <c r="HJ101" s="407"/>
      <c r="HK101" s="408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07" t="str">
        <f>IF(ISBLANK(HP6),"",HP6)</f>
        <v>Nunez</v>
      </c>
      <c r="HQ101" s="407"/>
      <c r="HR101" s="408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07" t="str">
        <f>IF(ISBLANK(HW6),"",HW6)</f>
        <v>Jota</v>
      </c>
      <c r="HX101" s="407"/>
      <c r="HY101" s="408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07" t="str">
        <f>IF(ISBLANK(ID6),"",ID6)</f>
        <v>Quansah</v>
      </c>
      <c r="IE101" s="407"/>
      <c r="IF101" s="408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07" t="str">
        <f>IF(ISBLANK(IK6),"",IK6)</f>
        <v>McConnell</v>
      </c>
      <c r="IL101" s="407"/>
      <c r="IM101" s="408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07" t="str">
        <f>IF(ISBLANK(IR6),"",IR6)</f>
        <v>Bradley</v>
      </c>
      <c r="IS101" s="407"/>
      <c r="IT101" s="408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07" t="str">
        <f>IF(ISBLANK(IY6),"",IY6)</f>
        <v/>
      </c>
      <c r="IZ101" s="407"/>
      <c r="JA101" s="408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07" t="str">
        <f>IF(ISBLANK(JF6),"",JF6)</f>
        <v>TAA</v>
      </c>
      <c r="JG101" s="407"/>
      <c r="JH101" s="408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07" t="str">
        <f>IF(ISBLANK(JM6),"",JM6)</f>
        <v/>
      </c>
      <c r="JN101" s="407"/>
      <c r="JO101" s="408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07" t="str">
        <f>IF(ISBLANK(JT6),"",JT6)</f>
        <v>Jota</v>
      </c>
      <c r="JU101" s="407"/>
      <c r="JV101" s="408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07" t="str">
        <f>IF(ISBLANK(KA6),"",KA6)</f>
        <v/>
      </c>
      <c r="KB101" s="407"/>
      <c r="KC101" s="408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07" t="str">
        <f>IF(ISBLANK(KH6),"",KH6)</f>
        <v>MacAllister</v>
      </c>
      <c r="KI101" s="407"/>
      <c r="KJ101" s="408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07" t="str">
        <f>IF(ISBLANK(KO6),"",KO6)</f>
        <v/>
      </c>
      <c r="KP101" s="407"/>
      <c r="KQ101" s="408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07" t="str">
        <f>IF(ISBLANK(KV6),"",KV6)</f>
        <v>Clark</v>
      </c>
      <c r="KW101" s="407"/>
      <c r="KX101" s="408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07" t="str">
        <f>IF(ISBLANK(LC6),"",LC6)</f>
        <v>MacAllister</v>
      </c>
      <c r="LD101" s="407"/>
      <c r="LE101" s="408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07" t="str">
        <f>IF(ISBLANK(LJ6),"",LJ6)</f>
        <v>Elliott</v>
      </c>
      <c r="LK101" s="407"/>
      <c r="LL101" s="408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07" t="str">
        <f>IF(ISBLANK(LQ6),"",LQ6)</f>
        <v>De Bruyne</v>
      </c>
      <c r="LR101" s="407"/>
      <c r="LS101" s="408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07" t="str">
        <f>IF(ISBLANK(LX6),"",LX6)</f>
        <v>Szoboszlai</v>
      </c>
      <c r="LY101" s="407"/>
      <c r="LZ101" s="408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07" t="str">
        <f>IF(ISBLANK(ME6),"",ME6)</f>
        <v>Nunez</v>
      </c>
      <c r="MF101" s="407"/>
      <c r="MG101" s="408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07" t="str">
        <f>IF(ISBLANK(ML6),"",ML6)</f>
        <v/>
      </c>
      <c r="MM101" s="407"/>
      <c r="MN101" s="408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07" t="str">
        <f>IF(ISBLANK(MS6),"",MS6)</f>
        <v/>
      </c>
      <c r="MT101" s="407"/>
      <c r="MU101" s="408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07" t="str">
        <f>IF(ISBLANK(MZ6),"",MZ6)</f>
        <v/>
      </c>
      <c r="NA101" s="407"/>
      <c r="NB101" s="408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07" t="str">
        <f>IF(ISBLANK(NG6),"",NG6)</f>
        <v>Nunez</v>
      </c>
      <c r="NH101" s="407"/>
      <c r="NI101" s="408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07" t="str">
        <f>IF(ISBLANK(NN6),"",NN6)</f>
        <v/>
      </c>
      <c r="NO101" s="407"/>
      <c r="NP101" s="408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07" t="str">
        <f>IF(ISBLANK(NU6),"",NU6)</f>
        <v/>
      </c>
      <c r="NV101" s="407"/>
      <c r="NW101" s="408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07" t="str">
        <f>IF(ISBLANK(OB6),"",OB6)</f>
        <v/>
      </c>
      <c r="OC101" s="407"/>
      <c r="OD101" s="408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07" t="str">
        <f>IF(ISBLANK(OI6),"",OI6)</f>
        <v/>
      </c>
      <c r="OJ101" s="407"/>
      <c r="OK101" s="408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07" t="str">
        <f>IF(ISBLANK(OP6),"",OP6)</f>
        <v/>
      </c>
      <c r="OQ101" s="407"/>
      <c r="OR101" s="408"/>
      <c r="OS101" s="78"/>
      <c r="OT101" s="71"/>
      <c r="OU101" s="84">
        <f>IF(ISBLANK(OW6),"",COUNTIF(Tipy!$MR$6:$MR$84,Výsledky!OW101))</f>
        <v>2</v>
      </c>
      <c r="OV101" s="82">
        <f>IF(ISBLANK(OW6),"",OU101/OT92)</f>
        <v>6.25E-2</v>
      </c>
      <c r="OW101" s="407" t="str">
        <f>IF(ISBLANK(OW6),"",OW6)</f>
        <v>Díaz</v>
      </c>
      <c r="OX101" s="407"/>
      <c r="OY101" s="408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07" t="str">
        <f>IF(ISBLANK(PD6),"",PD6)</f>
        <v/>
      </c>
      <c r="PE101" s="407"/>
      <c r="PF101" s="408"/>
      <c r="PG101" s="78"/>
      <c r="PH101" s="71"/>
      <c r="PI101" s="84">
        <f>IF(ISBLANK(PK6),"",COUNTIF(Tipy!$ND$6:$ND$84,Výsledky!PK101))</f>
        <v>1</v>
      </c>
      <c r="PJ101" s="82">
        <f>IF(ISBLANK(PK6),"",PI101/PH92)</f>
        <v>2.8571428571428571E-2</v>
      </c>
      <c r="PK101" s="407" t="str">
        <f>IF(ISBLANK(PK6),"",PK6)</f>
        <v>Gakpo</v>
      </c>
      <c r="PL101" s="407"/>
      <c r="PM101" s="408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07" t="str">
        <f>IF(ISBLANK(PR6),"",PR6)</f>
        <v/>
      </c>
      <c r="PS101" s="407"/>
      <c r="PT101" s="408"/>
      <c r="PU101" s="78"/>
      <c r="PV101" s="71"/>
      <c r="PW101" s="84">
        <f>IF(ISBLANK(PY6),"",COUNTIF(Tipy!$NP$6:$NP$84,Výsledky!PY101))</f>
        <v>0</v>
      </c>
      <c r="PX101" s="82">
        <f>IF(ISBLANK(PY6),"",PW101/PV92)</f>
        <v>0</v>
      </c>
      <c r="PY101" s="407" t="str">
        <f>IF(ISBLANK(PY6),"",PY6)</f>
        <v>Gomez</v>
      </c>
      <c r="PZ101" s="407"/>
      <c r="QA101" s="408"/>
      <c r="QB101" s="78"/>
      <c r="QC101" s="71"/>
      <c r="QD101" s="84">
        <f>IF(ISBLANK(QF6),"",COUNTIF(Tipy!$NV$6:$NV$84,Výsledky!QF101))</f>
        <v>3</v>
      </c>
      <c r="QE101" s="82">
        <f>IF(ISBLANK(QF6),"",QD101/QC92)</f>
        <v>0.1</v>
      </c>
      <c r="QF101" s="407" t="str">
        <f>IF(ISBLANK(QF6),"",QF6)</f>
        <v>Elliott</v>
      </c>
      <c r="QG101" s="407"/>
      <c r="QH101" s="408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07" t="str">
        <f>IF(ISBLANK(QM6),"",QM6)</f>
        <v/>
      </c>
      <c r="QN101" s="407"/>
      <c r="QO101" s="408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07" t="str">
        <f>IF(ISBLANK(QT6),"",QT6)</f>
        <v/>
      </c>
      <c r="QU101" s="407"/>
      <c r="QV101" s="408"/>
    </row>
    <row r="102" spans="1:464" ht="15" customHeight="1" x14ac:dyDescent="0.25">
      <c r="A102" s="466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07" t="str">
        <f>IF(ISBLANK(G7),"",G7)</f>
        <v/>
      </c>
      <c r="H102" s="407"/>
      <c r="I102" s="408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07" t="str">
        <f>IF(ISBLANK(N7),"",N7)</f>
        <v/>
      </c>
      <c r="O102" s="407"/>
      <c r="P102" s="408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07" t="str">
        <f>IF(ISBLANK(U7),"",U7)</f>
        <v/>
      </c>
      <c r="V102" s="407"/>
      <c r="W102" s="408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07" t="str">
        <f>IF(ISBLANK(AB7),"",AB7)</f>
        <v>Salah</v>
      </c>
      <c r="AC102" s="407"/>
      <c r="AD102" s="408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07" t="str">
        <f>IF(ISBLANK(AI7),"",AI7)</f>
        <v>Nunez</v>
      </c>
      <c r="AJ102" s="407"/>
      <c r="AK102" s="408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07" t="str">
        <f>IF(ISBLANK(AP7),"",AP7)</f>
        <v/>
      </c>
      <c r="AQ102" s="407"/>
      <c r="AR102" s="408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07" t="str">
        <f>IF(ISBLANK(AW7),"",AW7)</f>
        <v>Gravenberch</v>
      </c>
      <c r="AX102" s="407"/>
      <c r="AY102" s="408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07" t="str">
        <f>IF(ISBLANK(BD7),"",BD7)</f>
        <v>MacAllister</v>
      </c>
      <c r="BE102" s="407"/>
      <c r="BF102" s="408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07" t="str">
        <f>IF(ISBLANK(BK7),"",BK7)</f>
        <v>Endo</v>
      </c>
      <c r="BL102" s="407"/>
      <c r="BM102" s="408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07" t="str">
        <f>IF(ISBLANK(BR7),"",BR7)</f>
        <v/>
      </c>
      <c r="BS102" s="407"/>
      <c r="BT102" s="408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07" t="str">
        <f>IF(ISBLANK(BY7),"",BY7)</f>
        <v/>
      </c>
      <c r="BZ102" s="407"/>
      <c r="CA102" s="408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07" t="str">
        <f>IF(ISBLANK(CF7),"",CF7)</f>
        <v/>
      </c>
      <c r="CG102" s="407"/>
      <c r="CH102" s="408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07" t="str">
        <f>IF(ISBLANK(CM7),"",CM7)</f>
        <v/>
      </c>
      <c r="CN102" s="407"/>
      <c r="CO102" s="408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07" t="str">
        <f>IF(ISBLANK(CT7),"",CT7)</f>
        <v>Jones</v>
      </c>
      <c r="CU102" s="407"/>
      <c r="CV102" s="408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07" t="str">
        <f>IF(ISBLANK(DA7),"",DA7)</f>
        <v>Szoboszlai</v>
      </c>
      <c r="DB102" s="407"/>
      <c r="DC102" s="408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07" t="str">
        <f>IF(ISBLANK(DH7),"",DH7)</f>
        <v>TAA</v>
      </c>
      <c r="DI102" s="407"/>
      <c r="DJ102" s="408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07" t="str">
        <f>IF(ISBLANK(DO7),"",DO7)</f>
        <v/>
      </c>
      <c r="DP102" s="407"/>
      <c r="DQ102" s="408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07" t="str">
        <f>IF(ISBLANK(DV7),"",DV7)</f>
        <v/>
      </c>
      <c r="DW102" s="407"/>
      <c r="DX102" s="408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07" t="str">
        <f>IF(ISBLANK(EC7),"",EC7)</f>
        <v>Tsimikas</v>
      </c>
      <c r="ED102" s="407"/>
      <c r="EE102" s="408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07" t="str">
        <f>IF(ISBLANK(EJ7),"",EJ7)</f>
        <v/>
      </c>
      <c r="EK102" s="407"/>
      <c r="EL102" s="408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07" t="str">
        <f>IF(ISBLANK(EQ7),"",EQ7)</f>
        <v>Salah</v>
      </c>
      <c r="ER102" s="407"/>
      <c r="ES102" s="408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07" t="str">
        <f>IF(ISBLANK(EX7),"",EX7)</f>
        <v>Salah</v>
      </c>
      <c r="EY102" s="407"/>
      <c r="EZ102" s="408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07" t="str">
        <f>IF(ISBLANK(FE7),"",FE7)</f>
        <v>Nunez</v>
      </c>
      <c r="FF102" s="407"/>
      <c r="FG102" s="408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07" t="str">
        <f>IF(ISBLANK(FL7),"",FL7)</f>
        <v>Salah</v>
      </c>
      <c r="FM102" s="407"/>
      <c r="FN102" s="408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07" t="str">
        <f>IF(ISBLANK(FS7),"",FS7)</f>
        <v/>
      </c>
      <c r="FT102" s="407"/>
      <c r="FU102" s="408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07" t="str">
        <f>IF(ISBLANK(FZ7),"",FZ7)</f>
        <v/>
      </c>
      <c r="GA102" s="407"/>
      <c r="GB102" s="408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07" t="str">
        <f>IF(ISBLANK(GG7),"",GG7)</f>
        <v>Nunez</v>
      </c>
      <c r="GH102" s="407"/>
      <c r="GI102" s="408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07" t="str">
        <f>IF(ISBLANK(GN7),"",GN7)</f>
        <v/>
      </c>
      <c r="GO102" s="407"/>
      <c r="GP102" s="408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07" t="str">
        <f>IF(ISBLANK(GU7),"",GU7)</f>
        <v>Díaz</v>
      </c>
      <c r="GV102" s="407"/>
      <c r="GW102" s="408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07" t="str">
        <f>IF(ISBLANK(HB7),"",HB7)</f>
        <v>Jota</v>
      </c>
      <c r="HC102" s="407"/>
      <c r="HD102" s="408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07" t="str">
        <f>IF(ISBLANK(HI7),"",HI7)</f>
        <v/>
      </c>
      <c r="HJ102" s="407"/>
      <c r="HK102" s="408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07" t="str">
        <f>IF(ISBLANK(HP7),"",HP7)</f>
        <v/>
      </c>
      <c r="HQ102" s="407"/>
      <c r="HR102" s="408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07" t="str">
        <f>IF(ISBLANK(HW7),"",HW7)</f>
        <v>Gakpo</v>
      </c>
      <c r="HX102" s="407"/>
      <c r="HY102" s="408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07" t="str">
        <f>IF(ISBLANK(ID7),"",ID7)</f>
        <v/>
      </c>
      <c r="IE102" s="407"/>
      <c r="IF102" s="408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07" t="str">
        <f>IF(ISBLANK(IK7),"",IK7)</f>
        <v>Bradley</v>
      </c>
      <c r="IL102" s="407"/>
      <c r="IM102" s="408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07" t="str">
        <f>IF(ISBLANK(IR7),"",IR7)</f>
        <v>Díaz</v>
      </c>
      <c r="IS102" s="407"/>
      <c r="IT102" s="408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07" t="str">
        <f>IF(ISBLANK(IY7),"",IY7)</f>
        <v/>
      </c>
      <c r="IZ102" s="407"/>
      <c r="JA102" s="408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07" t="str">
        <f>IF(ISBLANK(JF7),"",JF7)</f>
        <v>Elliott</v>
      </c>
      <c r="JG102" s="407"/>
      <c r="JH102" s="408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07" t="str">
        <f>IF(ISBLANK(JM7),"",JM7)</f>
        <v/>
      </c>
      <c r="JN102" s="407"/>
      <c r="JO102" s="408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07" t="str">
        <f>IF(ISBLANK(JT7),"",JT7)</f>
        <v>Salah</v>
      </c>
      <c r="JU102" s="407"/>
      <c r="JV102" s="408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07" t="str">
        <f>IF(ISBLANK(KA7),"",KA7)</f>
        <v/>
      </c>
      <c r="KB102" s="407"/>
      <c r="KC102" s="408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07" t="str">
        <f>IF(ISBLANK(KH7),"",KH7)</f>
        <v>Robertson</v>
      </c>
      <c r="KI102" s="407"/>
      <c r="KJ102" s="408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07" t="str">
        <f>IF(ISBLANK(KO7),"",KO7)</f>
        <v/>
      </c>
      <c r="KP102" s="407"/>
      <c r="KQ102" s="408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07" t="str">
        <f>IF(ISBLANK(KV7),"",KV7)</f>
        <v>Elliott</v>
      </c>
      <c r="KW102" s="407"/>
      <c r="KX102" s="408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07" t="str">
        <f>IF(ISBLANK(LC7),"",LC7)</f>
        <v/>
      </c>
      <c r="LD102" s="407"/>
      <c r="LE102" s="408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07" t="str">
        <f>IF(ISBLANK(LJ7),"",LJ7)</f>
        <v>MacAllister</v>
      </c>
      <c r="LK102" s="407"/>
      <c r="LL102" s="408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07" t="str">
        <f>IF(ISBLANK(LQ7),"",LQ7)</f>
        <v/>
      </c>
      <c r="LR102" s="407"/>
      <c r="LS102" s="408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07" t="str">
        <f>IF(ISBLANK(LX7),"",LX7)</f>
        <v>Salah</v>
      </c>
      <c r="LY102" s="407"/>
      <c r="LZ102" s="408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07" t="str">
        <f>IF(ISBLANK(ME7),"",ME7)</f>
        <v/>
      </c>
      <c r="MF102" s="407"/>
      <c r="MG102" s="408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07" t="str">
        <f>IF(ISBLANK(ML7),"",ML7)</f>
        <v/>
      </c>
      <c r="MM102" s="407"/>
      <c r="MN102" s="408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07" t="str">
        <f>IF(ISBLANK(MS7),"",MS7)</f>
        <v>MacAllister</v>
      </c>
      <c r="MT102" s="407"/>
      <c r="MU102" s="408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07" t="str">
        <f>IF(ISBLANK(MZ7),"",MZ7)</f>
        <v>Díaz</v>
      </c>
      <c r="NA102" s="407"/>
      <c r="NB102" s="408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07" t="str">
        <f>IF(ISBLANK(NG7),"",NG7)</f>
        <v/>
      </c>
      <c r="NH102" s="407"/>
      <c r="NI102" s="408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07" t="str">
        <f>IF(ISBLANK(NN7),"",NN7)</f>
        <v/>
      </c>
      <c r="NO102" s="407"/>
      <c r="NP102" s="408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07" t="str">
        <f>IF(ISBLANK(NU7),"",NU7)</f>
        <v/>
      </c>
      <c r="NV102" s="407"/>
      <c r="NW102" s="408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07" t="str">
        <f>IF(ISBLANK(OB7),"",OB7)</f>
        <v/>
      </c>
      <c r="OC102" s="407"/>
      <c r="OD102" s="408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07" t="str">
        <f>IF(ISBLANK(OI7),"",OI7)</f>
        <v/>
      </c>
      <c r="OJ102" s="407"/>
      <c r="OK102" s="408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07" t="str">
        <f>IF(ISBLANK(OP7),"",OP7)</f>
        <v>Elliott</v>
      </c>
      <c r="OQ102" s="407"/>
      <c r="OR102" s="408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07" t="str">
        <f>IF(ISBLANK(OW7),"",OW7)</f>
        <v/>
      </c>
      <c r="OX102" s="407"/>
      <c r="OY102" s="408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07" t="str">
        <f>IF(ISBLANK(PD7),"",PD7)</f>
        <v/>
      </c>
      <c r="PE102" s="407"/>
      <c r="PF102" s="408"/>
      <c r="PG102" s="78"/>
      <c r="PH102" s="71"/>
      <c r="PI102" s="84">
        <f>IF(ISBLANK(PK7),"",COUNTIF(Tipy!$ND$6:$ND$84,Výsledky!PK102))</f>
        <v>0</v>
      </c>
      <c r="PJ102" s="82">
        <f>IF(ISBLANK(PK7),"",PI102/PH92)</f>
        <v>0</v>
      </c>
      <c r="PK102" s="407" t="str">
        <f>IF(ISBLANK(PK7),"",PK7)</f>
        <v>Elliott</v>
      </c>
      <c r="PL102" s="407"/>
      <c r="PM102" s="408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07" t="str">
        <f>IF(ISBLANK(PR7),"",PR7)</f>
        <v/>
      </c>
      <c r="PS102" s="407"/>
      <c r="PT102" s="408"/>
      <c r="PU102" s="78"/>
      <c r="PV102" s="71"/>
      <c r="PW102" s="84">
        <f>IF(ISBLANK(PY7),"",COUNTIF(Tipy!$NP$6:$NP$84,Výsledky!PY102))</f>
        <v>2</v>
      </c>
      <c r="PX102" s="82">
        <f>IF(ISBLANK(PY7),"",PW102/PV92)</f>
        <v>6.6666666666666666E-2</v>
      </c>
      <c r="PY102" s="407" t="str">
        <f>IF(ISBLANK(PY7),"",PY7)</f>
        <v>Elliott</v>
      </c>
      <c r="PZ102" s="407"/>
      <c r="QA102" s="408"/>
      <c r="QB102" s="78"/>
      <c r="QC102" s="71"/>
      <c r="QD102" s="84">
        <f>IF(ISBLANK(QF7),"",COUNTIF(Tipy!$NV$6:$NV$84,Výsledky!QF102))</f>
        <v>7</v>
      </c>
      <c r="QE102" s="82">
        <f>IF(ISBLANK(QF7),"",QD102/QC92)</f>
        <v>0.23333333333333334</v>
      </c>
      <c r="QF102" s="407" t="str">
        <f>IF(ISBLANK(QF7),"",QF7)</f>
        <v>Salah</v>
      </c>
      <c r="QG102" s="407"/>
      <c r="QH102" s="408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07" t="str">
        <f>IF(ISBLANK(QM7),"",QM7)</f>
        <v/>
      </c>
      <c r="QN102" s="407"/>
      <c r="QO102" s="408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07" t="str">
        <f>IF(ISBLANK(QT7),"",QT7)</f>
        <v/>
      </c>
      <c r="QU102" s="407"/>
      <c r="QV102" s="408"/>
    </row>
    <row r="103" spans="1:464" ht="15" customHeight="1" x14ac:dyDescent="0.25">
      <c r="A103" s="466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07" t="str">
        <f>IF(ISBLANK(G8),"",G8)</f>
        <v/>
      </c>
      <c r="H103" s="407"/>
      <c r="I103" s="408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07" t="str">
        <f>IF(ISBLANK(N8),"",N8)</f>
        <v/>
      </c>
      <c r="O103" s="407"/>
      <c r="P103" s="408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07" t="str">
        <f>IF(ISBLANK(U8),"",U8)</f>
        <v/>
      </c>
      <c r="V103" s="407"/>
      <c r="W103" s="408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07" t="str">
        <f>IF(ISBLANK(AB8),"",AB8)</f>
        <v/>
      </c>
      <c r="AC103" s="407"/>
      <c r="AD103" s="408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07" t="str">
        <f>IF(ISBLANK(AI8),"",AI8)</f>
        <v/>
      </c>
      <c r="AJ103" s="407"/>
      <c r="AK103" s="408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07" t="str">
        <f>IF(ISBLANK(AP8),"",AP8)</f>
        <v/>
      </c>
      <c r="AQ103" s="407"/>
      <c r="AR103" s="408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07" t="str">
        <f>IF(ISBLANK(AW8),"",AW8)</f>
        <v>Nunez</v>
      </c>
      <c r="AX103" s="407"/>
      <c r="AY103" s="408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07" t="str">
        <f>IF(ISBLANK(BD8),"",BD8)</f>
        <v>van Dijk</v>
      </c>
      <c r="BE103" s="407"/>
      <c r="BF103" s="408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07" t="str">
        <f>IF(ISBLANK(BK8),"",BK8)</f>
        <v>Quansah</v>
      </c>
      <c r="BL103" s="407"/>
      <c r="BM103" s="408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07" t="str">
        <f>IF(ISBLANK(BR8),"",BR8)</f>
        <v/>
      </c>
      <c r="BS103" s="407"/>
      <c r="BT103" s="408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07" t="str">
        <f>IF(ISBLANK(BY8),"",BY8)</f>
        <v/>
      </c>
      <c r="BZ103" s="407"/>
      <c r="CA103" s="408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07" t="str">
        <f>IF(ISBLANK(CF8),"",CF8)</f>
        <v/>
      </c>
      <c r="CG103" s="407"/>
      <c r="CH103" s="408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07" t="str">
        <f>IF(ISBLANK(CM8),"",CM8)</f>
        <v/>
      </c>
      <c r="CN103" s="407"/>
      <c r="CO103" s="408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07" t="str">
        <f>IF(ISBLANK(CT8),"",CT8)</f>
        <v>Nunez</v>
      </c>
      <c r="CU103" s="407"/>
      <c r="CV103" s="408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07" t="str">
        <f>IF(ISBLANK(DA8),"",DA8)</f>
        <v/>
      </c>
      <c r="DB103" s="407"/>
      <c r="DC103" s="408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07" t="str">
        <f>IF(ISBLANK(DH8),"",DH8)</f>
        <v/>
      </c>
      <c r="DI103" s="407"/>
      <c r="DJ103" s="408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07" t="str">
        <f>IF(ISBLANK(DO8),"",DO8)</f>
        <v/>
      </c>
      <c r="DP103" s="407"/>
      <c r="DQ103" s="408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07" t="str">
        <f>IF(ISBLANK(DV8),"",DV8)</f>
        <v/>
      </c>
      <c r="DW103" s="407"/>
      <c r="DX103" s="408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07" t="str">
        <f>IF(ISBLANK(EC8),"",EC8)</f>
        <v/>
      </c>
      <c r="ED103" s="407"/>
      <c r="EE103" s="408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07" t="str">
        <f>IF(ISBLANK(EJ8),"",EJ8)</f>
        <v/>
      </c>
      <c r="EK103" s="407"/>
      <c r="EL103" s="408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07" t="str">
        <f>IF(ISBLANK(EQ8),"",EQ8)</f>
        <v>TAA</v>
      </c>
      <c r="ER103" s="407"/>
      <c r="ES103" s="408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07" t="str">
        <f>IF(ISBLANK(EX8),"",EX8)</f>
        <v>Tsimikas</v>
      </c>
      <c r="EY103" s="407"/>
      <c r="EZ103" s="408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07" t="str">
        <f>IF(ISBLANK(FE8),"",FE8)</f>
        <v/>
      </c>
      <c r="FF103" s="407"/>
      <c r="FG103" s="408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07" t="str">
        <f>IF(ISBLANK(FL8),"",FL8)</f>
        <v/>
      </c>
      <c r="FM103" s="407"/>
      <c r="FN103" s="408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07" t="str">
        <f>IF(ISBLANK(FS8),"",FS8)</f>
        <v/>
      </c>
      <c r="FT103" s="407"/>
      <c r="FU103" s="408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07" t="str">
        <f>IF(ISBLANK(FZ8),"",FZ8)</f>
        <v/>
      </c>
      <c r="GA103" s="407"/>
      <c r="GB103" s="408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07" t="str">
        <f>IF(ISBLANK(GG8),"",GG8)</f>
        <v>Konaté</v>
      </c>
      <c r="GH103" s="407"/>
      <c r="GI103" s="408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07" t="str">
        <f>IF(ISBLANK(GN8),"",GN8)</f>
        <v/>
      </c>
      <c r="GO103" s="407"/>
      <c r="GP103" s="408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07" t="str">
        <f>IF(ISBLANK(GU8),"",GU8)</f>
        <v/>
      </c>
      <c r="GV103" s="407"/>
      <c r="GW103" s="408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07" t="str">
        <f>IF(ISBLANK(HB8),"",HB8)</f>
        <v>Salah</v>
      </c>
      <c r="HC103" s="407"/>
      <c r="HD103" s="408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07" t="str">
        <f>IF(ISBLANK(HI8),"",HI8)</f>
        <v/>
      </c>
      <c r="HJ103" s="407"/>
      <c r="HK103" s="408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07" t="str">
        <f>IF(ISBLANK(HP8),"",HP8)</f>
        <v/>
      </c>
      <c r="HQ103" s="407"/>
      <c r="HR103" s="408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07" t="str">
        <f>IF(ISBLANK(HW8),"",HW8)</f>
        <v>Bradley</v>
      </c>
      <c r="HX103" s="407"/>
      <c r="HY103" s="408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07" t="str">
        <f>IF(ISBLANK(ID8),"",ID8)</f>
        <v/>
      </c>
      <c r="IE103" s="407"/>
      <c r="IF103" s="408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07" t="str">
        <f>IF(ISBLANK(IK8),"",IK8)</f>
        <v>Jones</v>
      </c>
      <c r="IL103" s="407"/>
      <c r="IM103" s="408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07" t="str">
        <f>IF(ISBLANK(IR8),"",IR8)</f>
        <v/>
      </c>
      <c r="IS103" s="407"/>
      <c r="IT103" s="408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07" t="str">
        <f>IF(ISBLANK(IY8),"",IY8)</f>
        <v/>
      </c>
      <c r="IZ103" s="407"/>
      <c r="JA103" s="408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07" t="str">
        <f>IF(ISBLANK(JF8),"",JF8)</f>
        <v/>
      </c>
      <c r="JG103" s="407"/>
      <c r="JH103" s="408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07" t="str">
        <f>IF(ISBLANK(JM8),"",JM8)</f>
        <v/>
      </c>
      <c r="JN103" s="407"/>
      <c r="JO103" s="408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07" t="str">
        <f>IF(ISBLANK(JT8),"",JT8)</f>
        <v>Gakpo</v>
      </c>
      <c r="JU103" s="407"/>
      <c r="JV103" s="408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07" t="str">
        <f>IF(ISBLANK(KA8),"",KA8)</f>
        <v/>
      </c>
      <c r="KB103" s="407"/>
      <c r="KC103" s="408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07" t="str">
        <f>IF(ISBLANK(KH8),"",KH8)</f>
        <v/>
      </c>
      <c r="KI103" s="407"/>
      <c r="KJ103" s="408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07" t="str">
        <f>IF(ISBLANK(KO8),"",KO8)</f>
        <v/>
      </c>
      <c r="KP103" s="407"/>
      <c r="KQ103" s="408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07" t="str">
        <f>IF(ISBLANK(KV8),"",KV8)</f>
        <v>Bradley</v>
      </c>
      <c r="KW103" s="407"/>
      <c r="KX103" s="408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07" t="str">
        <f>IF(ISBLANK(LC8),"",LC8)</f>
        <v/>
      </c>
      <c r="LD103" s="407"/>
      <c r="LE103" s="408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07" t="str">
        <f>IF(ISBLANK(LJ8),"",LJ8)</f>
        <v/>
      </c>
      <c r="LK103" s="407"/>
      <c r="LL103" s="408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07" t="str">
        <f>IF(ISBLANK(LQ8),"",LQ8)</f>
        <v/>
      </c>
      <c r="LR103" s="407"/>
      <c r="LS103" s="408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07" t="str">
        <f>IF(ISBLANK(LX8),"",LX8)</f>
        <v>Clark</v>
      </c>
      <c r="LY103" s="407"/>
      <c r="LZ103" s="408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07" t="str">
        <f>IF(ISBLANK(ME8),"",ME8)</f>
        <v/>
      </c>
      <c r="MF103" s="407"/>
      <c r="MG103" s="408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07" t="str">
        <f>IF(ISBLANK(ML8),"",ML8)</f>
        <v/>
      </c>
      <c r="MM103" s="407"/>
      <c r="MN103" s="408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07" t="str">
        <f>IF(ISBLANK(MS8),"",MS8)</f>
        <v/>
      </c>
      <c r="MT103" s="407"/>
      <c r="MU103" s="408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07" t="str">
        <f>IF(ISBLANK(MZ8),"",MZ8)</f>
        <v>Robertson</v>
      </c>
      <c r="NA103" s="407"/>
      <c r="NB103" s="408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07" t="str">
        <f>IF(ISBLANK(NG8),"",NG8)</f>
        <v/>
      </c>
      <c r="NH103" s="407"/>
      <c r="NI103" s="408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07" t="str">
        <f>IF(ISBLANK(NN8),"",NN8)</f>
        <v/>
      </c>
      <c r="NO103" s="407"/>
      <c r="NP103" s="408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07" t="str">
        <f>IF(ISBLANK(NU8),"",NU8)</f>
        <v/>
      </c>
      <c r="NV103" s="407"/>
      <c r="NW103" s="408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07" t="str">
        <f>IF(ISBLANK(OB8),"",OB8)</f>
        <v/>
      </c>
      <c r="OC103" s="407"/>
      <c r="OD103" s="408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07" t="str">
        <f>IF(ISBLANK(OI8),"",OI8)</f>
        <v/>
      </c>
      <c r="OJ103" s="407"/>
      <c r="OK103" s="408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07" t="str">
        <f>IF(ISBLANK(OP8),"",OP8)</f>
        <v>Gakpo</v>
      </c>
      <c r="OQ103" s="407"/>
      <c r="OR103" s="408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07" t="str">
        <f>IF(ISBLANK(OW8),"",OW8)</f>
        <v/>
      </c>
      <c r="OX103" s="407"/>
      <c r="OY103" s="408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07" t="str">
        <f>IF(ISBLANK(PD8),"",PD8)</f>
        <v/>
      </c>
      <c r="PE103" s="407"/>
      <c r="PF103" s="408"/>
      <c r="PG103" s="78"/>
      <c r="PH103" s="71"/>
      <c r="PI103" s="84">
        <f>IF(ISBLANK(PK8),"",COUNTIF(Tipy!$ND$6:$ND$84,Výsledky!PK103))</f>
        <v>8</v>
      </c>
      <c r="PJ103" s="82">
        <f>IF(ISBLANK(PK8),"",PI103/PH92)</f>
        <v>0.22857142857142856</v>
      </c>
      <c r="PK103" s="407" t="str">
        <f>IF(ISBLANK(PK8),"",PK8)</f>
        <v>Salah</v>
      </c>
      <c r="PL103" s="407"/>
      <c r="PM103" s="408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07" t="str">
        <f>IF(ISBLANK(PR8),"",PR8)</f>
        <v/>
      </c>
      <c r="PS103" s="407"/>
      <c r="PT103" s="408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07" t="str">
        <f>IF(ISBLANK(PY8),"",PY8)</f>
        <v/>
      </c>
      <c r="PZ103" s="407"/>
      <c r="QA103" s="408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07" t="str">
        <f>IF(ISBLANK(QF8),"",QF8)</f>
        <v/>
      </c>
      <c r="QG103" s="407"/>
      <c r="QH103" s="408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07" t="str">
        <f>IF(ISBLANK(QM8),"",QM8)</f>
        <v/>
      </c>
      <c r="QN103" s="407"/>
      <c r="QO103" s="408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07" t="str">
        <f>IF(ISBLANK(QT8),"",QT8)</f>
        <v/>
      </c>
      <c r="QU103" s="407"/>
      <c r="QV103" s="408"/>
    </row>
    <row r="104" spans="1:464" ht="15" customHeight="1" x14ac:dyDescent="0.25">
      <c r="A104" s="466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07" t="str">
        <f>IF(ISBLANK(G9),"",G9)</f>
        <v/>
      </c>
      <c r="H104" s="407"/>
      <c r="I104" s="408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07" t="str">
        <f>IF(ISBLANK(N9),"",N9)</f>
        <v/>
      </c>
      <c r="O104" s="407"/>
      <c r="P104" s="408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07" t="str">
        <f>IF(ISBLANK(U9),"",U9)</f>
        <v/>
      </c>
      <c r="V104" s="407"/>
      <c r="W104" s="408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07" t="str">
        <f>IF(ISBLANK(AB9),"",AB9)</f>
        <v/>
      </c>
      <c r="AC104" s="407"/>
      <c r="AD104" s="408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07" t="str">
        <f>IF(ISBLANK(AI9),"",AI9)</f>
        <v/>
      </c>
      <c r="AJ104" s="407"/>
      <c r="AK104" s="408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07" t="str">
        <f>IF(ISBLANK(AP9),"",AP9)</f>
        <v/>
      </c>
      <c r="AQ104" s="407"/>
      <c r="AR104" s="408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07" t="str">
        <f>IF(ISBLANK(AW9),"",AW9)</f>
        <v/>
      </c>
      <c r="AX104" s="407"/>
      <c r="AY104" s="408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07" t="str">
        <f>IF(ISBLANK(BD9),"",BD9)</f>
        <v/>
      </c>
      <c r="BE104" s="407"/>
      <c r="BF104" s="408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07" t="str">
        <f>IF(ISBLANK(BK9),"",BK9)</f>
        <v/>
      </c>
      <c r="BL104" s="407"/>
      <c r="BM104" s="408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07" t="str">
        <f>IF(ISBLANK(BR9),"",BR9)</f>
        <v/>
      </c>
      <c r="BS104" s="407"/>
      <c r="BT104" s="408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07" t="str">
        <f>IF(ISBLANK(BY9),"",BY9)</f>
        <v/>
      </c>
      <c r="BZ104" s="407"/>
      <c r="CA104" s="408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07" t="str">
        <f>IF(ISBLANK(CF9),"",CF9)</f>
        <v/>
      </c>
      <c r="CG104" s="407"/>
      <c r="CH104" s="408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07" t="str">
        <f>IF(ISBLANK(CM9),"",CM9)</f>
        <v/>
      </c>
      <c r="CN104" s="407"/>
      <c r="CO104" s="408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07" t="str">
        <f>IF(ISBLANK(CT9),"",CT9)</f>
        <v>Gakpo</v>
      </c>
      <c r="CU104" s="407"/>
      <c r="CV104" s="408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07" t="str">
        <f>IF(ISBLANK(DA9),"",DA9)</f>
        <v/>
      </c>
      <c r="DB104" s="407"/>
      <c r="DC104" s="408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07" t="str">
        <f>IF(ISBLANK(DH9),"",DH9)</f>
        <v/>
      </c>
      <c r="DI104" s="407"/>
      <c r="DJ104" s="408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07" t="str">
        <f>IF(ISBLANK(DO9),"",DO9)</f>
        <v/>
      </c>
      <c r="DP104" s="407"/>
      <c r="DQ104" s="408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07" t="str">
        <f>IF(ISBLANK(DV9),"",DV9)</f>
        <v/>
      </c>
      <c r="DW104" s="407"/>
      <c r="DX104" s="408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07" t="str">
        <f>IF(ISBLANK(EC9),"",EC9)</f>
        <v/>
      </c>
      <c r="ED104" s="407"/>
      <c r="EE104" s="408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07" t="str">
        <f>IF(ISBLANK(EJ9),"",EJ9)</f>
        <v/>
      </c>
      <c r="EK104" s="407"/>
      <c r="EL104" s="408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07" t="str">
        <f>IF(ISBLANK(EQ9),"",EQ9)</f>
        <v/>
      </c>
      <c r="ER104" s="407"/>
      <c r="ES104" s="408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07" t="str">
        <f>IF(ISBLANK(EX9),"",EX9)</f>
        <v/>
      </c>
      <c r="EY104" s="407"/>
      <c r="EZ104" s="408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07" t="str">
        <f>IF(ISBLANK(FE9),"",FE9)</f>
        <v/>
      </c>
      <c r="FF104" s="407"/>
      <c r="FG104" s="408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07" t="str">
        <f>IF(ISBLANK(FL9),"",FL9)</f>
        <v/>
      </c>
      <c r="FM104" s="407"/>
      <c r="FN104" s="408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07" t="str">
        <f>IF(ISBLANK(FS9),"",FS9)</f>
        <v/>
      </c>
      <c r="FT104" s="407"/>
      <c r="FU104" s="408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07" t="str">
        <f>IF(ISBLANK(FZ9),"",FZ9)</f>
        <v/>
      </c>
      <c r="GA104" s="407"/>
      <c r="GB104" s="408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07" t="str">
        <f>IF(ISBLANK(GG9),"",GG9)</f>
        <v>TAA</v>
      </c>
      <c r="GH104" s="407"/>
      <c r="GI104" s="408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07" t="str">
        <f>IF(ISBLANK(GN9),"",GN9)</f>
        <v/>
      </c>
      <c r="GO104" s="407"/>
      <c r="GP104" s="408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07" t="str">
        <f>IF(ISBLANK(GU9),"",GU9)</f>
        <v/>
      </c>
      <c r="GV104" s="407"/>
      <c r="GW104" s="408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07" t="str">
        <f>IF(ISBLANK(HB9),"",HB9)</f>
        <v/>
      </c>
      <c r="HC104" s="407"/>
      <c r="HD104" s="408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07" t="str">
        <f>IF(ISBLANK(HI9),"",HI9)</f>
        <v/>
      </c>
      <c r="HJ104" s="407"/>
      <c r="HK104" s="408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07" t="str">
        <f>IF(ISBLANK(HP9),"",HP9)</f>
        <v/>
      </c>
      <c r="HQ104" s="407"/>
      <c r="HR104" s="408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07" t="str">
        <f>IF(ISBLANK(HW9),"",HW9)</f>
        <v>Gomez</v>
      </c>
      <c r="HX104" s="407"/>
      <c r="HY104" s="408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07" t="str">
        <f>IF(ISBLANK(ID9),"",ID9)</f>
        <v/>
      </c>
      <c r="IE104" s="407"/>
      <c r="IF104" s="408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07" t="str">
        <f>IF(ISBLANK(IK9),"",IK9)</f>
        <v>Szoboszlai</v>
      </c>
      <c r="IL104" s="407"/>
      <c r="IM104" s="408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07" t="str">
        <f>IF(ISBLANK(IR9),"",IR9)</f>
        <v>Nunez</v>
      </c>
      <c r="IS104" s="407"/>
      <c r="IT104" s="408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07" t="str">
        <f>IF(ISBLANK(IY9),"",IY9)</f>
        <v/>
      </c>
      <c r="IZ104" s="407"/>
      <c r="JA104" s="408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07" t="str">
        <f>IF(ISBLANK(JF9),"",JF9)</f>
        <v/>
      </c>
      <c r="JG104" s="407"/>
      <c r="JH104" s="408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07" t="str">
        <f>IF(ISBLANK(JM9),"",JM9)</f>
        <v/>
      </c>
      <c r="JN104" s="407"/>
      <c r="JO104" s="408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07" t="str">
        <f>IF(ISBLANK(JT9),"",JT9)</f>
        <v>Díaz</v>
      </c>
      <c r="JU104" s="407"/>
      <c r="JV104" s="408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07" t="str">
        <f>IF(ISBLANK(KA9),"",KA9)</f>
        <v/>
      </c>
      <c r="KB104" s="407"/>
      <c r="KC104" s="408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07" t="str">
        <f>IF(ISBLANK(KH9),"",KH9)</f>
        <v/>
      </c>
      <c r="KI104" s="407"/>
      <c r="KJ104" s="408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07" t="str">
        <f>IF(ISBLANK(KO9),"",KO9)</f>
        <v/>
      </c>
      <c r="KP104" s="407"/>
      <c r="KQ104" s="408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07" t="str">
        <f>IF(ISBLANK(KV9),"",KV9)</f>
        <v/>
      </c>
      <c r="KW104" s="407"/>
      <c r="KX104" s="408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07" t="str">
        <f>IF(ISBLANK(LC9),"",LC9)</f>
        <v/>
      </c>
      <c r="LD104" s="407"/>
      <c r="LE104" s="408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07" t="str">
        <f>IF(ISBLANK(LJ9),"",LJ9)</f>
        <v/>
      </c>
      <c r="LK104" s="407"/>
      <c r="LL104" s="408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07" t="str">
        <f>IF(ISBLANK(LQ9),"",LQ9)</f>
        <v/>
      </c>
      <c r="LR104" s="407"/>
      <c r="LS104" s="408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07" t="str">
        <f>IF(ISBLANK(LX9),"",LX9)</f>
        <v>Elliott</v>
      </c>
      <c r="LY104" s="407"/>
      <c r="LZ104" s="408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07" t="str">
        <f>IF(ISBLANK(ME9),"",ME9)</f>
        <v/>
      </c>
      <c r="MF104" s="407"/>
      <c r="MG104" s="408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07" t="str">
        <f>IF(ISBLANK(ML9),"",ML9)</f>
        <v/>
      </c>
      <c r="MM104" s="407"/>
      <c r="MN104" s="408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07" t="str">
        <f>IF(ISBLANK(MS9),"",MS9)</f>
        <v/>
      </c>
      <c r="MT104" s="407"/>
      <c r="MU104" s="408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07" t="str">
        <f>IF(ISBLANK(MZ9),"",MZ9)</f>
        <v/>
      </c>
      <c r="NA104" s="407"/>
      <c r="NB104" s="408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07" t="str">
        <f>IF(ISBLANK(NG9),"",NG9)</f>
        <v/>
      </c>
      <c r="NH104" s="407"/>
      <c r="NI104" s="408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07" t="str">
        <f>IF(ISBLANK(NN9),"",NN9)</f>
        <v/>
      </c>
      <c r="NO104" s="407"/>
      <c r="NP104" s="408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07" t="str">
        <f>IF(ISBLANK(NU9),"",NU9)</f>
        <v/>
      </c>
      <c r="NV104" s="407"/>
      <c r="NW104" s="408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07" t="str">
        <f>IF(ISBLANK(OB9),"",OB9)</f>
        <v/>
      </c>
      <c r="OC104" s="407"/>
      <c r="OD104" s="408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07" t="str">
        <f>IF(ISBLANK(OI9),"",OI9)</f>
        <v/>
      </c>
      <c r="OJ104" s="407"/>
      <c r="OK104" s="408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07" t="str">
        <f>IF(ISBLANK(OP9),"",OP9)</f>
        <v/>
      </c>
      <c r="OQ104" s="407"/>
      <c r="OR104" s="408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07" t="str">
        <f>IF(ISBLANK(OW9),"",OW9)</f>
        <v/>
      </c>
      <c r="OX104" s="407"/>
      <c r="OY104" s="408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07" t="str">
        <f>IF(ISBLANK(PD9),"",PD9)</f>
        <v/>
      </c>
      <c r="PE104" s="407"/>
      <c r="PF104" s="408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07" t="str">
        <f>IF(ISBLANK(PK9),"",PK9)</f>
        <v/>
      </c>
      <c r="PL104" s="407"/>
      <c r="PM104" s="408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07" t="str">
        <f>IF(ISBLANK(PR9),"",PR9)</f>
        <v/>
      </c>
      <c r="PS104" s="407"/>
      <c r="PT104" s="408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07" t="str">
        <f>IF(ISBLANK(PY9),"",PY9)</f>
        <v/>
      </c>
      <c r="PZ104" s="407"/>
      <c r="QA104" s="408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07" t="str">
        <f>IF(ISBLANK(QF9),"",QF9)</f>
        <v/>
      </c>
      <c r="QG104" s="407"/>
      <c r="QH104" s="408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07" t="str">
        <f>IF(ISBLANK(QM9),"",QM9)</f>
        <v/>
      </c>
      <c r="QN104" s="407"/>
      <c r="QO104" s="408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07" t="str">
        <f>IF(ISBLANK(QT9),"",QT9)</f>
        <v/>
      </c>
      <c r="QU104" s="407"/>
      <c r="QV104" s="408"/>
    </row>
    <row r="105" spans="1:464" ht="15" customHeight="1" x14ac:dyDescent="0.25">
      <c r="A105" s="466"/>
      <c r="B105" s="80" t="s">
        <v>146</v>
      </c>
      <c r="C105" s="74"/>
      <c r="D105" s="409">
        <f>IF(ISBLANK(I3),"",COUNTIF(H12:H90,"=10"))</f>
        <v>0</v>
      </c>
      <c r="E105" s="409"/>
      <c r="F105" s="410" t="e">
        <f>IF(ISBLANK(I3),"",D105/D92)</f>
        <v>#DIV/0!</v>
      </c>
      <c r="G105" s="410"/>
      <c r="H105" s="71"/>
      <c r="I105" s="83"/>
      <c r="J105" s="77"/>
      <c r="K105" s="409">
        <f>IF(ISBLANK(P3),"",COUNTIF(O12:O90,"=10"))</f>
        <v>12</v>
      </c>
      <c r="L105" s="409"/>
      <c r="M105" s="410">
        <f>IF(ISBLANK(P3),"",K105/K92)</f>
        <v>0.17910447761194029</v>
      </c>
      <c r="N105" s="410"/>
      <c r="O105" s="71"/>
      <c r="P105" s="83"/>
      <c r="Q105" s="78"/>
      <c r="R105" s="409">
        <f>IF(ISBLANK(W3),"",COUNTIF(V12:V90,"=10"))</f>
        <v>16</v>
      </c>
      <c r="S105" s="409"/>
      <c r="T105" s="410">
        <f>IF(ISBLANK(W3),"",R105/R92)</f>
        <v>0.25806451612903225</v>
      </c>
      <c r="U105" s="410"/>
      <c r="V105" s="71"/>
      <c r="W105" s="83"/>
      <c r="X105" s="78"/>
      <c r="Y105" s="409">
        <f>IF(ISBLANK(AD3),"",COUNTIF(AC12:AC90,"=10"))</f>
        <v>26</v>
      </c>
      <c r="Z105" s="409"/>
      <c r="AA105" s="410">
        <f>IF(ISBLANK(AD3),"",Y105/Y92)</f>
        <v>0.41935483870967744</v>
      </c>
      <c r="AB105" s="410"/>
      <c r="AC105" s="71"/>
      <c r="AD105" s="83"/>
      <c r="AE105" s="78"/>
      <c r="AF105" s="409">
        <f>IF(ISBLANK(AK3),"",COUNTIF(AJ12:AJ90,"=10"))</f>
        <v>23</v>
      </c>
      <c r="AG105" s="409"/>
      <c r="AH105" s="410">
        <f>IF(ISBLANK(AK3),"",AF105/AF92)</f>
        <v>0.39655172413793105</v>
      </c>
      <c r="AI105" s="410"/>
      <c r="AJ105" s="71"/>
      <c r="AK105" s="83"/>
      <c r="AL105" s="78"/>
      <c r="AM105" s="409">
        <f>IF(ISBLANK(AR3),"",COUNTIF(AQ12:AQ90,"=10"))</f>
        <v>31</v>
      </c>
      <c r="AN105" s="409"/>
      <c r="AO105" s="410">
        <f>IF(ISBLANK(AR3),"",AM105/AM92)</f>
        <v>0.5</v>
      </c>
      <c r="AP105" s="410"/>
      <c r="AQ105" s="71"/>
      <c r="AR105" s="83"/>
      <c r="AS105" s="78"/>
      <c r="AT105" s="409">
        <f>IF(ISBLANK(AY3),"",COUNTIF(AX12:AX90,"=10"))</f>
        <v>30</v>
      </c>
      <c r="AU105" s="409"/>
      <c r="AV105" s="410">
        <f>IF(ISBLANK(AY3),"",AT105/AT92)</f>
        <v>0.5</v>
      </c>
      <c r="AW105" s="410"/>
      <c r="AX105" s="71"/>
      <c r="AY105" s="83"/>
      <c r="AZ105" s="78"/>
      <c r="BA105" s="409">
        <f>IF(ISBLANK(BF3),"",COUNTIF(BE12:BE90,"=10"))</f>
        <v>18</v>
      </c>
      <c r="BB105" s="409"/>
      <c r="BC105" s="410">
        <f>IF(ISBLANK(BF3),"",BA105/BA92)</f>
        <v>0.35294117647058826</v>
      </c>
      <c r="BD105" s="410"/>
      <c r="BE105" s="71"/>
      <c r="BF105" s="83"/>
      <c r="BG105" s="78"/>
      <c r="BH105" s="409">
        <f>IF(ISBLANK(BM3),"",COUNTIF(BL12:BL90,"=10"))</f>
        <v>21</v>
      </c>
      <c r="BI105" s="409"/>
      <c r="BJ105" s="410">
        <f>IF(ISBLANK(BM3),"",BH105/BH92)</f>
        <v>0.3888888888888889</v>
      </c>
      <c r="BK105" s="410"/>
      <c r="BL105" s="71"/>
      <c r="BM105" s="83"/>
      <c r="BN105" s="78"/>
      <c r="BO105" s="409">
        <f>IF(ISBLANK(BT3),"",COUNTIF(BS12:BS90,"=10"))</f>
        <v>10</v>
      </c>
      <c r="BP105" s="409"/>
      <c r="BQ105" s="410">
        <f>IF(ISBLANK(BT3),"",BO105/BO92)</f>
        <v>0.17241379310344829</v>
      </c>
      <c r="BR105" s="410"/>
      <c r="BS105" s="71"/>
      <c r="BT105" s="83"/>
      <c r="BU105" s="78"/>
      <c r="BV105" s="409">
        <f>IF(ISBLANK(CA3),"",COUNTIF(BZ12:BZ90,"=10"))</f>
        <v>15</v>
      </c>
      <c r="BW105" s="409"/>
      <c r="BX105" s="410">
        <f>IF(ISBLANK(CA3),"",BV105/BV92)</f>
        <v>0.26315789473684209</v>
      </c>
      <c r="BY105" s="410"/>
      <c r="BZ105" s="71"/>
      <c r="CA105" s="83"/>
      <c r="CB105" s="78"/>
      <c r="CC105" s="409">
        <f>IF(ISBLANK(CH3),"",COUNTIF(CG12:CG90,"=10"))</f>
        <v>12</v>
      </c>
      <c r="CD105" s="409"/>
      <c r="CE105" s="410">
        <f>IF(ISBLANK(CH3),"",CC105/CC92)</f>
        <v>0.22222222222222221</v>
      </c>
      <c r="CF105" s="410"/>
      <c r="CG105" s="71"/>
      <c r="CH105" s="83"/>
      <c r="CI105" s="78"/>
      <c r="CJ105" s="409">
        <f>IF(ISBLANK(CO3),"",COUNTIF(CN12:CN90,"=10"))</f>
        <v>20</v>
      </c>
      <c r="CK105" s="409"/>
      <c r="CL105" s="410">
        <f>IF(ISBLANK(CO3),"",CJ105/CJ92)</f>
        <v>0.35087719298245612</v>
      </c>
      <c r="CM105" s="410"/>
      <c r="CN105" s="71"/>
      <c r="CO105" s="83"/>
      <c r="CP105" s="78"/>
      <c r="CQ105" s="409">
        <f>IF(ISBLANK(CV3),"",COUNTIF(CU12:CU90,"=10"))</f>
        <v>4</v>
      </c>
      <c r="CR105" s="409"/>
      <c r="CS105" s="410">
        <f>IF(ISBLANK(CV3),"",CQ105/CQ92)</f>
        <v>7.407407407407407E-2</v>
      </c>
      <c r="CT105" s="410"/>
      <c r="CU105" s="71"/>
      <c r="CV105" s="83"/>
      <c r="CW105" s="78"/>
      <c r="CX105" s="409">
        <f>IF(ISBLANK(DC3),"",COUNTIF(DB12:DB90,"=10"))</f>
        <v>23</v>
      </c>
      <c r="CY105" s="409"/>
      <c r="CZ105" s="410">
        <f>IF(ISBLANK(DC3),"",CX105/CX92)</f>
        <v>0.43396226415094341</v>
      </c>
      <c r="DA105" s="410"/>
      <c r="DB105" s="71"/>
      <c r="DC105" s="83"/>
      <c r="DD105" s="78"/>
      <c r="DE105" s="409">
        <f>IF(ISBLANK(DJ3),"",COUNTIF(DI12:DI90,"=10"))</f>
        <v>23</v>
      </c>
      <c r="DF105" s="409"/>
      <c r="DG105" s="410">
        <f>IF(ISBLANK(DJ3),"",DE105/DE92)</f>
        <v>0.44230769230769229</v>
      </c>
      <c r="DH105" s="410"/>
      <c r="DI105" s="71"/>
      <c r="DJ105" s="83"/>
      <c r="DK105" s="78"/>
      <c r="DL105" s="409">
        <f>IF(ISBLANK(DQ3),"",COUNTIF(DP12:DP90,"=10"))</f>
        <v>1</v>
      </c>
      <c r="DM105" s="409"/>
      <c r="DN105" s="410">
        <f>IF(ISBLANK(DQ3),"",DL105/DL92)</f>
        <v>1.7543859649122806E-2</v>
      </c>
      <c r="DO105" s="410"/>
      <c r="DP105" s="71"/>
      <c r="DQ105" s="83"/>
      <c r="DR105" s="78"/>
      <c r="DS105" s="409">
        <f>IF(ISBLANK(DX3),"",COUNTIF(DW12:DW90,"=10"))</f>
        <v>2</v>
      </c>
      <c r="DT105" s="409"/>
      <c r="DU105" s="410">
        <f>IF(ISBLANK(DX3),"",DS105/DS92)</f>
        <v>4.5454545454545456E-2</v>
      </c>
      <c r="DV105" s="410"/>
      <c r="DW105" s="71"/>
      <c r="DX105" s="83"/>
      <c r="DY105" s="78"/>
      <c r="DZ105" s="409">
        <f>IF(ISBLANK(EE3),"",COUNTIF(ED12:ED90,"=10"))</f>
        <v>25</v>
      </c>
      <c r="EA105" s="409"/>
      <c r="EB105" s="410">
        <f>IF(ISBLANK(EE3),"",DZ105/DZ92)</f>
        <v>0.48076923076923078</v>
      </c>
      <c r="EC105" s="410"/>
      <c r="ED105" s="71"/>
      <c r="EE105" s="83"/>
      <c r="EF105" s="78"/>
      <c r="EG105" s="409">
        <f>IF(ISBLANK(EL3),"",COUNTIF(EK12:EK90,"=10"))</f>
        <v>11</v>
      </c>
      <c r="EH105" s="409"/>
      <c r="EI105" s="410">
        <f>IF(ISBLANK(EL3),"",EG105/EG92)</f>
        <v>0.21568627450980393</v>
      </c>
      <c r="EJ105" s="410"/>
      <c r="EK105" s="71"/>
      <c r="EL105" s="83"/>
      <c r="EM105" s="78"/>
      <c r="EN105" s="409">
        <f>IF(ISBLANK(ES3),"",COUNTIF(ER12:ER90,"=10"))</f>
        <v>19</v>
      </c>
      <c r="EO105" s="409"/>
      <c r="EP105" s="410">
        <f>IF(ISBLANK(ES3),"",EN105/EN92)</f>
        <v>0.37254901960784315</v>
      </c>
      <c r="EQ105" s="410"/>
      <c r="ER105" s="71"/>
      <c r="ES105" s="83"/>
      <c r="ET105" s="78"/>
      <c r="EU105" s="409">
        <f>IF(ISBLANK(EZ3),"",COUNTIF(EY12:EY90,"=10"))</f>
        <v>0</v>
      </c>
      <c r="EV105" s="409"/>
      <c r="EW105" s="410">
        <f>IF(ISBLANK(EZ3),"",EU105/EU92)</f>
        <v>0</v>
      </c>
      <c r="EX105" s="410"/>
      <c r="EY105" s="71"/>
      <c r="EZ105" s="83"/>
      <c r="FA105" s="78"/>
      <c r="FB105" s="409">
        <f>IF(ISBLANK(BM3),"",COUNTIF(FF12:FF90,"=10"))</f>
        <v>12</v>
      </c>
      <c r="FC105" s="409"/>
      <c r="FD105" s="410">
        <f>IF(ISBLANK(BM3),"",FB105/FB92)</f>
        <v>0.25531914893617019</v>
      </c>
      <c r="FE105" s="410"/>
      <c r="FF105" s="71"/>
      <c r="FG105" s="83"/>
      <c r="FH105" s="78"/>
      <c r="FI105" s="409">
        <f>IF(ISBLANK(FN3),"",COUNTIF(FM12:FM90,"=10"))</f>
        <v>21</v>
      </c>
      <c r="FJ105" s="409"/>
      <c r="FK105" s="410">
        <f>IF(ISBLANK(FN3),"",FI105/FI92)</f>
        <v>0.44680851063829785</v>
      </c>
      <c r="FL105" s="410"/>
      <c r="FM105" s="71"/>
      <c r="FN105" s="83"/>
      <c r="FO105" s="78"/>
      <c r="FP105" s="409">
        <f>IF(ISBLANK(DJ3),"",COUNTIF(FT12:FT90,"=10"))</f>
        <v>17</v>
      </c>
      <c r="FQ105" s="409"/>
      <c r="FR105" s="410">
        <f>IF(ISBLANK(DJ3),"",FP105/FP92)</f>
        <v>0.33333333333333331</v>
      </c>
      <c r="FS105" s="410"/>
      <c r="FT105" s="71"/>
      <c r="FU105" s="83"/>
      <c r="FV105" s="78"/>
      <c r="FW105" s="409">
        <f>IF(ISBLANK(GB3),"",COUNTIF(GA12:GA90,"=10"))</f>
        <v>1</v>
      </c>
      <c r="FX105" s="409"/>
      <c r="FY105" s="410">
        <f>IF(ISBLANK(GB3),"",FW105/FW92)</f>
        <v>2.0833333333333332E-2</v>
      </c>
      <c r="FZ105" s="410"/>
      <c r="GA105" s="71"/>
      <c r="GB105" s="83"/>
      <c r="GC105" s="78"/>
      <c r="GD105" s="409">
        <f>IF(ISBLANK(GI3),"",COUNTIF(GH12:GH90,"=10"))</f>
        <v>1</v>
      </c>
      <c r="GE105" s="409"/>
      <c r="GF105" s="410">
        <f>IF(ISBLANK(GI3),"",GD105/GD92)</f>
        <v>2.2222222222222223E-2</v>
      </c>
      <c r="GG105" s="410"/>
      <c r="GH105" s="71"/>
      <c r="GI105" s="83"/>
      <c r="GJ105" s="78"/>
      <c r="GK105" s="409">
        <f>IF(ISBLANK(GP3),"",COUNTIF(GO12:GO90,"=10"))</f>
        <v>13</v>
      </c>
      <c r="GL105" s="409"/>
      <c r="GM105" s="410">
        <f>IF(ISBLANK(GP3),"",GK105/GK92)</f>
        <v>0.27659574468085107</v>
      </c>
      <c r="GN105" s="410"/>
      <c r="GO105" s="71"/>
      <c r="GP105" s="83"/>
      <c r="GQ105" s="78"/>
      <c r="GR105" s="409">
        <f>IF(ISBLANK(GW3),"",COUNTIF(GV12:GV90,"=10"))</f>
        <v>18</v>
      </c>
      <c r="GS105" s="409"/>
      <c r="GT105" s="410">
        <f>IF(ISBLANK(GI3),"",GR105/GR92)</f>
        <v>0.4</v>
      </c>
      <c r="GU105" s="410"/>
      <c r="GV105" s="71"/>
      <c r="GW105" s="83"/>
      <c r="GX105" s="78"/>
      <c r="GY105" s="409">
        <f>IF(ISBLANK(HD3),"",COUNTIF(HC12:HC90,"=10"))</f>
        <v>4</v>
      </c>
      <c r="GZ105" s="409"/>
      <c r="HA105" s="410">
        <f>IF(ISBLANK(HD3),"",GY105/GY92)</f>
        <v>0.08</v>
      </c>
      <c r="HB105" s="410"/>
      <c r="HC105" s="71"/>
      <c r="HD105" s="83"/>
      <c r="HE105" s="78"/>
      <c r="HF105" s="409">
        <f>IF(ISBLANK(HK3),"",COUNTIF(HJ12:HJ90,"=10"))</f>
        <v>8</v>
      </c>
      <c r="HG105" s="409"/>
      <c r="HH105" s="410">
        <f>IF(ISBLANK(HK3),"",HF105/HF92)</f>
        <v>0.16666666666666666</v>
      </c>
      <c r="HI105" s="410"/>
      <c r="HJ105" s="71"/>
      <c r="HK105" s="83"/>
      <c r="HL105" s="78"/>
      <c r="HM105" s="409">
        <f>IF(ISBLANK(HR3),"",COUNTIF(HQ12:HQ90,"=10"))</f>
        <v>24</v>
      </c>
      <c r="HN105" s="409"/>
      <c r="HO105" s="410">
        <f>IF(ISBLANK(HR3),"",HM105/HM92)</f>
        <v>0.5</v>
      </c>
      <c r="HP105" s="410"/>
      <c r="HQ105" s="71"/>
      <c r="HR105" s="83"/>
      <c r="HS105" s="78"/>
      <c r="HT105" s="409">
        <f>IF(ISBLANK(HY3),"",COUNTIF(HX12:HX90,"=10"))</f>
        <v>6</v>
      </c>
      <c r="HU105" s="409"/>
      <c r="HV105" s="410">
        <f>IF(ISBLANK(HR3),"",HT105/HT92)</f>
        <v>0.13043478260869565</v>
      </c>
      <c r="HW105" s="410"/>
      <c r="HX105" s="71"/>
      <c r="HY105" s="83"/>
      <c r="HZ105" s="78"/>
      <c r="IA105" s="409">
        <f>IF(ISBLANK(IF3),"",COUNTIF(IE12:IE90,"=10"))</f>
        <v>16</v>
      </c>
      <c r="IB105" s="409"/>
      <c r="IC105" s="410">
        <f>IF(ISBLANK(IF3),"",IA105/IA92)</f>
        <v>0.32653061224489793</v>
      </c>
      <c r="ID105" s="410"/>
      <c r="IE105" s="71"/>
      <c r="IF105" s="83"/>
      <c r="IG105" s="78"/>
      <c r="IH105" s="409">
        <f>IF(ISBLANK(IF3),"",COUNTIF(IL12:IL90,"=10"))</f>
        <v>0</v>
      </c>
      <c r="II105" s="409"/>
      <c r="IJ105" s="410">
        <f>IF(ISBLANK(IF3),"",IH105/IH92)</f>
        <v>0</v>
      </c>
      <c r="IK105" s="410"/>
      <c r="IL105" s="71"/>
      <c r="IM105" s="83"/>
      <c r="IN105" s="78"/>
      <c r="IO105" s="409">
        <f>IF(ISBLANK(IT3),"",COUNTIF(IS12:IS90,"=10"))</f>
        <v>12</v>
      </c>
      <c r="IP105" s="409"/>
      <c r="IQ105" s="410">
        <f>IF(ISBLANK(IT3),"",IO105/IO92)</f>
        <v>0.2608695652173913</v>
      </c>
      <c r="IR105" s="410"/>
      <c r="IS105" s="71"/>
      <c r="IT105" s="83"/>
      <c r="IU105" s="78"/>
      <c r="IV105" s="409">
        <f>IF(ISBLANK(JA3),"",COUNTIF(IZ12:IZ90,"=10"))</f>
        <v>0</v>
      </c>
      <c r="IW105" s="409"/>
      <c r="IX105" s="410">
        <f>IF(ISBLANK(JA3),"",IV105/IV92)</f>
        <v>0</v>
      </c>
      <c r="IY105" s="410"/>
      <c r="IZ105" s="71"/>
      <c r="JA105" s="83"/>
      <c r="JB105" s="78"/>
      <c r="JC105" s="409">
        <f>IF(ISBLANK(JH3),"",COUNTIF(JG12:JG90,"=10"))</f>
        <v>19</v>
      </c>
      <c r="JD105" s="409"/>
      <c r="JE105" s="410">
        <f>IF(ISBLANK(JH3),"",JC105/JC92)</f>
        <v>0.45238095238095238</v>
      </c>
      <c r="JF105" s="410"/>
      <c r="JG105" s="71"/>
      <c r="JH105" s="83"/>
      <c r="JI105" s="78"/>
      <c r="JJ105" s="409">
        <f>IF(ISBLANK(JH3),"",COUNTIF(JN12:JN90,"=10"))</f>
        <v>0</v>
      </c>
      <c r="JK105" s="409"/>
      <c r="JL105" s="410" t="e">
        <f>IF(ISBLANK(JH3),"",JJ105/JJ92)</f>
        <v>#DIV/0!</v>
      </c>
      <c r="JM105" s="410"/>
      <c r="JN105" s="71"/>
      <c r="JO105" s="83"/>
      <c r="JP105" s="78"/>
      <c r="JQ105" s="409">
        <f>IF(ISBLANK(JV3),"",COUNTIF(JU12:JU90,"=10"))</f>
        <v>13</v>
      </c>
      <c r="JR105" s="409"/>
      <c r="JS105" s="410">
        <f>IF(ISBLANK(JV3),"",JQ105/JQ92)</f>
        <v>0.30952380952380953</v>
      </c>
      <c r="JT105" s="410"/>
      <c r="JU105" s="71"/>
      <c r="JV105" s="83"/>
      <c r="JW105" s="78"/>
      <c r="JX105" s="409">
        <f>IF(ISBLANK(KQ3),"",COUNTIF(KB12:KB90,"=10"))</f>
        <v>0</v>
      </c>
      <c r="JY105" s="409"/>
      <c r="JZ105" s="410" t="e">
        <f>IF(ISBLANK(KQ3),"",JX105/JX92)</f>
        <v>#DIV/0!</v>
      </c>
      <c r="KA105" s="410"/>
      <c r="KB105" s="71"/>
      <c r="KC105" s="83"/>
      <c r="KD105" s="78"/>
      <c r="KE105" s="409">
        <f>IF(ISBLANK(KJ3),"",COUNTIF(KI12:KI90,"=10"))</f>
        <v>12</v>
      </c>
      <c r="KF105" s="409"/>
      <c r="KG105" s="410">
        <f>IF(ISBLANK(KJ3),"",KE105/KE92)</f>
        <v>0.2608695652173913</v>
      </c>
      <c r="KH105" s="410"/>
      <c r="KI105" s="71"/>
      <c r="KJ105" s="83"/>
      <c r="KK105" s="78"/>
      <c r="KL105" s="409">
        <f>IF(ISBLANK(KQ3),"",COUNTIF(KP12:KP90,"=10"))</f>
        <v>1</v>
      </c>
      <c r="KM105" s="409"/>
      <c r="KN105" s="410">
        <f>IF(ISBLANK(KQ3),"",KL105/KL92)</f>
        <v>2.3255813953488372E-2</v>
      </c>
      <c r="KO105" s="410"/>
      <c r="KP105" s="71"/>
      <c r="KQ105" s="83"/>
      <c r="KR105" s="78"/>
      <c r="KS105" s="409">
        <f>IF(ISBLANK(KX3),"",COUNTIF(KW12:KW90,"=10"))</f>
        <v>22</v>
      </c>
      <c r="KT105" s="409"/>
      <c r="KU105" s="410">
        <f>IF(ISBLANK(KX3),"",KS105/KS92)</f>
        <v>0.51162790697674421</v>
      </c>
      <c r="KV105" s="410"/>
      <c r="KW105" s="71"/>
      <c r="KX105" s="83"/>
      <c r="KY105" s="79"/>
      <c r="KZ105" s="409">
        <f>IF(ISBLANK(LE3),"",COUNTIF(LD12:LD90,"=10"))</f>
        <v>10</v>
      </c>
      <c r="LA105" s="409"/>
      <c r="LB105" s="410">
        <f>IF(ISBLANK(LE3),"",KZ105/KZ92)</f>
        <v>0.22222222222222221</v>
      </c>
      <c r="LC105" s="410"/>
      <c r="LD105" s="71"/>
      <c r="LE105" s="83"/>
      <c r="LF105" s="78"/>
      <c r="LG105" s="409">
        <f>IF(ISBLANK(LL3),"",COUNTIF(LK12:LK90,"=10"))</f>
        <v>1</v>
      </c>
      <c r="LH105" s="409"/>
      <c r="LI105" s="410">
        <f>IF(ISBLANK(LL3),"",LG105/LG92)</f>
        <v>2.5000000000000001E-2</v>
      </c>
      <c r="LJ105" s="410"/>
      <c r="LK105" s="71"/>
      <c r="LL105" s="83"/>
      <c r="LM105" s="78"/>
      <c r="LN105" s="409">
        <f>IF(ISBLANK(LS3),"",COUNTIF(LR12:LR90,"=10"))</f>
        <v>16</v>
      </c>
      <c r="LO105" s="409"/>
      <c r="LP105" s="410">
        <f>IF(ISBLANK(LS3),"",LN105/LN92)</f>
        <v>0.37209302325581395</v>
      </c>
      <c r="LQ105" s="410"/>
      <c r="LR105" s="71"/>
      <c r="LS105" s="83"/>
      <c r="LT105" s="78"/>
      <c r="LU105" s="409">
        <f>IF(ISBLANK(LZ3),"",COUNTIF(LY12:LY90,"=10"))</f>
        <v>0</v>
      </c>
      <c r="LV105" s="409"/>
      <c r="LW105" s="410">
        <f>IF(ISBLANK(LS3),"",LU105/LU92)</f>
        <v>0</v>
      </c>
      <c r="LX105" s="410"/>
      <c r="LY105" s="71"/>
      <c r="LZ105" s="83"/>
      <c r="MA105" s="78"/>
      <c r="MB105" s="409">
        <f>IF(ISBLANK(MG3),"",COUNTIF(MF12:MF90,"=10"))</f>
        <v>8</v>
      </c>
      <c r="MC105" s="409"/>
      <c r="MD105" s="410">
        <f>IF(ISBLANK(MG3),"",MB105/MB92)</f>
        <v>0.18604651162790697</v>
      </c>
      <c r="ME105" s="410"/>
      <c r="MF105" s="71"/>
      <c r="MG105" s="83"/>
      <c r="MH105" s="78"/>
      <c r="MI105" s="409">
        <f>IF(ISBLANK(MN3),"",COUNTIF(MM12:MM90,"=10"))</f>
        <v>1</v>
      </c>
      <c r="MJ105" s="409"/>
      <c r="MK105" s="410">
        <f>IF(ISBLANK(MN3),"",MI105/MI92)</f>
        <v>2.8571428571428571E-2</v>
      </c>
      <c r="ML105" s="410"/>
      <c r="MM105" s="71"/>
      <c r="MN105" s="83"/>
      <c r="MO105" s="78"/>
      <c r="MP105" s="409">
        <f>IF(ISBLANK(MU3),"",COUNTIF(MT12:MT90,"=10"))</f>
        <v>18</v>
      </c>
      <c r="MQ105" s="409"/>
      <c r="MR105" s="410">
        <f>IF(ISBLANK(MU3),"",MP105/MP92)</f>
        <v>0.42857142857142855</v>
      </c>
      <c r="MS105" s="410"/>
      <c r="MT105" s="71"/>
      <c r="MU105" s="83"/>
      <c r="MV105" s="78"/>
      <c r="MW105" s="409">
        <f>IF(ISBLANK(NB3),"",COUNTIF(NA12:NA90,"=10"))</f>
        <v>12</v>
      </c>
      <c r="MX105" s="409"/>
      <c r="MY105" s="410">
        <f>IF(ISBLANK(NB3),"",MW105/MW92)</f>
        <v>0.30769230769230771</v>
      </c>
      <c r="MZ105" s="410"/>
      <c r="NA105" s="71"/>
      <c r="NB105" s="83"/>
      <c r="NC105" s="78"/>
      <c r="ND105" s="409">
        <f>IF(ISBLANK(NI3),"",COUNTIF(NH12:NH90,"=10"))</f>
        <v>10</v>
      </c>
      <c r="NE105" s="409"/>
      <c r="NF105" s="410">
        <f>IF(ISBLANK(NI3),"",ND105/ND92)</f>
        <v>0.25</v>
      </c>
      <c r="NG105" s="410"/>
      <c r="NH105" s="71"/>
      <c r="NI105" s="83"/>
      <c r="NJ105" s="78"/>
      <c r="NK105" s="409">
        <f>IF(ISBLANK(NP3),"",COUNTIF(NO12:NO90,"=10"))</f>
        <v>0</v>
      </c>
      <c r="NL105" s="409"/>
      <c r="NM105" s="410">
        <f>IF(ISBLANK(NP3),"",NK105/NK92)</f>
        <v>0</v>
      </c>
      <c r="NN105" s="410"/>
      <c r="NO105" s="71"/>
      <c r="NP105" s="83"/>
      <c r="NQ105" s="78"/>
      <c r="NR105" s="409">
        <f>IF(ISBLANK(NW3),"",COUNTIF(NV12:NV90,"=10"))</f>
        <v>1</v>
      </c>
      <c r="NS105" s="409"/>
      <c r="NT105" s="410">
        <f>IF(ISBLANK(NW3),"",NR105/NR92)</f>
        <v>2.564102564102564E-2</v>
      </c>
      <c r="NU105" s="410"/>
      <c r="NV105" s="71"/>
      <c r="NW105" s="83"/>
      <c r="NX105" s="78"/>
      <c r="NY105" s="409">
        <f>IF(ISBLANK(OD3),"",COUNTIF(OC12:OC90,"=10"))</f>
        <v>1</v>
      </c>
      <c r="NZ105" s="409"/>
      <c r="OA105" s="410">
        <f>IF(ISBLANK(OD3),"",NY105/NY92)</f>
        <v>3.0303030303030304E-2</v>
      </c>
      <c r="OB105" s="410"/>
      <c r="OC105" s="71"/>
      <c r="OD105" s="83"/>
      <c r="OE105" s="78"/>
      <c r="OF105" s="409">
        <f>IF(ISBLANK(NW3),"",COUNTIF(OJ12:OJ90,"=10"))</f>
        <v>0</v>
      </c>
      <c r="OG105" s="409"/>
      <c r="OH105" s="410" t="e">
        <f>IF(ISBLANK(NW3),"",OF105/OF92)</f>
        <v>#DIV/0!</v>
      </c>
      <c r="OI105" s="410"/>
      <c r="OJ105" s="71"/>
      <c r="OK105" s="83"/>
      <c r="OL105" s="78"/>
      <c r="OM105" s="409">
        <f>IF(ISBLANK(OR3),"",COUNTIF(OQ12:OQ90,"=10"))</f>
        <v>14</v>
      </c>
      <c r="ON105" s="409"/>
      <c r="OO105" s="410">
        <f>IF(ISBLANK(OR3),"",OM105/OM92)</f>
        <v>0.3783783783783784</v>
      </c>
      <c r="OP105" s="410"/>
      <c r="OQ105" s="71"/>
      <c r="OR105" s="83"/>
      <c r="OS105" s="78"/>
      <c r="OT105" s="409">
        <f>IF(ISBLANK(OY3),"",COUNTIF(OX12:OX90,"=10"))</f>
        <v>10</v>
      </c>
      <c r="OU105" s="409"/>
      <c r="OV105" s="410">
        <f>IF(ISBLANK(OY3),"",OT105/OT92)</f>
        <v>0.3125</v>
      </c>
      <c r="OW105" s="410"/>
      <c r="OX105" s="71"/>
      <c r="OY105" s="83"/>
      <c r="OZ105" s="78"/>
      <c r="PA105" s="409" t="str">
        <f>IF(ISBLANK(PF3),"",COUNTIF(PE12:PE90,"=10"))</f>
        <v/>
      </c>
      <c r="PB105" s="409"/>
      <c r="PC105" s="410" t="str">
        <f>IF(ISBLANK(PF3),"",PA105/PA92)</f>
        <v/>
      </c>
      <c r="PD105" s="410"/>
      <c r="PE105" s="71"/>
      <c r="PF105" s="83"/>
      <c r="PG105" s="78"/>
      <c r="PH105" s="409">
        <f>IF(ISBLANK(PM3),"",COUNTIF(PL12:PL90,"=10"))</f>
        <v>5</v>
      </c>
      <c r="PI105" s="409"/>
      <c r="PJ105" s="410">
        <f>IF(ISBLANK(PM3),"",PH105/PH92)</f>
        <v>0.14285714285714285</v>
      </c>
      <c r="PK105" s="410"/>
      <c r="PL105" s="71"/>
      <c r="PM105" s="83"/>
      <c r="PN105" s="78"/>
      <c r="PO105" s="409" t="str">
        <f>IF(ISBLANK(PT3),"",COUNTIF(PS12:PS90,"=10"))</f>
        <v/>
      </c>
      <c r="PP105" s="409"/>
      <c r="PQ105" s="410" t="str">
        <f>IF(ISBLANK(PT3),"",PO105/PO92)</f>
        <v/>
      </c>
      <c r="PR105" s="410"/>
      <c r="PS105" s="71"/>
      <c r="PT105" s="83"/>
      <c r="PU105" s="78"/>
      <c r="PV105" s="409">
        <f>IF(ISBLANK(QA3),"",COUNTIF(PZ12:PZ90,"=10"))</f>
        <v>2</v>
      </c>
      <c r="PW105" s="409"/>
      <c r="PX105" s="410">
        <f>IF(ISBLANK(QA3),"",PV105/PV92)</f>
        <v>6.6666666666666666E-2</v>
      </c>
      <c r="PY105" s="410"/>
      <c r="PZ105" s="71"/>
      <c r="QA105" s="83"/>
      <c r="QB105" s="78"/>
      <c r="QC105" s="409">
        <f>IF(ISBLANK(QH3),"",COUNTIF(QG12:QG90,"=10"))</f>
        <v>6</v>
      </c>
      <c r="QD105" s="409"/>
      <c r="QE105" s="410">
        <f>IF(ISBLANK(QH3),"",QC105/QC92)</f>
        <v>0.2</v>
      </c>
      <c r="QF105" s="410"/>
      <c r="QG105" s="71"/>
      <c r="QH105" s="83"/>
      <c r="QI105" s="79"/>
      <c r="QJ105" s="409" t="str">
        <f>IF(ISBLANK(QV3),"",COUNTIF(QN12:QN90,"=10"))</f>
        <v/>
      </c>
      <c r="QK105" s="409"/>
      <c r="QL105" s="410" t="str">
        <f>IF(ISBLANK(QV3),"",QJ105/QJ92)</f>
        <v/>
      </c>
      <c r="QM105" s="410"/>
      <c r="QN105" s="71"/>
      <c r="QO105" s="83"/>
      <c r="QP105" s="79"/>
      <c r="QQ105" s="409" t="str">
        <f>IF(ISBLANK(QO3),"",COUNTIF(QU12:QU90,"=10"))</f>
        <v/>
      </c>
      <c r="QR105" s="409"/>
      <c r="QS105" s="410" t="str">
        <f>IF(ISBLANK(QO3),"",QQ105/QQ92)</f>
        <v/>
      </c>
      <c r="QT105" s="410"/>
      <c r="QU105" s="71"/>
      <c r="QV105" s="83"/>
    </row>
    <row r="106" spans="1:464" ht="15" customHeight="1" x14ac:dyDescent="0.25">
      <c r="A106" s="466"/>
      <c r="B106" s="80" t="s">
        <v>242</v>
      </c>
      <c r="C106" s="74"/>
      <c r="D106" s="409">
        <f>IF(ISBLANK(I3),"",COUNTIF(I12:I90,"&gt;=100"))</f>
        <v>0</v>
      </c>
      <c r="E106" s="409"/>
      <c r="F106" s="410" t="e">
        <f>IF(ISBLANK(I3),"",D106/D92)</f>
        <v>#DIV/0!</v>
      </c>
      <c r="G106" s="410"/>
      <c r="H106" s="71"/>
      <c r="I106" s="83"/>
      <c r="J106" s="77"/>
      <c r="K106" s="409">
        <f>IF(ISBLANK(P3),"",COUNTIF(P12:P90,"&gt;=100"))</f>
        <v>2</v>
      </c>
      <c r="L106" s="409"/>
      <c r="M106" s="410">
        <f>IF(ISBLANK(P3),"",K106/K92)</f>
        <v>2.9850746268656716E-2</v>
      </c>
      <c r="N106" s="410"/>
      <c r="O106" s="71"/>
      <c r="P106" s="83"/>
      <c r="Q106" s="78"/>
      <c r="R106" s="409">
        <f>IF(ISBLANK(W3),"",COUNTIF(W12:W90,"&gt;=100"))</f>
        <v>1</v>
      </c>
      <c r="S106" s="409"/>
      <c r="T106" s="410">
        <f>IF(ISBLANK(W3),"",R106/R92)</f>
        <v>1.6129032258064516E-2</v>
      </c>
      <c r="U106" s="410"/>
      <c r="V106" s="71"/>
      <c r="W106" s="83"/>
      <c r="X106" s="78"/>
      <c r="Y106" s="409">
        <f>IF(ISBLANK(AD3),"",COUNTIF(AD12:AD90,"&gt;=100"))</f>
        <v>0</v>
      </c>
      <c r="Z106" s="409"/>
      <c r="AA106" s="410">
        <f>IF(ISBLANK(AD3),"",Y106/Y92)</f>
        <v>0</v>
      </c>
      <c r="AB106" s="410"/>
      <c r="AC106" s="71"/>
      <c r="AD106" s="83"/>
      <c r="AE106" s="78"/>
      <c r="AF106" s="409">
        <f>IF(ISBLANK(AK3),"",COUNTIF(AK12:AK90,"&gt;=100"))</f>
        <v>1</v>
      </c>
      <c r="AG106" s="409"/>
      <c r="AH106" s="410">
        <f>IF(ISBLANK(AK3),"",AF106/AF92)</f>
        <v>1.7241379310344827E-2</v>
      </c>
      <c r="AI106" s="410"/>
      <c r="AJ106" s="71"/>
      <c r="AK106" s="83"/>
      <c r="AL106" s="78"/>
      <c r="AM106" s="409">
        <f>IF(ISBLANK(AR3),"",COUNTIF(AR12:AR90,"&gt;=100"))</f>
        <v>0</v>
      </c>
      <c r="AN106" s="409"/>
      <c r="AO106" s="410">
        <f>IF(ISBLANK(AR3),"",AM106/AM92)</f>
        <v>0</v>
      </c>
      <c r="AP106" s="410"/>
      <c r="AQ106" s="71"/>
      <c r="AR106" s="83"/>
      <c r="AS106" s="78"/>
      <c r="AT106" s="409">
        <f>IF(ISBLANK(AY3),"",COUNTIF(AY12:AY90,"&gt;=100"))</f>
        <v>2</v>
      </c>
      <c r="AU106" s="409"/>
      <c r="AV106" s="410">
        <f>IF(ISBLANK(AY3),"",AT106/AT92)</f>
        <v>3.3333333333333333E-2</v>
      </c>
      <c r="AW106" s="410"/>
      <c r="AX106" s="71"/>
      <c r="AY106" s="83"/>
      <c r="AZ106" s="78"/>
      <c r="BA106" s="409">
        <f>IF(ISBLANK(BF3),"",COUNTIF(BF12:BF90,"&gt;=100"))</f>
        <v>0</v>
      </c>
      <c r="BB106" s="409"/>
      <c r="BC106" s="410">
        <f>IF(ISBLANK(BF3),"",BA106/BA92)</f>
        <v>0</v>
      </c>
      <c r="BD106" s="410"/>
      <c r="BE106" s="71"/>
      <c r="BF106" s="83"/>
      <c r="BG106" s="78"/>
      <c r="BH106" s="409">
        <f>IF(ISBLANK(BM3),"",COUNTIF(BM12:BM90,"&gt;=100"))</f>
        <v>3</v>
      </c>
      <c r="BI106" s="409"/>
      <c r="BJ106" s="410">
        <f>IF(ISBLANK(BM3),"",BH106/BH92)</f>
        <v>5.5555555555555552E-2</v>
      </c>
      <c r="BK106" s="410"/>
      <c r="BL106" s="71"/>
      <c r="BM106" s="83"/>
      <c r="BN106" s="78"/>
      <c r="BO106" s="409">
        <f>IF(ISBLANK(BT3),"",COUNTIF(BT12:BT90,"&gt;=100"))</f>
        <v>0</v>
      </c>
      <c r="BP106" s="409"/>
      <c r="BQ106" s="410">
        <f>IF(ISBLANK(BT3),"",BO106/BO92)</f>
        <v>0</v>
      </c>
      <c r="BR106" s="410"/>
      <c r="BS106" s="71"/>
      <c r="BT106" s="83"/>
      <c r="BU106" s="78"/>
      <c r="BV106" s="409">
        <f>IF(ISBLANK(CA3),"",COUNTIF(CA12:CA90,"&gt;=100"))</f>
        <v>0</v>
      </c>
      <c r="BW106" s="409"/>
      <c r="BX106" s="410">
        <f>IF(ISBLANK(CA3),"",BV106/BV92)</f>
        <v>0</v>
      </c>
      <c r="BY106" s="410"/>
      <c r="BZ106" s="71"/>
      <c r="CA106" s="83"/>
      <c r="CB106" s="78"/>
      <c r="CC106" s="409">
        <f>IF(ISBLANK(CH3),"",COUNTIF(CH12:CH90,"&gt;=100"))</f>
        <v>0</v>
      </c>
      <c r="CD106" s="409"/>
      <c r="CE106" s="410">
        <f>IF(ISBLANK(CH3),"",CC106/CC92)</f>
        <v>0</v>
      </c>
      <c r="CF106" s="410"/>
      <c r="CG106" s="71"/>
      <c r="CH106" s="83"/>
      <c r="CI106" s="78"/>
      <c r="CJ106" s="409">
        <f>IF(ISBLANK(CO3),"",COUNTIF(CO12:CO90,"&gt;=100"))</f>
        <v>1</v>
      </c>
      <c r="CK106" s="409"/>
      <c r="CL106" s="410">
        <f>IF(ISBLANK(CO3),"",CJ106/CJ92)</f>
        <v>1.7543859649122806E-2</v>
      </c>
      <c r="CM106" s="410"/>
      <c r="CN106" s="71"/>
      <c r="CO106" s="83"/>
      <c r="CP106" s="78"/>
      <c r="CQ106" s="409">
        <f>IF(ISBLANK(CV3),"",COUNTIF(CV12:CV90,"&gt;=100"))</f>
        <v>0</v>
      </c>
      <c r="CR106" s="409"/>
      <c r="CS106" s="410">
        <f>IF(ISBLANK(CV3),"",CQ106/CQ92)</f>
        <v>0</v>
      </c>
      <c r="CT106" s="410"/>
      <c r="CU106" s="71"/>
      <c r="CV106" s="83"/>
      <c r="CW106" s="78"/>
      <c r="CX106" s="409">
        <f>IF(ISBLANK(DC3),"",COUNTIF(DC12:DC90,"&gt;=100"))</f>
        <v>7</v>
      </c>
      <c r="CY106" s="409"/>
      <c r="CZ106" s="410">
        <f>IF(ISBLANK(DC3),"",CX106/CX92)</f>
        <v>0.13207547169811321</v>
      </c>
      <c r="DA106" s="410"/>
      <c r="DB106" s="71"/>
      <c r="DC106" s="83"/>
      <c r="DD106" s="78"/>
      <c r="DE106" s="409">
        <f>IF(ISBLANK(DJ3),"",COUNTIF(DJ12:DJ90,"&gt;=100"))</f>
        <v>2</v>
      </c>
      <c r="DF106" s="409"/>
      <c r="DG106" s="410">
        <f>IF(ISBLANK(DJ3),"",DE106/DE92)</f>
        <v>3.8461538461538464E-2</v>
      </c>
      <c r="DH106" s="410"/>
      <c r="DI106" s="71"/>
      <c r="DJ106" s="83"/>
      <c r="DK106" s="78"/>
      <c r="DL106" s="409">
        <f>IF(ISBLANK(DQ3),"",COUNTIF(DQ12:DQ90,"&gt;=100"))</f>
        <v>0</v>
      </c>
      <c r="DM106" s="409"/>
      <c r="DN106" s="410">
        <f>IF(ISBLANK(DQ3),"",DL106/DL92)</f>
        <v>0</v>
      </c>
      <c r="DO106" s="410"/>
      <c r="DP106" s="71"/>
      <c r="DQ106" s="83"/>
      <c r="DR106" s="78"/>
      <c r="DS106" s="409">
        <f>IF(ISBLANK(DX3),"",COUNTIF(DX12:DX90,"&gt;=100"))</f>
        <v>0</v>
      </c>
      <c r="DT106" s="409"/>
      <c r="DU106" s="410">
        <f>IF(ISBLANK(DX3),"",DS106/DS92)</f>
        <v>0</v>
      </c>
      <c r="DV106" s="410"/>
      <c r="DW106" s="71"/>
      <c r="DX106" s="83"/>
      <c r="DY106" s="78"/>
      <c r="DZ106" s="409">
        <f>IF(ISBLANK(EE3),"",COUNTIF(EE12:EE90,"&gt;=100"))</f>
        <v>1</v>
      </c>
      <c r="EA106" s="409"/>
      <c r="EB106" s="410">
        <f>IF(ISBLANK(EE3),"",DZ106/DZ92)</f>
        <v>1.9230769230769232E-2</v>
      </c>
      <c r="EC106" s="410"/>
      <c r="ED106" s="71"/>
      <c r="EE106" s="83"/>
      <c r="EF106" s="78"/>
      <c r="EG106" s="409">
        <f>IF(ISBLANK(EL3),"",COUNTIF(EL12:EL90,"&gt;=100"))</f>
        <v>0</v>
      </c>
      <c r="EH106" s="409"/>
      <c r="EI106" s="410">
        <f>IF(ISBLANK(EL3),"",EG106/EG92)</f>
        <v>0</v>
      </c>
      <c r="EJ106" s="410"/>
      <c r="EK106" s="71"/>
      <c r="EL106" s="83"/>
      <c r="EM106" s="78"/>
      <c r="EN106" s="409">
        <f>IF(ISBLANK(ES3),"",COUNTIF(ES12:ES90,"&gt;=100"))</f>
        <v>0</v>
      </c>
      <c r="EO106" s="409"/>
      <c r="EP106" s="410">
        <f>IF(ISBLANK(ES3),"",EN106/EN92)</f>
        <v>0</v>
      </c>
      <c r="EQ106" s="410"/>
      <c r="ER106" s="71"/>
      <c r="ES106" s="83"/>
      <c r="ET106" s="78"/>
      <c r="EU106" s="409">
        <f>IF(ISBLANK(EZ3),"",COUNTIF(EZ12:EZ90,"&gt;=100"))</f>
        <v>0</v>
      </c>
      <c r="EV106" s="409"/>
      <c r="EW106" s="410">
        <f>IF(ISBLANK(EZ3),"",EU106/EU92)</f>
        <v>0</v>
      </c>
      <c r="EX106" s="410"/>
      <c r="EY106" s="71"/>
      <c r="EZ106" s="83"/>
      <c r="FA106" s="78"/>
      <c r="FB106" s="409">
        <f>IF(ISBLANK(BM3),"",COUNTIF(FG12:FG90,"&gt;=100"))</f>
        <v>1</v>
      </c>
      <c r="FC106" s="409"/>
      <c r="FD106" s="410">
        <f>IF(ISBLANK(BM3),"",FB106/FB92)</f>
        <v>2.1276595744680851E-2</v>
      </c>
      <c r="FE106" s="410"/>
      <c r="FF106" s="71"/>
      <c r="FG106" s="83"/>
      <c r="FH106" s="78"/>
      <c r="FI106" s="409">
        <f>IF(ISBLANK(FN3),"",COUNTIF(FN12:FN90,"&gt;=100"))</f>
        <v>2</v>
      </c>
      <c r="FJ106" s="409"/>
      <c r="FK106" s="410">
        <f>IF(ISBLANK(FN3),"",FI106/FI92)</f>
        <v>4.2553191489361701E-2</v>
      </c>
      <c r="FL106" s="410"/>
      <c r="FM106" s="71"/>
      <c r="FN106" s="83"/>
      <c r="FO106" s="78"/>
      <c r="FP106" s="409">
        <f>IF(ISBLANK(DJ3),"",COUNTIF(FU12:FU90,"&gt;=100"))</f>
        <v>0</v>
      </c>
      <c r="FQ106" s="409"/>
      <c r="FR106" s="410">
        <f>IF(ISBLANK(DJ3),"",FP106/FP92)</f>
        <v>0</v>
      </c>
      <c r="FS106" s="410"/>
      <c r="FT106" s="71"/>
      <c r="FU106" s="83"/>
      <c r="FV106" s="78"/>
      <c r="FW106" s="409">
        <f>IF(ISBLANK(GB3),"",COUNTIF(GB12:GB90,"&gt;=100"))</f>
        <v>0</v>
      </c>
      <c r="FX106" s="409"/>
      <c r="FY106" s="410">
        <f>IF(ISBLANK(GB3),"",FW106/FW92)</f>
        <v>0</v>
      </c>
      <c r="FZ106" s="410"/>
      <c r="GA106" s="71"/>
      <c r="GB106" s="83"/>
      <c r="GC106" s="78"/>
      <c r="GD106" s="409">
        <f>IF(ISBLANK(GI3),"",COUNTIF(GI12:GI90,"&gt;=100"))</f>
        <v>0</v>
      </c>
      <c r="GE106" s="409"/>
      <c r="GF106" s="410">
        <f>IF(ISBLANK(GI3),"",GD106/GD92)</f>
        <v>0</v>
      </c>
      <c r="GG106" s="410"/>
      <c r="GH106" s="71"/>
      <c r="GI106" s="83"/>
      <c r="GJ106" s="78"/>
      <c r="GK106" s="409">
        <f>IF(ISBLANK(GP3),"",COUNTIF(GP12:GP90,"&gt;=100"))</f>
        <v>1</v>
      </c>
      <c r="GL106" s="409"/>
      <c r="GM106" s="410">
        <f>IF(ISBLANK(GP3),"",GK106/GK92)</f>
        <v>2.1276595744680851E-2</v>
      </c>
      <c r="GN106" s="410"/>
      <c r="GO106" s="71"/>
      <c r="GP106" s="83"/>
      <c r="GQ106" s="78"/>
      <c r="GR106" s="409">
        <f>IF(ISBLANK(GW3),"",COUNTIF(GW12:GW90,"&gt;=100"))</f>
        <v>0</v>
      </c>
      <c r="GS106" s="409"/>
      <c r="GT106" s="410">
        <f>IF(ISBLANK(GI3),"",GR106/GR92)</f>
        <v>0</v>
      </c>
      <c r="GU106" s="410"/>
      <c r="GV106" s="71"/>
      <c r="GW106" s="83"/>
      <c r="GX106" s="78"/>
      <c r="GY106" s="409">
        <f>IF(ISBLANK(HD3),"",COUNTIF(HD12:HD90,"&gt;=100"))</f>
        <v>0</v>
      </c>
      <c r="GZ106" s="409"/>
      <c r="HA106" s="410">
        <f>IF(ISBLANK(HD3),"",GY106/GY92)</f>
        <v>0</v>
      </c>
      <c r="HB106" s="410"/>
      <c r="HC106" s="71"/>
      <c r="HD106" s="83"/>
      <c r="HE106" s="78"/>
      <c r="HF106" s="409">
        <f>IF(ISBLANK(HK3),"",COUNTIF(HK12:HK90,"&gt;=100"))</f>
        <v>0</v>
      </c>
      <c r="HG106" s="409"/>
      <c r="HH106" s="410">
        <f>IF(ISBLANK(HK3),"",HF106/HF92)</f>
        <v>0</v>
      </c>
      <c r="HI106" s="410"/>
      <c r="HJ106" s="71"/>
      <c r="HK106" s="83"/>
      <c r="HL106" s="78"/>
      <c r="HM106" s="409">
        <f>IF(ISBLANK(HR3),"",COUNTIF(HR12:HR90,"&gt;=100"))</f>
        <v>0</v>
      </c>
      <c r="HN106" s="409"/>
      <c r="HO106" s="410">
        <f>IF(ISBLANK(HR3),"",HM106/HM92)</f>
        <v>0</v>
      </c>
      <c r="HP106" s="410"/>
      <c r="HQ106" s="71"/>
      <c r="HR106" s="83"/>
      <c r="HS106" s="78"/>
      <c r="HT106" s="409">
        <f>IF(ISBLANK(HY3),"",COUNTIF(HY12:HY90,"&gt;=100"))</f>
        <v>0</v>
      </c>
      <c r="HU106" s="409"/>
      <c r="HV106" s="410">
        <f>IF(ISBLANK(HR3),"",HT106/HT92)</f>
        <v>0</v>
      </c>
      <c r="HW106" s="410"/>
      <c r="HX106" s="71"/>
      <c r="HY106" s="83"/>
      <c r="HZ106" s="78"/>
      <c r="IA106" s="409">
        <f>IF(ISBLANK(IF3),"",COUNTIF(IF12:IF90,"&gt;=100"))</f>
        <v>0</v>
      </c>
      <c r="IB106" s="409"/>
      <c r="IC106" s="410">
        <f>IF(ISBLANK(IF3),"",IA106/IA92)</f>
        <v>0</v>
      </c>
      <c r="ID106" s="410"/>
      <c r="IE106" s="71"/>
      <c r="IF106" s="83"/>
      <c r="IG106" s="78"/>
      <c r="IH106" s="409">
        <f>IF(ISBLANK(IF3),"",COUNTIF(IM12:IM90,"&gt;=100"))</f>
        <v>0</v>
      </c>
      <c r="II106" s="409"/>
      <c r="IJ106" s="410">
        <f>IF(ISBLANK(IF3),"",IH106/IH92)</f>
        <v>0</v>
      </c>
      <c r="IK106" s="410"/>
      <c r="IL106" s="71"/>
      <c r="IM106" s="83"/>
      <c r="IN106" s="78"/>
      <c r="IO106" s="409">
        <f>IF(ISBLANK(IT3),"",COUNTIF(IT12:IT90,"&gt;=100"))</f>
        <v>0</v>
      </c>
      <c r="IP106" s="409"/>
      <c r="IQ106" s="410">
        <f>IF(ISBLANK(IT3),"",IO106/IO92)</f>
        <v>0</v>
      </c>
      <c r="IR106" s="410"/>
      <c r="IS106" s="71"/>
      <c r="IT106" s="83"/>
      <c r="IU106" s="78"/>
      <c r="IV106" s="409">
        <f>IF(ISBLANK(JA3),"",COUNTIF(JA12:JA90,"&gt;=100"))</f>
        <v>0</v>
      </c>
      <c r="IW106" s="409"/>
      <c r="IX106" s="410">
        <f>IF(ISBLANK(JA3),"",IV106/IV92)</f>
        <v>0</v>
      </c>
      <c r="IY106" s="410"/>
      <c r="IZ106" s="71"/>
      <c r="JA106" s="83"/>
      <c r="JB106" s="78"/>
      <c r="JC106" s="409">
        <f>IF(ISBLANK(JH3),"",COUNTIF(JH12:JH90,"&gt;=100"))</f>
        <v>4</v>
      </c>
      <c r="JD106" s="409"/>
      <c r="JE106" s="410">
        <f>IF(ISBLANK(JH3),"",JC106/JC92)</f>
        <v>9.5238095238095233E-2</v>
      </c>
      <c r="JF106" s="410"/>
      <c r="JG106" s="71"/>
      <c r="JH106" s="83"/>
      <c r="JI106" s="78"/>
      <c r="JJ106" s="409">
        <f>IF(ISBLANK(JH3),"",COUNTIF(JO12:JO90,"&gt;=100"))</f>
        <v>0</v>
      </c>
      <c r="JK106" s="409"/>
      <c r="JL106" s="410" t="e">
        <f>IF(ISBLANK(JH3),"",JJ106/JJ92)</f>
        <v>#DIV/0!</v>
      </c>
      <c r="JM106" s="410"/>
      <c r="JN106" s="71"/>
      <c r="JO106" s="83"/>
      <c r="JP106" s="78"/>
      <c r="JQ106" s="409">
        <f>IF(ISBLANK(JV3),"",COUNTIF(JV12:JV90,"&gt;=100"))</f>
        <v>0</v>
      </c>
      <c r="JR106" s="409"/>
      <c r="JS106" s="410">
        <f>IF(ISBLANK(JV3),"",JQ106/JQ92)</f>
        <v>0</v>
      </c>
      <c r="JT106" s="410"/>
      <c r="JU106" s="71"/>
      <c r="JV106" s="83"/>
      <c r="JW106" s="78"/>
      <c r="JX106" s="409">
        <f>IF(ISBLANK(KQ3),"",COUNTIF(KC12:KC90,"&gt;=100"))</f>
        <v>0</v>
      </c>
      <c r="JY106" s="409"/>
      <c r="JZ106" s="410" t="e">
        <f>IF(ISBLANK(KQ3),"",JX106/JX92)</f>
        <v>#DIV/0!</v>
      </c>
      <c r="KA106" s="410"/>
      <c r="KB106" s="71"/>
      <c r="KC106" s="83"/>
      <c r="KD106" s="78"/>
      <c r="KE106" s="409">
        <f>IF(ISBLANK(KJ3),"",COUNTIF(KJ12:KJ90,"&gt;=100"))</f>
        <v>1</v>
      </c>
      <c r="KF106" s="409"/>
      <c r="KG106" s="410">
        <f>IF(ISBLANK(KJ3),"",KE106/KE92)</f>
        <v>2.1739130434782608E-2</v>
      </c>
      <c r="KH106" s="410"/>
      <c r="KI106" s="71"/>
      <c r="KJ106" s="83"/>
      <c r="KK106" s="78"/>
      <c r="KL106" s="409">
        <f>IF(ISBLANK(KQ3),"",COUNTIF(KQ12:KQ90,"&gt;=100"))</f>
        <v>0</v>
      </c>
      <c r="KM106" s="409"/>
      <c r="KN106" s="410">
        <f>IF(ISBLANK(KQ3),"",KL106/KL92)</f>
        <v>0</v>
      </c>
      <c r="KO106" s="410"/>
      <c r="KP106" s="71"/>
      <c r="KQ106" s="83"/>
      <c r="KR106" s="78"/>
      <c r="KS106" s="409">
        <f>IF(ISBLANK(KX3),"",COUNTIF(KX12:KX90,"&gt;=100"))</f>
        <v>0</v>
      </c>
      <c r="KT106" s="409"/>
      <c r="KU106" s="410">
        <f>IF(ISBLANK(KX3),"",KS106/KS92)</f>
        <v>0</v>
      </c>
      <c r="KV106" s="410"/>
      <c r="KW106" s="71"/>
      <c r="KX106" s="83"/>
      <c r="KY106" s="79"/>
      <c r="KZ106" s="409">
        <f>IF(ISBLANK(LE3),"",COUNTIF(LE12:LE90,"&gt;=100"))</f>
        <v>0</v>
      </c>
      <c r="LA106" s="409"/>
      <c r="LB106" s="410">
        <f>IF(ISBLANK(LE3),"",KZ106/KZ92)</f>
        <v>0</v>
      </c>
      <c r="LC106" s="410"/>
      <c r="LD106" s="71"/>
      <c r="LE106" s="83"/>
      <c r="LF106" s="78"/>
      <c r="LG106" s="409">
        <f>IF(ISBLANK(LL3),"",COUNTIF(LL12:LL90,"&gt;=100"))</f>
        <v>0</v>
      </c>
      <c r="LH106" s="409"/>
      <c r="LI106" s="410">
        <f>IF(ISBLANK(LL3),"",LG106/LG92)</f>
        <v>0</v>
      </c>
      <c r="LJ106" s="410"/>
      <c r="LK106" s="71"/>
      <c r="LL106" s="83"/>
      <c r="LM106" s="78"/>
      <c r="LN106" s="409">
        <f>IF(ISBLANK(LS3),"",COUNTIF(LS12:LS90,"&gt;=100"))</f>
        <v>0</v>
      </c>
      <c r="LO106" s="409"/>
      <c r="LP106" s="410">
        <f>IF(ISBLANK(LS3),"",LN106/LN92)</f>
        <v>0</v>
      </c>
      <c r="LQ106" s="410"/>
      <c r="LR106" s="71"/>
      <c r="LS106" s="83"/>
      <c r="LT106" s="78"/>
      <c r="LU106" s="409">
        <f>IF(ISBLANK(LZ3),"",COUNTIF(LZ12:LZ90,"&gt;=100"))</f>
        <v>0</v>
      </c>
      <c r="LV106" s="409"/>
      <c r="LW106" s="410">
        <f>IF(ISBLANK(LS3),"",LU106/LU92)</f>
        <v>0</v>
      </c>
      <c r="LX106" s="410"/>
      <c r="LY106" s="71"/>
      <c r="LZ106" s="83"/>
      <c r="MA106" s="78"/>
      <c r="MB106" s="409">
        <f>IF(ISBLANK(MG3),"",COUNTIF(MG12:MG90,"&gt;=100"))</f>
        <v>0</v>
      </c>
      <c r="MC106" s="409"/>
      <c r="MD106" s="410">
        <f>IF(ISBLANK(MG3),"",MB106/MB92)</f>
        <v>0</v>
      </c>
      <c r="ME106" s="410"/>
      <c r="MF106" s="71"/>
      <c r="MG106" s="83"/>
      <c r="MH106" s="78"/>
      <c r="MI106" s="409">
        <f>IF(ISBLANK(MN3),"",COUNTIF(MN12:MN90,"&gt;=100"))</f>
        <v>0</v>
      </c>
      <c r="MJ106" s="409"/>
      <c r="MK106" s="410">
        <f>IF(ISBLANK(MN3),"",MI106/MI92)</f>
        <v>0</v>
      </c>
      <c r="ML106" s="410"/>
      <c r="MM106" s="71"/>
      <c r="MN106" s="83"/>
      <c r="MO106" s="78"/>
      <c r="MP106" s="409">
        <f>IF(ISBLANK(MU3),"",COUNTIF(MU12:MU90,"&gt;=100"))</f>
        <v>0</v>
      </c>
      <c r="MQ106" s="409"/>
      <c r="MR106" s="410">
        <f>IF(ISBLANK(MU3),"",MP106/MP92)</f>
        <v>0</v>
      </c>
      <c r="MS106" s="410"/>
      <c r="MT106" s="71"/>
      <c r="MU106" s="83"/>
      <c r="MV106" s="78"/>
      <c r="MW106" s="409">
        <f>IF(ISBLANK(NB3),"",COUNTIF(NB12:NB90,"&gt;=100"))</f>
        <v>0</v>
      </c>
      <c r="MX106" s="409"/>
      <c r="MY106" s="410">
        <f>IF(ISBLANK(NB3),"",MW106/MW92)</f>
        <v>0</v>
      </c>
      <c r="MZ106" s="410"/>
      <c r="NA106" s="71"/>
      <c r="NB106" s="83"/>
      <c r="NC106" s="78"/>
      <c r="ND106" s="409">
        <f>IF(ISBLANK(NI3),"",COUNTIF(NI12:NI90,"&gt;=100"))</f>
        <v>1</v>
      </c>
      <c r="NE106" s="409"/>
      <c r="NF106" s="410">
        <f>IF(ISBLANK(NI3),"",ND106/ND92)</f>
        <v>2.5000000000000001E-2</v>
      </c>
      <c r="NG106" s="410"/>
      <c r="NH106" s="71"/>
      <c r="NI106" s="83"/>
      <c r="NJ106" s="78"/>
      <c r="NK106" s="409">
        <f>IF(ISBLANK(NP3),"",COUNTIF(NP12:NP90,"&gt;=100"))</f>
        <v>0</v>
      </c>
      <c r="NL106" s="409"/>
      <c r="NM106" s="410">
        <f>IF(ISBLANK(NP3),"",NK106/NK92)</f>
        <v>0</v>
      </c>
      <c r="NN106" s="410"/>
      <c r="NO106" s="71"/>
      <c r="NP106" s="83"/>
      <c r="NQ106" s="78"/>
      <c r="NR106" s="409">
        <f>IF(ISBLANK(NW3),"",COUNTIF(NW12:NW90,"&gt;=100"))</f>
        <v>0</v>
      </c>
      <c r="NS106" s="409"/>
      <c r="NT106" s="410">
        <f>IF(ISBLANK(NW3),"",NR106/NR92)</f>
        <v>0</v>
      </c>
      <c r="NU106" s="410"/>
      <c r="NV106" s="71"/>
      <c r="NW106" s="83"/>
      <c r="NX106" s="78"/>
      <c r="NY106" s="409">
        <f>IF(ISBLANK(OD3),"",COUNTIF(OD12:OD90,"&gt;=100"))</f>
        <v>0</v>
      </c>
      <c r="NZ106" s="409"/>
      <c r="OA106" s="410">
        <f>IF(ISBLANK(OD3),"",NY106/NY92)</f>
        <v>0</v>
      </c>
      <c r="OB106" s="410"/>
      <c r="OC106" s="71"/>
      <c r="OD106" s="83"/>
      <c r="OE106" s="78"/>
      <c r="OF106" s="409">
        <f>IF(ISBLANK(NW3),"",COUNTIF(OK12:OK90,"&gt;=100"))</f>
        <v>0</v>
      </c>
      <c r="OG106" s="409"/>
      <c r="OH106" s="410" t="e">
        <f>IF(ISBLANK(NW3),"",OF106/OF92)</f>
        <v>#DIV/0!</v>
      </c>
      <c r="OI106" s="410"/>
      <c r="OJ106" s="71"/>
      <c r="OK106" s="83"/>
      <c r="OL106" s="78"/>
      <c r="OM106" s="409">
        <f>IF(ISBLANK(OR3),"",COUNTIF(OR12:OR90,"&gt;=100"))</f>
        <v>0</v>
      </c>
      <c r="ON106" s="409"/>
      <c r="OO106" s="410">
        <f>IF(ISBLANK(OR3),"",OM106/OM92)</f>
        <v>0</v>
      </c>
      <c r="OP106" s="410"/>
      <c r="OQ106" s="71"/>
      <c r="OR106" s="83"/>
      <c r="OS106" s="78"/>
      <c r="OT106" s="409">
        <f>IF(ISBLANK(OY3),"",COUNTIF(OY12:OY90,"&gt;=100"))</f>
        <v>0</v>
      </c>
      <c r="OU106" s="409"/>
      <c r="OV106" s="410">
        <f>IF(ISBLANK(OY3),"",OT106/OT92)</f>
        <v>0</v>
      </c>
      <c r="OW106" s="410"/>
      <c r="OX106" s="71"/>
      <c r="OY106" s="83"/>
      <c r="OZ106" s="78"/>
      <c r="PA106" s="409" t="str">
        <f>IF(ISBLANK(PF3),"",COUNTIF(PF12:PF90,"&gt;=100"))</f>
        <v/>
      </c>
      <c r="PB106" s="409"/>
      <c r="PC106" s="410" t="str">
        <f>IF(ISBLANK(PF3),"",PA106/PA92)</f>
        <v/>
      </c>
      <c r="PD106" s="410"/>
      <c r="PE106" s="71"/>
      <c r="PF106" s="83"/>
      <c r="PG106" s="78"/>
      <c r="PH106" s="409">
        <f>IF(ISBLANK(PM3),"",COUNTIF(PM12:PM90,"&gt;=100"))</f>
        <v>0</v>
      </c>
      <c r="PI106" s="409"/>
      <c r="PJ106" s="410">
        <f>IF(ISBLANK(PM3),"",PH106/PH92)</f>
        <v>0</v>
      </c>
      <c r="PK106" s="410"/>
      <c r="PL106" s="71"/>
      <c r="PM106" s="83"/>
      <c r="PN106" s="78"/>
      <c r="PO106" s="409" t="str">
        <f>IF(ISBLANK(PT3),"",COUNTIF(PT12:PT90,"&gt;=100"))</f>
        <v/>
      </c>
      <c r="PP106" s="409"/>
      <c r="PQ106" s="410" t="str">
        <f>IF(ISBLANK(PT3),"",PO106/PO92)</f>
        <v/>
      </c>
      <c r="PR106" s="410"/>
      <c r="PS106" s="71"/>
      <c r="PT106" s="83"/>
      <c r="PU106" s="78"/>
      <c r="PV106" s="409">
        <f>IF(ISBLANK(QA3),"",COUNTIF(QA12:QA90,"&gt;=100"))</f>
        <v>0</v>
      </c>
      <c r="PW106" s="409"/>
      <c r="PX106" s="410">
        <f>IF(ISBLANK(QA3),"",PV106/PV92)</f>
        <v>0</v>
      </c>
      <c r="PY106" s="410"/>
      <c r="PZ106" s="71"/>
      <c r="QA106" s="83"/>
      <c r="QB106" s="78"/>
      <c r="QC106" s="409">
        <f>IF(ISBLANK(QH3),"",COUNTIF(QH12:QH90,"&gt;=100"))</f>
        <v>0</v>
      </c>
      <c r="QD106" s="409"/>
      <c r="QE106" s="410">
        <f>IF(ISBLANK(QH3),"",QC106/QC92)</f>
        <v>0</v>
      </c>
      <c r="QF106" s="410"/>
      <c r="QG106" s="71"/>
      <c r="QH106" s="83"/>
      <c r="QI106" s="79"/>
      <c r="QJ106" s="409" t="str">
        <f>IF(ISBLANK(QV3),"",COUNTIF(QO12:QO90,"&gt;=100"))</f>
        <v/>
      </c>
      <c r="QK106" s="409"/>
      <c r="QL106" s="410" t="str">
        <f>IF(ISBLANK(QV3),"",QJ106/QJ92)</f>
        <v/>
      </c>
      <c r="QM106" s="410"/>
      <c r="QN106" s="71"/>
      <c r="QO106" s="83"/>
      <c r="QP106" s="79"/>
      <c r="QQ106" s="409" t="str">
        <f>IF(ISBLANK(QO3),"",COUNTIF(QV12:QV90,"&gt;=100"))</f>
        <v/>
      </c>
      <c r="QR106" s="409"/>
      <c r="QS106" s="410" t="str">
        <f>IF(ISBLANK(QO3),"",QQ106/QQ92)</f>
        <v/>
      </c>
      <c r="QT106" s="410"/>
      <c r="QU106" s="71"/>
      <c r="QV106" s="83"/>
    </row>
    <row r="107" spans="1:464" ht="15" customHeight="1" x14ac:dyDescent="0.25">
      <c r="A107" s="466"/>
      <c r="B107" s="80" t="s">
        <v>152</v>
      </c>
      <c r="C107" s="74"/>
      <c r="D107" s="409">
        <f>IF(ISBLANK(I3),"",COUNTIF(I12:I90,"=0"))</f>
        <v>0</v>
      </c>
      <c r="E107" s="409"/>
      <c r="F107" s="410" t="e">
        <f>IF(ISBLANK(I3),"",D107/D92)</f>
        <v>#DIV/0!</v>
      </c>
      <c r="G107" s="410"/>
      <c r="H107" s="71"/>
      <c r="I107" s="83"/>
      <c r="J107" s="77"/>
      <c r="K107" s="409">
        <f>IF(ISBLANK(P3),"",COUNTIF(P12:P90,"=0"))</f>
        <v>18</v>
      </c>
      <c r="L107" s="409"/>
      <c r="M107" s="410">
        <f>IF(ISBLANK(P3),"",K107/K92)</f>
        <v>0.26865671641791045</v>
      </c>
      <c r="N107" s="410"/>
      <c r="O107" s="71"/>
      <c r="P107" s="83"/>
      <c r="Q107" s="78"/>
      <c r="R107" s="409">
        <f>IF(ISBLANK(W3),"",COUNTIF(W12:W90,"=0"))</f>
        <v>1</v>
      </c>
      <c r="S107" s="409"/>
      <c r="T107" s="410">
        <f>IF(ISBLANK(W3),"",R107/R92)</f>
        <v>1.6129032258064516E-2</v>
      </c>
      <c r="U107" s="410"/>
      <c r="V107" s="71"/>
      <c r="W107" s="83"/>
      <c r="X107" s="78"/>
      <c r="Y107" s="409">
        <f>IF(ISBLANK(AD3),"",COUNTIF(AD12:AD90,"=0"))</f>
        <v>4</v>
      </c>
      <c r="Z107" s="409"/>
      <c r="AA107" s="410">
        <f>IF(ISBLANK(AD3),"",Y107/Y92)</f>
        <v>6.4516129032258063E-2</v>
      </c>
      <c r="AB107" s="410"/>
      <c r="AC107" s="71"/>
      <c r="AD107" s="83"/>
      <c r="AE107" s="78"/>
      <c r="AF107" s="409">
        <f>IF(ISBLANK(AK3),"",COUNTIF(AK12:AK90,"=0"))</f>
        <v>4</v>
      </c>
      <c r="AG107" s="409"/>
      <c r="AH107" s="410">
        <f>IF(ISBLANK(AK3),"",AF107/AF92)</f>
        <v>6.8965517241379309E-2</v>
      </c>
      <c r="AI107" s="410"/>
      <c r="AJ107" s="71"/>
      <c r="AK107" s="83"/>
      <c r="AL107" s="78"/>
      <c r="AM107" s="409">
        <f>IF(ISBLANK(AR3),"",COUNTIF(AR12:AR90,"=0"))</f>
        <v>2</v>
      </c>
      <c r="AN107" s="409"/>
      <c r="AO107" s="410">
        <f>IF(ISBLANK(AR3),"",AM107/AM92)</f>
        <v>3.2258064516129031E-2</v>
      </c>
      <c r="AP107" s="410"/>
      <c r="AQ107" s="71"/>
      <c r="AR107" s="83"/>
      <c r="AS107" s="78"/>
      <c r="AT107" s="409">
        <f>IF(ISBLANK(AY3),"",COUNTIF(AY12:AY90,"=0"))</f>
        <v>1</v>
      </c>
      <c r="AU107" s="409"/>
      <c r="AV107" s="410">
        <f>IF(ISBLANK(AY3),"",AT107/AT92)</f>
        <v>1.6666666666666666E-2</v>
      </c>
      <c r="AW107" s="410"/>
      <c r="AX107" s="71"/>
      <c r="AY107" s="83"/>
      <c r="AZ107" s="78"/>
      <c r="BA107" s="409">
        <f>IF(ISBLANK(BF3),"",COUNTIF(BF12:BF90,"=0"))</f>
        <v>0</v>
      </c>
      <c r="BB107" s="409"/>
      <c r="BC107" s="410">
        <f>IF(ISBLANK(BF3),"",BA107/BA92)</f>
        <v>0</v>
      </c>
      <c r="BD107" s="410"/>
      <c r="BE107" s="71"/>
      <c r="BF107" s="83"/>
      <c r="BG107" s="78"/>
      <c r="BH107" s="409">
        <f>IF(ISBLANK(BM3),"",COUNTIF(BM12:BM90,"=0"))</f>
        <v>0</v>
      </c>
      <c r="BI107" s="409"/>
      <c r="BJ107" s="410">
        <f>IF(ISBLANK(BM3),"",BH107/BH92)</f>
        <v>0</v>
      </c>
      <c r="BK107" s="410"/>
      <c r="BL107" s="71"/>
      <c r="BM107" s="83"/>
      <c r="BN107" s="78"/>
      <c r="BO107" s="409">
        <f>IF(ISBLANK(BT3),"",COUNTIF(BT12:BT90,"=0"))</f>
        <v>48</v>
      </c>
      <c r="BP107" s="409"/>
      <c r="BQ107" s="410">
        <f>IF(ISBLANK(BT3),"",BO107/BO92)</f>
        <v>0.82758620689655171</v>
      </c>
      <c r="BR107" s="410"/>
      <c r="BS107" s="71"/>
      <c r="BT107" s="83"/>
      <c r="BU107" s="78"/>
      <c r="BV107" s="409">
        <f>IF(ISBLANK(CA3),"",COUNTIF(CA12:CA90,"=0"))</f>
        <v>0</v>
      </c>
      <c r="BW107" s="409"/>
      <c r="BX107" s="410">
        <f>IF(ISBLANK(CA3),"",BV107/BV92)</f>
        <v>0</v>
      </c>
      <c r="BY107" s="410"/>
      <c r="BZ107" s="71"/>
      <c r="CA107" s="83"/>
      <c r="CB107" s="78"/>
      <c r="CC107" s="409">
        <f>IF(ISBLANK(CH3),"",COUNTIF(CH12:CH90,"=0"))</f>
        <v>21</v>
      </c>
      <c r="CD107" s="409"/>
      <c r="CE107" s="410">
        <f>IF(ISBLANK(CH3),"",CC107/CC92)</f>
        <v>0.3888888888888889</v>
      </c>
      <c r="CF107" s="410"/>
      <c r="CG107" s="71"/>
      <c r="CH107" s="83"/>
      <c r="CI107" s="78"/>
      <c r="CJ107" s="409">
        <f>IF(ISBLANK(CO3),"",COUNTIF(CO12:CO90,"=0"))</f>
        <v>0</v>
      </c>
      <c r="CK107" s="409"/>
      <c r="CL107" s="410">
        <f>IF(ISBLANK(CO3),"",CJ107/CJ92)</f>
        <v>0</v>
      </c>
      <c r="CM107" s="410"/>
      <c r="CN107" s="71"/>
      <c r="CO107" s="83"/>
      <c r="CP107" s="78"/>
      <c r="CQ107" s="409">
        <f>IF(ISBLANK(CV3),"",COUNTIF(CV12:CV90,"=0"))</f>
        <v>1</v>
      </c>
      <c r="CR107" s="409"/>
      <c r="CS107" s="410">
        <f>IF(ISBLANK(CV3),"",CQ107/CQ92)</f>
        <v>1.8518518518518517E-2</v>
      </c>
      <c r="CT107" s="410"/>
      <c r="CU107" s="71"/>
      <c r="CV107" s="83"/>
      <c r="CW107" s="78"/>
      <c r="CX107" s="409">
        <f>IF(ISBLANK(DC3),"",COUNTIF(DC12:DC90,"=0"))</f>
        <v>0</v>
      </c>
      <c r="CY107" s="409"/>
      <c r="CZ107" s="410">
        <f>IF(ISBLANK(DC3),"",CX107/CX92)</f>
        <v>0</v>
      </c>
      <c r="DA107" s="410"/>
      <c r="DB107" s="71"/>
      <c r="DC107" s="83"/>
      <c r="DD107" s="78"/>
      <c r="DE107" s="409">
        <f>IF(ISBLANK(DJ3),"",COUNTIF(DJ12:DJ90,"=0"))</f>
        <v>0</v>
      </c>
      <c r="DF107" s="409"/>
      <c r="DG107" s="410">
        <f>IF(ISBLANK(DJ3),"",DE107/DE92)</f>
        <v>0</v>
      </c>
      <c r="DH107" s="410"/>
      <c r="DI107" s="71"/>
      <c r="DJ107" s="83"/>
      <c r="DK107" s="78"/>
      <c r="DL107" s="409">
        <f>IF(ISBLANK(DQ3),"",COUNTIF(DQ12:DQ90,"=0"))</f>
        <v>56</v>
      </c>
      <c r="DM107" s="409"/>
      <c r="DN107" s="410">
        <f>IF(ISBLANK(DQ3),"",DL107/DL92)</f>
        <v>0.98245614035087714</v>
      </c>
      <c r="DO107" s="410"/>
      <c r="DP107" s="71"/>
      <c r="DQ107" s="83"/>
      <c r="DR107" s="78"/>
      <c r="DS107" s="409">
        <f>IF(ISBLANK(DX3),"",COUNTIF(DX12:DX90,"=0"))</f>
        <v>31</v>
      </c>
      <c r="DT107" s="409"/>
      <c r="DU107" s="410">
        <f>IF(ISBLANK(DX3),"",DS107/DS92)</f>
        <v>0.70454545454545459</v>
      </c>
      <c r="DV107" s="410"/>
      <c r="DW107" s="71"/>
      <c r="DX107" s="83"/>
      <c r="DY107" s="78"/>
      <c r="DZ107" s="409">
        <f>IF(ISBLANK(EE3),"",COUNTIF(EE12:EE90,"=0"))</f>
        <v>1</v>
      </c>
      <c r="EA107" s="409"/>
      <c r="EB107" s="410">
        <f>IF(ISBLANK(EE3),"",DZ107/DZ92)</f>
        <v>1.9230769230769232E-2</v>
      </c>
      <c r="EC107" s="410"/>
      <c r="ED107" s="71"/>
      <c r="EE107" s="83"/>
      <c r="EF107" s="78"/>
      <c r="EG107" s="409">
        <f>IF(ISBLANK(EL3),"",COUNTIF(EL12:EL90,"=0"))</f>
        <v>13</v>
      </c>
      <c r="EH107" s="409"/>
      <c r="EI107" s="410">
        <f>IF(ISBLANK(EL3),"",EG107/EG92)</f>
        <v>0.25490196078431371</v>
      </c>
      <c r="EJ107" s="410"/>
      <c r="EK107" s="71"/>
      <c r="EL107" s="83"/>
      <c r="EM107" s="78"/>
      <c r="EN107" s="409">
        <f>IF(ISBLANK(ES3),"",COUNTIF(ES12:ES90,"=0"))</f>
        <v>0</v>
      </c>
      <c r="EO107" s="409"/>
      <c r="EP107" s="410">
        <f>IF(ISBLANK(ES3),"",EN107/EN92)</f>
        <v>0</v>
      </c>
      <c r="EQ107" s="410"/>
      <c r="ER107" s="71"/>
      <c r="ES107" s="83"/>
      <c r="ET107" s="78"/>
      <c r="EU107" s="409">
        <f>IF(ISBLANK(EZ3),"",COUNTIF(EZ12:EZ90,"=0"))</f>
        <v>0</v>
      </c>
      <c r="EV107" s="409"/>
      <c r="EW107" s="410">
        <f>IF(ISBLANK(EZ3),"",EU107/EU92)</f>
        <v>0</v>
      </c>
      <c r="EX107" s="410"/>
      <c r="EY107" s="71"/>
      <c r="EZ107" s="83"/>
      <c r="FA107" s="78"/>
      <c r="FB107" s="409">
        <f>IF(ISBLANK(BM3),"",COUNTIF(FG12:FG90,"=0"))</f>
        <v>1</v>
      </c>
      <c r="FC107" s="409"/>
      <c r="FD107" s="410">
        <f>IF(ISBLANK(BM3),"",FB107/FB92)</f>
        <v>2.1276595744680851E-2</v>
      </c>
      <c r="FE107" s="410"/>
      <c r="FF107" s="71"/>
      <c r="FG107" s="83"/>
      <c r="FH107" s="78"/>
      <c r="FI107" s="409">
        <f>IF(ISBLANK(FN3),"",COUNTIF(FN12:FN90,"=0"))</f>
        <v>0</v>
      </c>
      <c r="FJ107" s="409"/>
      <c r="FK107" s="410">
        <f>IF(ISBLANK(FN3),"",FI107/FI92)</f>
        <v>0</v>
      </c>
      <c r="FL107" s="410"/>
      <c r="FM107" s="71"/>
      <c r="FN107" s="83"/>
      <c r="FO107" s="78"/>
      <c r="FP107" s="409">
        <f>IF(ISBLANK(DJ3),"",COUNTIF(FU12:FU90,"=0"))</f>
        <v>26</v>
      </c>
      <c r="FQ107" s="409"/>
      <c r="FR107" s="410">
        <f>IF(ISBLANK(DJ3),"",FP107/FP92)</f>
        <v>0.50980392156862742</v>
      </c>
      <c r="FS107" s="410"/>
      <c r="FT107" s="71"/>
      <c r="FU107" s="83"/>
      <c r="FV107" s="78"/>
      <c r="FW107" s="409">
        <f>IF(ISBLANK(GB3),"",COUNTIF(GB12:GB90,"=0"))</f>
        <v>47</v>
      </c>
      <c r="FX107" s="409"/>
      <c r="FY107" s="410">
        <f>IF(ISBLANK(GB3),"",FW107/FW92)</f>
        <v>0.97916666666666663</v>
      </c>
      <c r="FZ107" s="410"/>
      <c r="GA107" s="71"/>
      <c r="GB107" s="83"/>
      <c r="GC107" s="78"/>
      <c r="GD107" s="409">
        <f>IF(ISBLANK(GI3),"",COUNTIF(GI12:GI90,"=0"))</f>
        <v>1</v>
      </c>
      <c r="GE107" s="409"/>
      <c r="GF107" s="410">
        <f>IF(ISBLANK(GI3),"",GD107/GD92)</f>
        <v>2.2222222222222223E-2</v>
      </c>
      <c r="GG107" s="410"/>
      <c r="GH107" s="71"/>
      <c r="GI107" s="83"/>
      <c r="GJ107" s="78"/>
      <c r="GK107" s="409">
        <f>IF(ISBLANK(GP3),"",COUNTIF(GP12:GP90,"=0"))</f>
        <v>9</v>
      </c>
      <c r="GL107" s="409"/>
      <c r="GM107" s="410">
        <f>IF(ISBLANK(GP3),"",GK107/GK92)</f>
        <v>0.19148936170212766</v>
      </c>
      <c r="GN107" s="410"/>
      <c r="GO107" s="71"/>
      <c r="GP107" s="83"/>
      <c r="GQ107" s="78"/>
      <c r="GR107" s="409">
        <f>IF(ISBLANK(GW3),"",COUNTIF(GW12:GW90,"=0"))</f>
        <v>0</v>
      </c>
      <c r="GS107" s="409"/>
      <c r="GT107" s="410">
        <f>IF(ISBLANK(GI3),"",GR107/GR92)</f>
        <v>0</v>
      </c>
      <c r="GU107" s="410"/>
      <c r="GV107" s="71"/>
      <c r="GW107" s="83"/>
      <c r="GX107" s="78"/>
      <c r="GY107" s="409">
        <f>IF(ISBLANK(HD3),"",COUNTIF(HD12:HD90,"=0"))</f>
        <v>0</v>
      </c>
      <c r="GZ107" s="409"/>
      <c r="HA107" s="410">
        <f>IF(ISBLANK(HD3),"",GY107/GY92)</f>
        <v>0</v>
      </c>
      <c r="HB107" s="410"/>
      <c r="HC107" s="71"/>
      <c r="HD107" s="83"/>
      <c r="HE107" s="78"/>
      <c r="HF107" s="409">
        <f>IF(ISBLANK(HK3),"",COUNTIF(HK12:HK90,"=0"))</f>
        <v>18</v>
      </c>
      <c r="HG107" s="409"/>
      <c r="HH107" s="410">
        <f>IF(ISBLANK(HK3),"",HF107/HF92)</f>
        <v>0.375</v>
      </c>
      <c r="HI107" s="410"/>
      <c r="HJ107" s="71"/>
      <c r="HK107" s="83"/>
      <c r="HL107" s="78"/>
      <c r="HM107" s="409">
        <f>IF(ISBLANK(HR3),"",COUNTIF(HR12:HR90,"=0"))</f>
        <v>1</v>
      </c>
      <c r="HN107" s="409"/>
      <c r="HO107" s="410">
        <f>IF(ISBLANK(HR3),"",HM107/HM92)</f>
        <v>2.0833333333333332E-2</v>
      </c>
      <c r="HP107" s="410"/>
      <c r="HQ107" s="71"/>
      <c r="HR107" s="83"/>
      <c r="HS107" s="78"/>
      <c r="HT107" s="409">
        <f>IF(ISBLANK(HY3),"",COUNTIF(HY12:HY90,"=0"))</f>
        <v>2</v>
      </c>
      <c r="HU107" s="409"/>
      <c r="HV107" s="410">
        <f>IF(ISBLANK(HR3),"",HT107/HT92)</f>
        <v>4.3478260869565216E-2</v>
      </c>
      <c r="HW107" s="410"/>
      <c r="HX107" s="71"/>
      <c r="HY107" s="83"/>
      <c r="HZ107" s="78"/>
      <c r="IA107" s="409">
        <f>IF(ISBLANK(IF3),"",COUNTIF(IF12:IF90,"=0"))</f>
        <v>22</v>
      </c>
      <c r="IB107" s="409"/>
      <c r="IC107" s="410">
        <f>IF(ISBLANK(IF3),"",IA107/IA92)</f>
        <v>0.44897959183673469</v>
      </c>
      <c r="ID107" s="410"/>
      <c r="IE107" s="71"/>
      <c r="IF107" s="83"/>
      <c r="IG107" s="78"/>
      <c r="IH107" s="409">
        <f>IF(ISBLANK(IF3),"",COUNTIF(IM12:IM90,"=0"))</f>
        <v>0</v>
      </c>
      <c r="II107" s="409"/>
      <c r="IJ107" s="410">
        <f>IF(ISBLANK(IF3),"",IH107/IH92)</f>
        <v>0</v>
      </c>
      <c r="IK107" s="410"/>
      <c r="IL107" s="71"/>
      <c r="IM107" s="83"/>
      <c r="IN107" s="78"/>
      <c r="IO107" s="409">
        <f>IF(ISBLANK(IT3),"",COUNTIF(IT12:IT90,"=0"))</f>
        <v>2</v>
      </c>
      <c r="IP107" s="409"/>
      <c r="IQ107" s="410">
        <f>IF(ISBLANK(IT3),"",IO107/IO92)</f>
        <v>4.3478260869565216E-2</v>
      </c>
      <c r="IR107" s="410"/>
      <c r="IS107" s="71"/>
      <c r="IT107" s="83"/>
      <c r="IU107" s="78"/>
      <c r="IV107" s="409">
        <f>IF(ISBLANK(JA3),"",COUNTIF(JA12:JA90,"=0"))</f>
        <v>48</v>
      </c>
      <c r="IW107" s="409"/>
      <c r="IX107" s="410">
        <f>IF(ISBLANK(JA3),"",IV107/IV92)</f>
        <v>0.97959183673469385</v>
      </c>
      <c r="IY107" s="410"/>
      <c r="IZ107" s="71"/>
      <c r="JA107" s="83"/>
      <c r="JB107" s="78"/>
      <c r="JC107" s="409">
        <f>IF(ISBLANK(JH3),"",COUNTIF(JH12:JH90,"=0"))</f>
        <v>0</v>
      </c>
      <c r="JD107" s="409"/>
      <c r="JE107" s="410">
        <f>IF(ISBLANK(JH3),"",JC107/JC92)</f>
        <v>0</v>
      </c>
      <c r="JF107" s="410"/>
      <c r="JG107" s="71"/>
      <c r="JH107" s="83"/>
      <c r="JI107" s="78"/>
      <c r="JJ107" s="409">
        <f>IF(ISBLANK(JH3),"",COUNTIF(JO12:JO90,"=0"))</f>
        <v>0</v>
      </c>
      <c r="JK107" s="409"/>
      <c r="JL107" s="410" t="e">
        <f>IF(ISBLANK(JH3),"",JJ107/JJ92)</f>
        <v>#DIV/0!</v>
      </c>
      <c r="JM107" s="410"/>
      <c r="JN107" s="71"/>
      <c r="JO107" s="83"/>
      <c r="JP107" s="78"/>
      <c r="JQ107" s="409">
        <f>IF(ISBLANK(JV3),"",COUNTIF(JV12:JV90,"=0"))</f>
        <v>1</v>
      </c>
      <c r="JR107" s="409"/>
      <c r="JS107" s="410">
        <f>IF(ISBLANK(JV3),"",JQ107/JQ92)</f>
        <v>2.3809523809523808E-2</v>
      </c>
      <c r="JT107" s="410"/>
      <c r="JU107" s="71"/>
      <c r="JV107" s="83"/>
      <c r="JW107" s="78"/>
      <c r="JX107" s="409">
        <f>IF(ISBLANK(KQ3),"",COUNTIF(KC12:KC90,"=0"))</f>
        <v>0</v>
      </c>
      <c r="JY107" s="409"/>
      <c r="JZ107" s="410" t="e">
        <f>IF(ISBLANK(KQ3),"",JX107/JX92)</f>
        <v>#DIV/0!</v>
      </c>
      <c r="KA107" s="410"/>
      <c r="KB107" s="71"/>
      <c r="KC107" s="83"/>
      <c r="KD107" s="78"/>
      <c r="KE107" s="409">
        <f>IF(ISBLANK(KJ3),"",COUNTIF(KJ12:KJ90,"=0"))</f>
        <v>0</v>
      </c>
      <c r="KF107" s="409"/>
      <c r="KG107" s="410">
        <f>IF(ISBLANK(KJ3),"",KE107/KE92)</f>
        <v>0</v>
      </c>
      <c r="KH107" s="410"/>
      <c r="KI107" s="71"/>
      <c r="KJ107" s="83"/>
      <c r="KK107" s="78"/>
      <c r="KL107" s="409">
        <f>IF(ISBLANK(KQ3),"",COUNTIF(KQ12:KQ90,"=0"))</f>
        <v>33</v>
      </c>
      <c r="KM107" s="409"/>
      <c r="KN107" s="410">
        <f>IF(ISBLANK(KQ3),"",KL107/KL92)</f>
        <v>0.76744186046511631</v>
      </c>
      <c r="KO107" s="410"/>
      <c r="KP107" s="71"/>
      <c r="KQ107" s="83"/>
      <c r="KR107" s="78"/>
      <c r="KS107" s="409">
        <f>IF(ISBLANK(KX3),"",COUNTIF(KX12:KX90,"=0"))</f>
        <v>2</v>
      </c>
      <c r="KT107" s="409"/>
      <c r="KU107" s="410">
        <f>IF(ISBLANK(KX3),"",KS107/KS92)</f>
        <v>4.6511627906976744E-2</v>
      </c>
      <c r="KV107" s="410"/>
      <c r="KW107" s="71"/>
      <c r="KX107" s="83"/>
      <c r="KY107" s="79"/>
      <c r="KZ107" s="409">
        <f>IF(ISBLANK(LE3),"",COUNTIF(LE12:LE90,"=0"))</f>
        <v>0</v>
      </c>
      <c r="LA107" s="409"/>
      <c r="LB107" s="410">
        <f>IF(ISBLANK(LE3),"",KZ107/KZ92)</f>
        <v>0</v>
      </c>
      <c r="LC107" s="410"/>
      <c r="LD107" s="71"/>
      <c r="LE107" s="83"/>
      <c r="LF107" s="78"/>
      <c r="LG107" s="409">
        <f>IF(ISBLANK(LL3),"",COUNTIF(LL12:LL90,"=0"))</f>
        <v>3</v>
      </c>
      <c r="LH107" s="409"/>
      <c r="LI107" s="410">
        <f>IF(ISBLANK(LL3),"",LG107/LG92)</f>
        <v>7.4999999999999997E-2</v>
      </c>
      <c r="LJ107" s="410"/>
      <c r="LK107" s="71"/>
      <c r="LL107" s="83"/>
      <c r="LM107" s="78"/>
      <c r="LN107" s="409">
        <f>IF(ISBLANK(LS3),"",COUNTIF(LS12:LS90,"=0"))</f>
        <v>18</v>
      </c>
      <c r="LO107" s="409"/>
      <c r="LP107" s="410">
        <f>IF(ISBLANK(LS3),"",LN107/LN92)</f>
        <v>0.41860465116279072</v>
      </c>
      <c r="LQ107" s="410"/>
      <c r="LR107" s="71"/>
      <c r="LS107" s="83"/>
      <c r="LT107" s="78"/>
      <c r="LU107" s="409">
        <f>IF(ISBLANK(LZ3),"",COUNTIF(LZ12:LZ90,"=0"))</f>
        <v>0</v>
      </c>
      <c r="LV107" s="409"/>
      <c r="LW107" s="410">
        <f>IF(ISBLANK(LS3),"",LU107/LU92)</f>
        <v>0</v>
      </c>
      <c r="LX107" s="410"/>
      <c r="LY107" s="71"/>
      <c r="LZ107" s="83"/>
      <c r="MA107" s="78"/>
      <c r="MB107" s="409">
        <f>IF(ISBLANK(MG3),"",COUNTIF(MG12:MG90,"=0"))</f>
        <v>11</v>
      </c>
      <c r="MC107" s="409"/>
      <c r="MD107" s="410">
        <f>IF(ISBLANK(MG3),"",MB107/MB92)</f>
        <v>0.2558139534883721</v>
      </c>
      <c r="ME107" s="410"/>
      <c r="MF107" s="71"/>
      <c r="MG107" s="83"/>
      <c r="MH107" s="78"/>
      <c r="MI107" s="409">
        <f>IF(ISBLANK(MN3),"",COUNTIF(MN12:MN90,"=0"))</f>
        <v>34</v>
      </c>
      <c r="MJ107" s="409"/>
      <c r="MK107" s="410">
        <f>IF(ISBLANK(MN3),"",MI107/MI92)</f>
        <v>0.97142857142857142</v>
      </c>
      <c r="ML107" s="410"/>
      <c r="MM107" s="71"/>
      <c r="MN107" s="83"/>
      <c r="MO107" s="78"/>
      <c r="MP107" s="409">
        <f>IF(ISBLANK(MU3),"",COUNTIF(MU12:MU90,"=0"))</f>
        <v>0</v>
      </c>
      <c r="MQ107" s="409"/>
      <c r="MR107" s="410">
        <f>IF(ISBLANK(MU3),"",MP107/MP92)</f>
        <v>0</v>
      </c>
      <c r="MS107" s="410"/>
      <c r="MT107" s="71"/>
      <c r="MU107" s="83"/>
      <c r="MV107" s="78"/>
      <c r="MW107" s="409">
        <f>IF(ISBLANK(NB3),"",COUNTIF(NB12:NB90,"=0"))</f>
        <v>0</v>
      </c>
      <c r="MX107" s="409"/>
      <c r="MY107" s="410">
        <f>IF(ISBLANK(NB3),"",MW107/MW92)</f>
        <v>0</v>
      </c>
      <c r="MZ107" s="410"/>
      <c r="NA107" s="71"/>
      <c r="NB107" s="83"/>
      <c r="NC107" s="78"/>
      <c r="ND107" s="409">
        <f>IF(ISBLANK(NI3),"",COUNTIF(NI12:NI90,"=0"))</f>
        <v>10</v>
      </c>
      <c r="NE107" s="409"/>
      <c r="NF107" s="410">
        <f>IF(ISBLANK(NI3),"",ND107/ND92)</f>
        <v>0.25</v>
      </c>
      <c r="NG107" s="410"/>
      <c r="NH107" s="71"/>
      <c r="NI107" s="83"/>
      <c r="NJ107" s="78"/>
      <c r="NK107" s="409">
        <f>IF(ISBLANK(NP3),"",COUNTIF(NP12:NP90,"=0"))</f>
        <v>40</v>
      </c>
      <c r="NL107" s="409"/>
      <c r="NM107" s="410">
        <f>IF(ISBLANK(NP3),"",NK107/NK92)</f>
        <v>0.97560975609756095</v>
      </c>
      <c r="NN107" s="410"/>
      <c r="NO107" s="71"/>
      <c r="NP107" s="83"/>
      <c r="NQ107" s="78"/>
      <c r="NR107" s="409">
        <f>IF(ISBLANK(NW3),"",COUNTIF(NW12:NW90,"=0"))</f>
        <v>38</v>
      </c>
      <c r="NS107" s="409"/>
      <c r="NT107" s="410">
        <f>IF(ISBLANK(NW3),"",NR107/NR92)</f>
        <v>0.97435897435897434</v>
      </c>
      <c r="NU107" s="410"/>
      <c r="NV107" s="71"/>
      <c r="NW107" s="83"/>
      <c r="NX107" s="78"/>
      <c r="NY107" s="409">
        <f>IF(ISBLANK(OD3),"",COUNTIF(OD12:OD90,"=0"))</f>
        <v>3</v>
      </c>
      <c r="NZ107" s="409"/>
      <c r="OA107" s="410">
        <f>IF(ISBLANK(OD3),"",NY107/NY92)</f>
        <v>9.0909090909090912E-2</v>
      </c>
      <c r="OB107" s="410"/>
      <c r="OC107" s="71"/>
      <c r="OD107" s="83"/>
      <c r="OE107" s="78"/>
      <c r="OF107" s="409">
        <f>IF(ISBLANK(NW3),"",COUNTIF(OK12:OK90,"=0"))</f>
        <v>0</v>
      </c>
      <c r="OG107" s="409"/>
      <c r="OH107" s="410" t="e">
        <f>IF(ISBLANK(NW3),"",OF107/OF92)</f>
        <v>#DIV/0!</v>
      </c>
      <c r="OI107" s="410"/>
      <c r="OJ107" s="71"/>
      <c r="OK107" s="83"/>
      <c r="OL107" s="78"/>
      <c r="OM107" s="409">
        <f>IF(ISBLANK(OR3),"",COUNTIF(OR12:OR90,"=0"))</f>
        <v>2</v>
      </c>
      <c r="ON107" s="409"/>
      <c r="OO107" s="410">
        <f>IF(ISBLANK(OR3),"",OM107/OM92)</f>
        <v>5.4054054054054057E-2</v>
      </c>
      <c r="OP107" s="410"/>
      <c r="OQ107" s="71"/>
      <c r="OR107" s="83"/>
      <c r="OS107" s="78"/>
      <c r="OT107" s="409">
        <f>IF(ISBLANK(OY3),"",COUNTIF(OY12:OY90,"=0"))</f>
        <v>18</v>
      </c>
      <c r="OU107" s="409"/>
      <c r="OV107" s="410">
        <f>IF(ISBLANK(OY3),"",OT107/OT92)</f>
        <v>0.5625</v>
      </c>
      <c r="OW107" s="410"/>
      <c r="OX107" s="71"/>
      <c r="OY107" s="83"/>
      <c r="OZ107" s="78"/>
      <c r="PA107" s="409" t="str">
        <f>IF(ISBLANK(PF3),"",COUNTIF(PF12:PF90,"=0"))</f>
        <v/>
      </c>
      <c r="PB107" s="409"/>
      <c r="PC107" s="410" t="str">
        <f>IF(ISBLANK(PF3),"",PA107/PA92)</f>
        <v/>
      </c>
      <c r="PD107" s="410"/>
      <c r="PE107" s="71"/>
      <c r="PF107" s="83"/>
      <c r="PG107" s="78"/>
      <c r="PH107" s="409">
        <f>IF(ISBLANK(PM3),"",COUNTIF(PM12:PM90,"=0"))</f>
        <v>1</v>
      </c>
      <c r="PI107" s="409"/>
      <c r="PJ107" s="410">
        <f>IF(ISBLANK(PM3),"",PH107/PH92)</f>
        <v>2.8571428571428571E-2</v>
      </c>
      <c r="PK107" s="410"/>
      <c r="PL107" s="71"/>
      <c r="PM107" s="83"/>
      <c r="PN107" s="78"/>
      <c r="PO107" s="409" t="str">
        <f>IF(ISBLANK(PT3),"",COUNTIF(PT12:PT90,"=0"))</f>
        <v/>
      </c>
      <c r="PP107" s="409"/>
      <c r="PQ107" s="410" t="str">
        <f>IF(ISBLANK(PT3),"",PO107/PO92)</f>
        <v/>
      </c>
      <c r="PR107" s="410"/>
      <c r="PS107" s="71"/>
      <c r="PT107" s="83"/>
      <c r="PU107" s="78"/>
      <c r="PV107" s="409">
        <f>IF(ISBLANK(QA3),"",COUNTIF(QA12:QA90,"=0"))</f>
        <v>19</v>
      </c>
      <c r="PW107" s="409"/>
      <c r="PX107" s="410">
        <f>IF(ISBLANK(QA3),"",PV107/PV92)</f>
        <v>0.6333333333333333</v>
      </c>
      <c r="PY107" s="410"/>
      <c r="PZ107" s="71"/>
      <c r="QA107" s="83"/>
      <c r="QB107" s="78"/>
      <c r="QC107" s="409">
        <f>IF(ISBLANK(QH3),"",COUNTIF(QH12:QH90,"=0"))</f>
        <v>1</v>
      </c>
      <c r="QD107" s="409"/>
      <c r="QE107" s="410">
        <f>IF(ISBLANK(QH3),"",QC107/QC92)</f>
        <v>3.3333333333333333E-2</v>
      </c>
      <c r="QF107" s="410"/>
      <c r="QG107" s="71"/>
      <c r="QH107" s="83"/>
      <c r="QI107" s="79"/>
      <c r="QJ107" s="409" t="str">
        <f>IF(ISBLANK(QV3),"",COUNTIF(QO12:QO90,"=0"))</f>
        <v/>
      </c>
      <c r="QK107" s="409"/>
      <c r="QL107" s="410" t="str">
        <f>IF(ISBLANK(QV3),"",QJ107/QJ92)</f>
        <v/>
      </c>
      <c r="QM107" s="410"/>
      <c r="QN107" s="71"/>
      <c r="QO107" s="83"/>
      <c r="QP107" s="79"/>
      <c r="QQ107" s="409" t="str">
        <f>IF(ISBLANK(QO3),"",COUNTIF(QV12:QV90,"=0"))</f>
        <v/>
      </c>
      <c r="QR107" s="409"/>
      <c r="QS107" s="410" t="str">
        <f>IF(ISBLANK(QO3),"",QQ107/QQ92)</f>
        <v/>
      </c>
      <c r="QT107" s="410"/>
      <c r="QU107" s="71"/>
      <c r="QV107" s="83"/>
    </row>
    <row r="108" spans="1:464" ht="15" customHeight="1" thickBot="1" x14ac:dyDescent="0.3">
      <c r="A108" s="467"/>
      <c r="B108" s="85" t="s">
        <v>147</v>
      </c>
      <c r="C108" s="74"/>
      <c r="D108" s="411" t="e">
        <f>IF(ISBLANK(I3),"",SUMIF(I12:I90,"&gt;=0")/COUNTIF(I12:I90,"&gt;=0"))</f>
        <v>#DIV/0!</v>
      </c>
      <c r="E108" s="411"/>
      <c r="F108" s="86"/>
      <c r="G108" s="86"/>
      <c r="H108" s="87"/>
      <c r="I108" s="88"/>
      <c r="J108" s="77"/>
      <c r="K108" s="411">
        <f>IF(ISBLANK(P3),"",SUMIF(P12:P90,"&gt;=0")/COUNTIF(P12:P90,"&gt;=0"))</f>
        <v>27.46268656716418</v>
      </c>
      <c r="L108" s="411"/>
      <c r="M108" s="86"/>
      <c r="N108" s="86"/>
      <c r="O108" s="87"/>
      <c r="P108" s="88"/>
      <c r="Q108" s="78"/>
      <c r="R108" s="411">
        <f>IF(ISBLANK(W3),"",SUMIF(W12:W90,"&gt;=0")/COUNTIF(W12:W90,"&gt;=0"))</f>
        <v>48.70967741935484</v>
      </c>
      <c r="S108" s="411"/>
      <c r="T108" s="86"/>
      <c r="U108" s="86"/>
      <c r="V108" s="87"/>
      <c r="W108" s="88"/>
      <c r="X108" s="78"/>
      <c r="Y108" s="411">
        <f>IF(ISBLANK(AD3),"",SUMIF(AD12:AD90,"&gt;=0")/COUNTIF(AD12:AD90,"&gt;=0"))</f>
        <v>35.806451612903224</v>
      </c>
      <c r="Z108" s="411"/>
      <c r="AA108" s="86"/>
      <c r="AB108" s="86"/>
      <c r="AC108" s="87"/>
      <c r="AD108" s="88"/>
      <c r="AE108" s="78"/>
      <c r="AF108" s="411">
        <f>IF(ISBLANK(AK3),"",SUMIF(AK12:AK90,"&gt;=0")/COUNTIF(AK12:AK90,"&gt;=0"))</f>
        <v>38.448275862068968</v>
      </c>
      <c r="AG108" s="411"/>
      <c r="AH108" s="86"/>
      <c r="AI108" s="86"/>
      <c r="AJ108" s="87"/>
      <c r="AK108" s="88"/>
      <c r="AL108" s="78"/>
      <c r="AM108" s="411">
        <f>IF(ISBLANK(AR3),"",SUMIF(AR12:AR90,"&gt;=0")/COUNTIF(AR12:AR90,"&gt;=0"))</f>
        <v>42.741935483870968</v>
      </c>
      <c r="AN108" s="411"/>
      <c r="AO108" s="86"/>
      <c r="AP108" s="86"/>
      <c r="AQ108" s="87"/>
      <c r="AR108" s="88"/>
      <c r="AS108" s="78"/>
      <c r="AT108" s="411">
        <f>IF(ISBLANK(AY3),"",SUMIF(AY12:AY90,"&gt;=0")/COUNTIF(AY12:AY90,"&gt;=0"))</f>
        <v>50.333333333333336</v>
      </c>
      <c r="AU108" s="411"/>
      <c r="AV108" s="86"/>
      <c r="AW108" s="86"/>
      <c r="AX108" s="87"/>
      <c r="AY108" s="88"/>
      <c r="AZ108" s="78"/>
      <c r="BA108" s="411">
        <f>IF(ISBLANK(BF3),"",SUMIF(BF12:BF90,"&gt;=0")/COUNTIF(BF12:BF90,"&gt;=0"))</f>
        <v>52.156862745098039</v>
      </c>
      <c r="BB108" s="411"/>
      <c r="BC108" s="86"/>
      <c r="BD108" s="86"/>
      <c r="BE108" s="87"/>
      <c r="BF108" s="88"/>
      <c r="BG108" s="78"/>
      <c r="BH108" s="411">
        <f>IF(ISBLANK(BM3),"",SUMIF(BM12:BM90,"&gt;=0")/COUNTIF(BM12:BM90,"&gt;=0"))</f>
        <v>53.148148148148145</v>
      </c>
      <c r="BI108" s="411"/>
      <c r="BJ108" s="86"/>
      <c r="BK108" s="86"/>
      <c r="BL108" s="87"/>
      <c r="BM108" s="88"/>
      <c r="BN108" s="78"/>
      <c r="BO108" s="411">
        <f>IF(ISBLANK(BT3),"",SUMIF(BT12:BT90,"&gt;=0")/COUNTIF(BT12:BT90,"&gt;=0"))</f>
        <v>1.7241379310344827</v>
      </c>
      <c r="BP108" s="411"/>
      <c r="BQ108" s="86"/>
      <c r="BR108" s="86"/>
      <c r="BS108" s="87"/>
      <c r="BT108" s="88"/>
      <c r="BU108" s="78"/>
      <c r="BV108" s="411">
        <f>IF(ISBLANK(CA3),"",SUMIF(CA12:CA90,"&gt;=0")/COUNTIF(CA12:CA90,"&gt;=0"))</f>
        <v>32.807017543859651</v>
      </c>
      <c r="BW108" s="411"/>
      <c r="BX108" s="86"/>
      <c r="BY108" s="86"/>
      <c r="BZ108" s="87"/>
      <c r="CA108" s="88"/>
      <c r="CB108" s="78"/>
      <c r="CC108" s="411">
        <f>IF(ISBLANK(CH3),"",SUMIF(CH12:CH90,"&gt;=0")/COUNTIF(CH12:CH90,"&gt;=0"))</f>
        <v>14.814814814814815</v>
      </c>
      <c r="CD108" s="411"/>
      <c r="CE108" s="86"/>
      <c r="CF108" s="86"/>
      <c r="CG108" s="87"/>
      <c r="CH108" s="88"/>
      <c r="CI108" s="78"/>
      <c r="CJ108" s="411">
        <f>IF(ISBLANK(CO3),"",SUMIF(CO12:CO90,"&gt;=0")/COUNTIF(CO12:CO90,"&gt;=0"))</f>
        <v>46.666666666666664</v>
      </c>
      <c r="CK108" s="411"/>
      <c r="CL108" s="86"/>
      <c r="CM108" s="86"/>
      <c r="CN108" s="87"/>
      <c r="CO108" s="88"/>
      <c r="CP108" s="78"/>
      <c r="CQ108" s="411">
        <f>IF(ISBLANK(CV3),"",SUMIF(CV12:CV90,"&gt;=0")/COUNTIF(CV12:CV90,"&gt;=0"))</f>
        <v>42.592592592592595</v>
      </c>
      <c r="CR108" s="411"/>
      <c r="CS108" s="86"/>
      <c r="CT108" s="86"/>
      <c r="CU108" s="87"/>
      <c r="CV108" s="88"/>
      <c r="CW108" s="78"/>
      <c r="CX108" s="411">
        <f>IF(ISBLANK(DC3),"",SUMIF(DC12:DC90,"&gt;=0")/COUNTIF(DC12:DC90,"&gt;=0"))</f>
        <v>57.924528301886795</v>
      </c>
      <c r="CY108" s="411"/>
      <c r="CZ108" s="86"/>
      <c r="DA108" s="86"/>
      <c r="DB108" s="87"/>
      <c r="DC108" s="88"/>
      <c r="DD108" s="78"/>
      <c r="DE108" s="411">
        <f>IF(ISBLANK(DJ3),"",SUMIF(DJ12:DJ90,"&gt;=0")/COUNTIF(DJ12:DJ90,"&gt;=0"))</f>
        <v>50.384615384615387</v>
      </c>
      <c r="DF108" s="411"/>
      <c r="DG108" s="86"/>
      <c r="DH108" s="86"/>
      <c r="DI108" s="87"/>
      <c r="DJ108" s="88"/>
      <c r="DK108" s="78"/>
      <c r="DL108" s="411">
        <f>IF(ISBLANK(DQ3),"",SUMIF(DQ12:DQ90,"&gt;=0")/COUNTIF(DQ12:DQ90,"&gt;=0"))</f>
        <v>0.17543859649122806</v>
      </c>
      <c r="DM108" s="411"/>
      <c r="DN108" s="86"/>
      <c r="DO108" s="86"/>
      <c r="DP108" s="87"/>
      <c r="DQ108" s="88"/>
      <c r="DR108" s="78"/>
      <c r="DS108" s="411">
        <f>IF(ISBLANK(DX3),"",SUMIF(DX12:DX90,"&gt;=0")/COUNTIF(DX12:DX90,"&gt;=0"))</f>
        <v>6.3636363636363633</v>
      </c>
      <c r="DT108" s="411"/>
      <c r="DU108" s="86"/>
      <c r="DV108" s="86"/>
      <c r="DW108" s="87"/>
      <c r="DX108" s="88"/>
      <c r="DY108" s="78"/>
      <c r="DZ108" s="411">
        <f>IF(ISBLANK(EE3),"",SUMIF(EE12:EE90,"&gt;=0")/COUNTIF(EE12:EE90,"&gt;=0"))</f>
        <v>47.115384615384613</v>
      </c>
      <c r="EA108" s="411"/>
      <c r="EB108" s="86"/>
      <c r="EC108" s="86"/>
      <c r="ED108" s="87"/>
      <c r="EE108" s="88"/>
      <c r="EF108" s="78"/>
      <c r="EG108" s="411">
        <f>IF(ISBLANK(EL3),"",SUMIF(EL12:EL90,"&gt;=0")/COUNTIF(EL12:EL90,"&gt;=0"))</f>
        <v>23.333333333333332</v>
      </c>
      <c r="EH108" s="411"/>
      <c r="EI108" s="86"/>
      <c r="EJ108" s="86"/>
      <c r="EK108" s="87"/>
      <c r="EL108" s="88"/>
      <c r="EM108" s="78"/>
      <c r="EN108" s="411">
        <f>IF(ISBLANK(ES3),"",SUMIF(ES12:ES90,"&gt;=0")/COUNTIF(ES12:ES90,"&gt;=0"))</f>
        <v>44.117647058823529</v>
      </c>
      <c r="EO108" s="411"/>
      <c r="EP108" s="86"/>
      <c r="EQ108" s="86"/>
      <c r="ER108" s="87"/>
      <c r="ES108" s="88"/>
      <c r="ET108" s="78"/>
      <c r="EU108" s="411">
        <f>IF(ISBLANK(EZ3),"",SUMIF(EZ12:EZ90,"&gt;=0")/COUNTIF(EZ12:EZ90,"&gt;=0"))</f>
        <v>28.541666666666668</v>
      </c>
      <c r="EV108" s="411"/>
      <c r="EW108" s="86"/>
      <c r="EX108" s="86"/>
      <c r="EY108" s="87"/>
      <c r="EZ108" s="88"/>
      <c r="FA108" s="78"/>
      <c r="FB108" s="411">
        <f>IF(ISBLANK(BM3),"",SUMIF(FG12:FG90,"&gt;=0")/COUNTIF(FG12:FG90,"&gt;=0"))</f>
        <v>32.765957446808514</v>
      </c>
      <c r="FC108" s="411"/>
      <c r="FD108" s="86"/>
      <c r="FE108" s="86"/>
      <c r="FF108" s="87"/>
      <c r="FG108" s="88"/>
      <c r="FH108" s="78"/>
      <c r="FI108" s="411">
        <f>IF(ISBLANK(FN3),"",SUMIF(FN12:FN90,"&gt;=0")/COUNTIF(FN12:FN90,"&gt;=0"))</f>
        <v>55.957446808510639</v>
      </c>
      <c r="FJ108" s="411"/>
      <c r="FK108" s="86"/>
      <c r="FL108" s="86"/>
      <c r="FM108" s="87"/>
      <c r="FN108" s="88"/>
      <c r="FO108" s="78"/>
      <c r="FP108" s="411">
        <f>IF(ISBLANK(DJ3),"",SUMIF(FU12:FU90,"&gt;=0")/COUNTIF(FU12:FU90,"&gt;=0"))</f>
        <v>9.6078431372549016</v>
      </c>
      <c r="FQ108" s="411"/>
      <c r="FR108" s="86"/>
      <c r="FS108" s="86"/>
      <c r="FT108" s="87"/>
      <c r="FU108" s="88"/>
      <c r="FV108" s="78"/>
      <c r="FW108" s="411">
        <f>IF(ISBLANK(GB3),"",SUMIF(GB12:GB90,"&gt;=0")/COUNTIF(GB12:GB90,"&gt;=0"))</f>
        <v>0.20833333333333334</v>
      </c>
      <c r="FX108" s="411"/>
      <c r="FY108" s="86"/>
      <c r="FZ108" s="86"/>
      <c r="GA108" s="87"/>
      <c r="GB108" s="88"/>
      <c r="GC108" s="78"/>
      <c r="GD108" s="411">
        <f>IF(ISBLANK(GI3),"",SUMIF(GI12:GI90,"&gt;=0")/COUNTIF(GI12:GI90,"&gt;=0"))</f>
        <v>34.666666666666664</v>
      </c>
      <c r="GE108" s="411"/>
      <c r="GF108" s="86"/>
      <c r="GG108" s="86"/>
      <c r="GH108" s="87"/>
      <c r="GI108" s="88"/>
      <c r="GJ108" s="78"/>
      <c r="GK108" s="411">
        <f>IF(ISBLANK(GP3),"",SUMIF(GP12:GP90,"&gt;=0")/COUNTIF(GP12:GP90,"&gt;=0"))</f>
        <v>30.851063829787233</v>
      </c>
      <c r="GL108" s="411"/>
      <c r="GM108" s="86"/>
      <c r="GN108" s="86"/>
      <c r="GO108" s="87"/>
      <c r="GP108" s="88"/>
      <c r="GQ108" s="78"/>
      <c r="GR108" s="411">
        <f>IF(ISBLANK(GW3),"",SUMIF(GW12:GW90,"&gt;=0")/COUNTIF(GW12:GW90,"&gt;=0"))</f>
        <v>40</v>
      </c>
      <c r="GS108" s="411"/>
      <c r="GT108" s="86"/>
      <c r="GU108" s="86"/>
      <c r="GV108" s="87"/>
      <c r="GW108" s="88"/>
      <c r="GX108" s="78"/>
      <c r="GY108" s="411">
        <f>IF(ISBLANK(HD3),"",SUMIF(HD12:HD90,"&gt;=0")/COUNTIF(HD12:HD90,"&gt;=0"))</f>
        <v>45.6</v>
      </c>
      <c r="GZ108" s="411"/>
      <c r="HA108" s="86"/>
      <c r="HB108" s="86"/>
      <c r="HC108" s="87"/>
      <c r="HD108" s="88"/>
      <c r="HE108" s="78"/>
      <c r="HF108" s="411">
        <f>IF(ISBLANK(HK3),"",SUMIF(HK12:HK90,"&gt;=0")/COUNTIF(HK12:HK90,"&gt;=0"))</f>
        <v>18.75</v>
      </c>
      <c r="HG108" s="411"/>
      <c r="HH108" s="86"/>
      <c r="HI108" s="86"/>
      <c r="HJ108" s="87"/>
      <c r="HK108" s="88"/>
      <c r="HL108" s="78"/>
      <c r="HM108" s="411">
        <f>IF(ISBLANK(HR3),"",SUMIF(HR12:HR90,"&gt;=0")/COUNTIF(HR12:HR90,"&gt;=0"))</f>
        <v>36.666666666666664</v>
      </c>
      <c r="HN108" s="411"/>
      <c r="HO108" s="86"/>
      <c r="HP108" s="86"/>
      <c r="HQ108" s="87"/>
      <c r="HR108" s="88"/>
      <c r="HS108" s="78"/>
      <c r="HT108" s="411">
        <f>IF(ISBLANK(HY3),"",SUMIF(HY12:HY90,"&gt;=0")/COUNTIF(HY12:HY90,"&gt;=0"))</f>
        <v>42.173913043478258</v>
      </c>
      <c r="HU108" s="411"/>
      <c r="HV108" s="86"/>
      <c r="HW108" s="86"/>
      <c r="HX108" s="87"/>
      <c r="HY108" s="88"/>
      <c r="HZ108" s="78"/>
      <c r="IA108" s="411">
        <f>IF(ISBLANK(IM3),"",SUMIF(IF12:IF90,"&gt;=0")/COUNTIF(IF12:IF90,"&gt;=0"))</f>
        <v>13.469387755102041</v>
      </c>
      <c r="IB108" s="411"/>
      <c r="IC108" s="86"/>
      <c r="ID108" s="86"/>
      <c r="IE108" s="87"/>
      <c r="IF108" s="88"/>
      <c r="IG108" s="78"/>
      <c r="IH108" s="411">
        <f>IF(ISBLANK(IF3),"",SUMIF(IM12:IM90,"&gt;=0")/COUNTIF(IM12:IM90,"&gt;=0"))</f>
        <v>43.333333333333336</v>
      </c>
      <c r="II108" s="411"/>
      <c r="IJ108" s="86"/>
      <c r="IK108" s="86"/>
      <c r="IL108" s="87"/>
      <c r="IM108" s="88"/>
      <c r="IN108" s="78"/>
      <c r="IO108" s="411">
        <f>IF(ISBLANK(IT3),"",SUMIF(IT12:IT90,"&gt;=0")/COUNTIF(IT12:IT90,"&gt;=0"))</f>
        <v>36.956521739130437</v>
      </c>
      <c r="IP108" s="411"/>
      <c r="IQ108" s="86"/>
      <c r="IR108" s="86"/>
      <c r="IS108" s="87"/>
      <c r="IT108" s="88"/>
      <c r="IU108" s="78"/>
      <c r="IV108" s="411">
        <f>IF(ISBLANK(JA3),"",SUMIF(JA12:JA90,"&gt;=0")/COUNTIF(JA12:JA90,"&gt;=0"))</f>
        <v>0.40816326530612246</v>
      </c>
      <c r="IW108" s="411"/>
      <c r="IX108" s="86"/>
      <c r="IY108" s="86"/>
      <c r="IZ108" s="87"/>
      <c r="JA108" s="88"/>
      <c r="JB108" s="78"/>
      <c r="JC108" s="411">
        <f>IF(ISBLANK(JH3),"",SUMIF(JH12:JH90,"&gt;=0")/COUNTIF(JH12:JH90,"&gt;=0"))</f>
        <v>63.80952380952381</v>
      </c>
      <c r="JD108" s="411"/>
      <c r="JE108" s="86"/>
      <c r="JF108" s="86"/>
      <c r="JG108" s="87"/>
      <c r="JH108" s="88"/>
      <c r="JI108" s="78"/>
      <c r="JJ108" s="411" t="e">
        <f>IF(ISBLANK(JH3),"",SUMIF(JO12:JO90,"&gt;=0")/COUNTIF(JO12:JO90,"&gt;=0"))</f>
        <v>#DIV/0!</v>
      </c>
      <c r="JK108" s="411"/>
      <c r="JL108" s="86"/>
      <c r="JM108" s="86"/>
      <c r="JN108" s="87"/>
      <c r="JO108" s="88"/>
      <c r="JP108" s="78"/>
      <c r="JQ108" s="411">
        <f>IF(ISBLANK(JV3),"",SUMIF(JV12:JV90,"&gt;=0")/COUNTIF(JV12:JV90,"&gt;=0"))</f>
        <v>37.38095238095238</v>
      </c>
      <c r="JR108" s="411"/>
      <c r="JS108" s="86"/>
      <c r="JT108" s="86"/>
      <c r="JU108" s="87"/>
      <c r="JV108" s="88"/>
      <c r="JW108" s="78"/>
      <c r="JX108" s="411" t="e">
        <f>IF(ISBLANK(KQ3),"",SUMIF(KC12:KC90,"&gt;=0")/COUNTIF(KC12:KC90,"&gt;=0"))</f>
        <v>#DIV/0!</v>
      </c>
      <c r="JY108" s="411"/>
      <c r="JZ108" s="86"/>
      <c r="KA108" s="86"/>
      <c r="KB108" s="87"/>
      <c r="KC108" s="88"/>
      <c r="KD108" s="78"/>
      <c r="KE108" s="411">
        <f>IF(ISBLANK(KJ3),"",SUMIF(KJ12:KJ90,"&gt;=0")/COUNTIF(KJ12:KJ90,"&gt;=0"))</f>
        <v>48.695652173913047</v>
      </c>
      <c r="KF108" s="411"/>
      <c r="KG108" s="86"/>
      <c r="KH108" s="86"/>
      <c r="KI108" s="87"/>
      <c r="KJ108" s="88"/>
      <c r="KK108" s="78"/>
      <c r="KL108" s="411">
        <f>IF(ISBLANK(KQ3),"",SUMIF(KQ12:KQ90,"&gt;=0")/COUNTIF(KQ12:KQ90,"&gt;=0"))</f>
        <v>5.3488372093023253</v>
      </c>
      <c r="KM108" s="411"/>
      <c r="KN108" s="86"/>
      <c r="KO108" s="86"/>
      <c r="KP108" s="87"/>
      <c r="KQ108" s="88"/>
      <c r="KR108" s="78"/>
      <c r="KS108" s="411">
        <f>IF(ISBLANK(KX3),"",SUMIF(KX12:KX90,"&gt;=0")/COUNTIF(KX12:KX90,"&gt;=0"))</f>
        <v>35.581395348837212</v>
      </c>
      <c r="KT108" s="411"/>
      <c r="KU108" s="86"/>
      <c r="KV108" s="86"/>
      <c r="KW108" s="87"/>
      <c r="KX108" s="88"/>
      <c r="KY108" s="79"/>
      <c r="KZ108" s="411">
        <f>IF(ISBLANK(LE3),"",SUMIF(LE12:LE90,"&gt;=0")/COUNTIF(LE12:LE90,"&gt;=0"))</f>
        <v>27.555555555555557</v>
      </c>
      <c r="LA108" s="411"/>
      <c r="LB108" s="86"/>
      <c r="LC108" s="86"/>
      <c r="LD108" s="87"/>
      <c r="LE108" s="88"/>
      <c r="LF108" s="78"/>
      <c r="LG108" s="411">
        <f>IF(ISBLANK(LL3),"",SUMIF(LL12:LL90,"&gt;=0")/COUNTIF(LL12:LL90,"&gt;=0"))</f>
        <v>36.25</v>
      </c>
      <c r="LH108" s="411"/>
      <c r="LI108" s="86"/>
      <c r="LJ108" s="86"/>
      <c r="LK108" s="87"/>
      <c r="LL108" s="88"/>
      <c r="LM108" s="78"/>
      <c r="LN108" s="411">
        <f>IF(ISBLANK(LS3),"",SUMIF(LS12:LS90,"&gt;=0")/COUNTIF(LS12:LS90,"&gt;=0"))</f>
        <v>14.418604651162791</v>
      </c>
      <c r="LO108" s="411"/>
      <c r="LP108" s="86"/>
      <c r="LQ108" s="86"/>
      <c r="LR108" s="87"/>
      <c r="LS108" s="88"/>
      <c r="LT108" s="78"/>
      <c r="LU108" s="411">
        <f>IF(ISBLANK(LZ3),"",SUMIF(LZ12:LZ90,"&gt;=0")/COUNTIF(LZ12:LZ90,"&gt;=0"))</f>
        <v>44.761904761904759</v>
      </c>
      <c r="LV108" s="411"/>
      <c r="LW108" s="86"/>
      <c r="LX108" s="86"/>
      <c r="LY108" s="87"/>
      <c r="LZ108" s="88"/>
      <c r="MA108" s="78"/>
      <c r="MB108" s="411">
        <f>IF(ISBLANK(MG3),"",SUMIF(MG12:MG90,"&gt;=0")/COUNTIF(MG12:MG90,"&gt;=0"))</f>
        <v>20.465116279069768</v>
      </c>
      <c r="MC108" s="411"/>
      <c r="MD108" s="86"/>
      <c r="ME108" s="86"/>
      <c r="MF108" s="87"/>
      <c r="MG108" s="88"/>
      <c r="MH108" s="78"/>
      <c r="MI108" s="411">
        <f>IF(ISBLANK(MN3),"",SUMIF(MN12:MN90,"&gt;=0")/COUNTIF(MN12:MN90,"&gt;=0"))</f>
        <v>0.8571428571428571</v>
      </c>
      <c r="MJ108" s="411"/>
      <c r="MK108" s="86"/>
      <c r="ML108" s="86"/>
      <c r="MM108" s="87"/>
      <c r="MN108" s="88"/>
      <c r="MO108" s="78"/>
      <c r="MP108" s="411">
        <f>IF(ISBLANK(MU3),"",SUMIF(MU12:MU90,"&gt;=0")/COUNTIF(MU12:MU90,"&gt;=0"))</f>
        <v>46.19047619047619</v>
      </c>
      <c r="MQ108" s="411"/>
      <c r="MR108" s="86"/>
      <c r="MS108" s="86"/>
      <c r="MT108" s="87"/>
      <c r="MU108" s="88"/>
      <c r="MV108" s="78"/>
      <c r="MW108" s="411">
        <f>IF(ISBLANK(NB3),"",SUMIF(NB12:NB90,"&gt;=0")/COUNTIF(NB12:NB90,"&gt;=0"))</f>
        <v>36.410256410256409</v>
      </c>
      <c r="MX108" s="411"/>
      <c r="MY108" s="86"/>
      <c r="MZ108" s="86"/>
      <c r="NA108" s="87"/>
      <c r="NB108" s="88"/>
      <c r="NC108" s="78"/>
      <c r="ND108" s="411">
        <f>IF(ISBLANK(NI3),"",SUMIF(NI12:NI90,"&gt;=0")/COUNTIF(NI12:NI90,"&gt;=0"))</f>
        <v>22</v>
      </c>
      <c r="NE108" s="411"/>
      <c r="NF108" s="86"/>
      <c r="NG108" s="86"/>
      <c r="NH108" s="87"/>
      <c r="NI108" s="88"/>
      <c r="NJ108" s="78"/>
      <c r="NK108" s="411">
        <f>IF(ISBLANK(NP3),"",SUMIF(NP12:NP90,"&gt;=0")/COUNTIF(NP12:NP90,"&gt;=0"))</f>
        <v>0.48780487804878048</v>
      </c>
      <c r="NL108" s="411"/>
      <c r="NM108" s="86"/>
      <c r="NN108" s="86"/>
      <c r="NO108" s="87"/>
      <c r="NP108" s="88"/>
      <c r="NQ108" s="78"/>
      <c r="NR108" s="411">
        <f>IF(ISBLANK(NW3),"",SUMIF(NW12:NW90,"&gt;=0")/COUNTIF(NW12:NW90,"&gt;=0"))</f>
        <v>0.25641025641025639</v>
      </c>
      <c r="NS108" s="411"/>
      <c r="NT108" s="86"/>
      <c r="NU108" s="86"/>
      <c r="NV108" s="87"/>
      <c r="NW108" s="88"/>
      <c r="NX108" s="78"/>
      <c r="NY108" s="411">
        <f>IF(ISBLANK(OD3),"",SUMIF(OD12:OD90,"&gt;=0")/COUNTIF(OD12:OD90,"&gt;=0"))</f>
        <v>22.121212121212121</v>
      </c>
      <c r="NZ108" s="411"/>
      <c r="OA108" s="86"/>
      <c r="OB108" s="86"/>
      <c r="OC108" s="87"/>
      <c r="OD108" s="88"/>
      <c r="OE108" s="78"/>
      <c r="OF108" s="411" t="e">
        <f>IF(ISBLANK(NW3),"",SUMIF(OK12:OK90,"&gt;=0")/COUNTIF(OK12:OK90,"&gt;=0"))</f>
        <v>#DIV/0!</v>
      </c>
      <c r="OG108" s="411"/>
      <c r="OH108" s="86"/>
      <c r="OI108" s="86"/>
      <c r="OJ108" s="87"/>
      <c r="OK108" s="88"/>
      <c r="OL108" s="78"/>
      <c r="OM108" s="411">
        <f>IF(ISBLANK(OR3),"",SUMIF(OR12:OR90,"&gt;=0")/COUNTIF(OR12:OR90,"&gt;=0"))</f>
        <v>35.675675675675677</v>
      </c>
      <c r="ON108" s="411"/>
      <c r="OO108" s="86"/>
      <c r="OP108" s="86"/>
      <c r="OQ108" s="87"/>
      <c r="OR108" s="88"/>
      <c r="OS108" s="78"/>
      <c r="OT108" s="411">
        <f>IF(ISBLANK(OY3),"",SUMIF(OY12:OY90,"&gt;=0")/COUNTIF(OY12:OY90,"&gt;=0"))</f>
        <v>8.75</v>
      </c>
      <c r="OU108" s="411"/>
      <c r="OV108" s="86"/>
      <c r="OW108" s="86"/>
      <c r="OX108" s="87"/>
      <c r="OY108" s="88"/>
      <c r="OZ108" s="78"/>
      <c r="PA108" s="411" t="str">
        <f>IF(ISBLANK(PF3),"",SUMIF(PF12:PF90,"&gt;=0")/COUNTIF(PF12:PF90,"&gt;=0"))</f>
        <v/>
      </c>
      <c r="PB108" s="411"/>
      <c r="PC108" s="86"/>
      <c r="PD108" s="86"/>
      <c r="PE108" s="87"/>
      <c r="PF108" s="88"/>
      <c r="PG108" s="78"/>
      <c r="PH108" s="411">
        <f>IF(ISBLANK(PM3),"",SUMIF(PM12:PM90,"&gt;=0")/COUNTIF(PM12:PM90,"&gt;=0"))</f>
        <v>36.857142857142854</v>
      </c>
      <c r="PI108" s="411"/>
      <c r="PJ108" s="86"/>
      <c r="PK108" s="86"/>
      <c r="PL108" s="87"/>
      <c r="PM108" s="88"/>
      <c r="PN108" s="78"/>
      <c r="PO108" s="411" t="str">
        <f>IF(ISBLANK(PT3),"",SUMIF(PT12:PT90,"&gt;=0")/COUNTIF(PT12:PT90,"&gt;=0"))</f>
        <v/>
      </c>
      <c r="PP108" s="411"/>
      <c r="PQ108" s="86"/>
      <c r="PR108" s="86"/>
      <c r="PS108" s="87"/>
      <c r="PT108" s="88"/>
      <c r="PU108" s="78"/>
      <c r="PV108" s="411">
        <f>IF(ISBLANK(QA3),"",SUMIF(QA12:QA90,"&gt;=0")/COUNTIF(QA12:QA90,"&gt;=0"))</f>
        <v>10.666666666666666</v>
      </c>
      <c r="PW108" s="411"/>
      <c r="PX108" s="86"/>
      <c r="PY108" s="86"/>
      <c r="PZ108" s="87"/>
      <c r="QA108" s="88"/>
      <c r="QB108" s="78"/>
      <c r="QC108" s="411">
        <f>IF(ISBLANK(QH3),"",SUMIF(QH12:QH90,"&gt;=0")/COUNTIF(QH12:QH90,"&gt;=0"))</f>
        <v>32</v>
      </c>
      <c r="QD108" s="411"/>
      <c r="QE108" s="86"/>
      <c r="QF108" s="86"/>
      <c r="QG108" s="87"/>
      <c r="QH108" s="88"/>
      <c r="QI108" s="79"/>
      <c r="QJ108" s="411" t="str">
        <f>IF(ISBLANK(QV3),"",SUMIF(QO12:QO90,"&gt;=0")/COUNTIF(QO12:QO90,"&gt;=0"))</f>
        <v/>
      </c>
      <c r="QK108" s="411"/>
      <c r="QL108" s="86"/>
      <c r="QM108" s="86"/>
      <c r="QN108" s="87"/>
      <c r="QO108" s="88"/>
      <c r="QP108" s="79"/>
      <c r="QQ108" s="411" t="str">
        <f>IF(ISBLANK(QO3),"",SUMIF(QV12:QV90,"&gt;=0")/COUNTIF(QV12:QV90,"&gt;=0"))</f>
        <v/>
      </c>
      <c r="QR108" s="411"/>
      <c r="QS108" s="86"/>
      <c r="QT108" s="86"/>
      <c r="QU108" s="87"/>
      <c r="QV108" s="88"/>
    </row>
    <row r="109" spans="1:464" ht="13.8" x14ac:dyDescent="0.25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3.8" x14ac:dyDescent="0.25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>
        <f t="shared" ref="LW110:LW141" si="2">MK12</f>
        <v>0</v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>
        <f t="shared" ref="OH110:OH141" si="11">OV12</f>
        <v>0</v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>
        <f t="shared" ref="OV110:OV141" si="13">PJ12</f>
        <v>20</v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>
        <f t="shared" ref="PJ110:PJ141" si="15">PX12</f>
        <v>0</v>
      </c>
      <c r="PK110" s="185"/>
      <c r="PL110" s="185"/>
      <c r="PM110" s="185"/>
      <c r="PN110" s="185"/>
      <c r="PO110" s="185"/>
      <c r="PP110" s="185"/>
      <c r="PQ110" s="185">
        <f t="shared" ref="PQ110:PQ141" si="16">QE12</f>
        <v>0</v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3.8" x14ac:dyDescent="0.25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>
        <f t="shared" si="2"/>
        <v>0</v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>
        <f t="shared" si="11"/>
        <v>0</v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>
        <f t="shared" si="13"/>
        <v>0</v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>
        <f t="shared" si="15"/>
        <v>0</v>
      </c>
      <c r="PK111" s="185"/>
      <c r="PL111" s="185"/>
      <c r="PM111" s="185"/>
      <c r="PN111" s="185"/>
      <c r="PO111" s="185"/>
      <c r="PP111" s="185"/>
      <c r="PQ111" s="185">
        <f t="shared" si="16"/>
        <v>0</v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3.8" x14ac:dyDescent="0.25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>
        <f t="shared" si="2"/>
        <v>0</v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>
        <f t="shared" si="11"/>
        <v>0</v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>
        <f t="shared" si="13"/>
        <v>0</v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>
        <f t="shared" si="15"/>
        <v>0</v>
      </c>
      <c r="PK112" s="185"/>
      <c r="PL112" s="185"/>
      <c r="PM112" s="185"/>
      <c r="PN112" s="185"/>
      <c r="PO112" s="185"/>
      <c r="PP112" s="185"/>
      <c r="PQ112" s="185">
        <f t="shared" si="16"/>
        <v>0</v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3.8" x14ac:dyDescent="0.25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>
        <f t="shared" si="2"/>
        <v>0</v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>
        <f t="shared" si="11"/>
        <v>0</v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>
        <f t="shared" si="13"/>
        <v>0</v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>
        <f t="shared" si="15"/>
        <v>0</v>
      </c>
      <c r="PK113" s="185"/>
      <c r="PL113" s="185"/>
      <c r="PM113" s="185"/>
      <c r="PN113" s="185"/>
      <c r="PO113" s="185"/>
      <c r="PP113" s="185"/>
      <c r="PQ113" s="185">
        <f t="shared" si="16"/>
        <v>0</v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3.8" x14ac:dyDescent="0.25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>
        <f t="shared" si="2"/>
        <v>0</v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>
        <f t="shared" si="11"/>
        <v>0</v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>
        <f t="shared" si="13"/>
        <v>0</v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>
        <f t="shared" si="15"/>
        <v>0</v>
      </c>
      <c r="PK114" s="185"/>
      <c r="PL114" s="185"/>
      <c r="PM114" s="185"/>
      <c r="PN114" s="185"/>
      <c r="PO114" s="185"/>
      <c r="PP114" s="185"/>
      <c r="PQ114" s="185">
        <f t="shared" si="16"/>
        <v>0</v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3.8" x14ac:dyDescent="0.25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>
        <f t="shared" si="2"/>
        <v>0</v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>
        <f t="shared" si="11"/>
        <v>0</v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>
        <f t="shared" si="13"/>
        <v>0</v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>
        <f t="shared" si="15"/>
        <v>0</v>
      </c>
      <c r="PK115" s="185"/>
      <c r="PL115" s="185"/>
      <c r="PM115" s="185"/>
      <c r="PN115" s="185"/>
      <c r="PO115" s="185"/>
      <c r="PP115" s="185"/>
      <c r="PQ115" s="185">
        <f t="shared" si="16"/>
        <v>0</v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3.8" x14ac:dyDescent="0.25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>
        <f t="shared" si="2"/>
        <v>0</v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>
        <f t="shared" si="11"/>
        <v>0</v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>
        <f t="shared" si="13"/>
        <v>20</v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>
        <f t="shared" si="15"/>
        <v>20</v>
      </c>
      <c r="PK116" s="185"/>
      <c r="PL116" s="185"/>
      <c r="PM116" s="185"/>
      <c r="PN116" s="185"/>
      <c r="PO116" s="185"/>
      <c r="PP116" s="185"/>
      <c r="PQ116" s="185">
        <f t="shared" si="16"/>
        <v>0</v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3.8" x14ac:dyDescent="0.25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>
        <f t="shared" si="2"/>
        <v>0</v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>
        <f t="shared" si="11"/>
        <v>0</v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>
        <f t="shared" si="13"/>
        <v>20</v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>
        <f t="shared" si="15"/>
        <v>0</v>
      </c>
      <c r="PK117" s="185"/>
      <c r="PL117" s="185"/>
      <c r="PM117" s="185"/>
      <c r="PN117" s="185"/>
      <c r="PO117" s="185"/>
      <c r="PP117" s="185"/>
      <c r="PQ117" s="185">
        <f t="shared" si="16"/>
        <v>0</v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3.8" x14ac:dyDescent="0.25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>
        <f t="shared" si="2"/>
        <v>0</v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>
        <f t="shared" si="11"/>
        <v>0</v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>
        <f t="shared" si="13"/>
        <v>0</v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>
        <f t="shared" si="15"/>
        <v>0</v>
      </c>
      <c r="PK118" s="185"/>
      <c r="PL118" s="185"/>
      <c r="PM118" s="185"/>
      <c r="PN118" s="185"/>
      <c r="PO118" s="185"/>
      <c r="PP118" s="185"/>
      <c r="PQ118" s="185">
        <f t="shared" si="16"/>
        <v>0</v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3.8" x14ac:dyDescent="0.25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>
        <f t="shared" si="2"/>
        <v>0</v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>
        <f t="shared" si="11"/>
        <v>0</v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>
        <f t="shared" si="13"/>
        <v>0</v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>
        <f t="shared" si="15"/>
        <v>0</v>
      </c>
      <c r="PK119" s="185"/>
      <c r="PL119" s="185"/>
      <c r="PM119" s="185"/>
      <c r="PN119" s="185"/>
      <c r="PO119" s="185"/>
      <c r="PP119" s="185"/>
      <c r="PQ119" s="185">
        <f t="shared" si="16"/>
        <v>0</v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3.8" x14ac:dyDescent="0.25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>
        <f t="shared" si="2"/>
        <v>0</v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>
        <f t="shared" si="11"/>
        <v>0</v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>
        <f t="shared" si="13"/>
        <v>0</v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>
        <f t="shared" si="15"/>
        <v>20</v>
      </c>
      <c r="PK120" s="185"/>
      <c r="PL120" s="185"/>
      <c r="PM120" s="185"/>
      <c r="PN120" s="185"/>
      <c r="PO120" s="185"/>
      <c r="PP120" s="185"/>
      <c r="PQ120" s="185">
        <f t="shared" si="16"/>
        <v>0</v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3.8" x14ac:dyDescent="0.25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>
        <f t="shared" si="2"/>
        <v>0</v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>
        <f t="shared" si="11"/>
        <v>0</v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>
        <f t="shared" si="13"/>
        <v>0</v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>
        <f t="shared" si="15"/>
        <v>0</v>
      </c>
      <c r="PK121" s="185"/>
      <c r="PL121" s="185"/>
      <c r="PM121" s="185"/>
      <c r="PN121" s="185"/>
      <c r="PO121" s="185"/>
      <c r="PP121" s="185"/>
      <c r="PQ121" s="185">
        <f t="shared" si="16"/>
        <v>0</v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3.8" x14ac:dyDescent="0.25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>
        <f t="shared" si="2"/>
        <v>0</v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>
        <f t="shared" si="11"/>
        <v>0</v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>
        <f t="shared" si="13"/>
        <v>0</v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>
        <f t="shared" si="15"/>
        <v>0</v>
      </c>
      <c r="PK122" s="185"/>
      <c r="PL122" s="185"/>
      <c r="PM122" s="185"/>
      <c r="PN122" s="185"/>
      <c r="PO122" s="185"/>
      <c r="PP122" s="185"/>
      <c r="PQ122" s="185">
        <f t="shared" si="16"/>
        <v>0</v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3.8" x14ac:dyDescent="0.25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>
        <f t="shared" si="2"/>
        <v>0</v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>
        <f t="shared" si="11"/>
        <v>0</v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>
        <f t="shared" si="13"/>
        <v>0</v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>
        <f t="shared" si="15"/>
        <v>0</v>
      </c>
      <c r="PK123" s="185"/>
      <c r="PL123" s="185"/>
      <c r="PM123" s="185"/>
      <c r="PN123" s="185"/>
      <c r="PO123" s="185"/>
      <c r="PP123" s="185"/>
      <c r="PQ123" s="185">
        <f t="shared" si="16"/>
        <v>0</v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3.8" x14ac:dyDescent="0.25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>
        <f t="shared" si="2"/>
        <v>0</v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>
        <f t="shared" si="11"/>
        <v>0</v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>
        <f t="shared" si="13"/>
        <v>20</v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>
        <f t="shared" si="15"/>
        <v>20</v>
      </c>
      <c r="PK124" s="185"/>
      <c r="PL124" s="185"/>
      <c r="PM124" s="185"/>
      <c r="PN124" s="185"/>
      <c r="PO124" s="185"/>
      <c r="PP124" s="185"/>
      <c r="PQ124" s="185">
        <f t="shared" si="16"/>
        <v>0</v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3.8" x14ac:dyDescent="0.25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>
        <f t="shared" si="2"/>
        <v>0</v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>
        <f t="shared" si="11"/>
        <v>0</v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>
        <f t="shared" si="13"/>
        <v>20</v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>
        <f t="shared" si="15"/>
        <v>0</v>
      </c>
      <c r="PK125" s="185"/>
      <c r="PL125" s="185"/>
      <c r="PM125" s="185"/>
      <c r="PN125" s="185"/>
      <c r="PO125" s="185"/>
      <c r="PP125" s="185"/>
      <c r="PQ125" s="185">
        <f t="shared" si="16"/>
        <v>0</v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3.8" x14ac:dyDescent="0.25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>
        <f t="shared" si="2"/>
        <v>0</v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>
        <f t="shared" si="11"/>
        <v>0</v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>
        <f t="shared" si="13"/>
        <v>0</v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>
        <f t="shared" si="15"/>
        <v>0</v>
      </c>
      <c r="PK126" s="185"/>
      <c r="PL126" s="185"/>
      <c r="PM126" s="185"/>
      <c r="PN126" s="185"/>
      <c r="PO126" s="185"/>
      <c r="PP126" s="185"/>
      <c r="PQ126" s="185">
        <f t="shared" si="16"/>
        <v>0</v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3.8" x14ac:dyDescent="0.25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>
        <f t="shared" si="2"/>
        <v>0</v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>
        <f t="shared" si="11"/>
        <v>0</v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>
        <f t="shared" si="13"/>
        <v>0</v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>
        <f t="shared" si="15"/>
        <v>0</v>
      </c>
      <c r="PK127" s="185"/>
      <c r="PL127" s="185"/>
      <c r="PM127" s="185"/>
      <c r="PN127" s="185"/>
      <c r="PO127" s="185"/>
      <c r="PP127" s="185"/>
      <c r="PQ127" s="185">
        <f t="shared" si="16"/>
        <v>0</v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3.8" x14ac:dyDescent="0.25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>
        <f t="shared" si="2"/>
        <v>0</v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>
        <f t="shared" si="11"/>
        <v>0</v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>
        <f t="shared" si="13"/>
        <v>20</v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>
        <f t="shared" si="15"/>
        <v>0</v>
      </c>
      <c r="PK128" s="185"/>
      <c r="PL128" s="185"/>
      <c r="PM128" s="185"/>
      <c r="PN128" s="185"/>
      <c r="PO128" s="185"/>
      <c r="PP128" s="185"/>
      <c r="PQ128" s="185">
        <f t="shared" si="16"/>
        <v>0</v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3.8" x14ac:dyDescent="0.25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>
        <f t="shared" si="2"/>
        <v>0</v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>
        <f t="shared" si="11"/>
        <v>0</v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>
        <f t="shared" si="13"/>
        <v>20</v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>
        <f t="shared" si="15"/>
        <v>20</v>
      </c>
      <c r="PK129" s="185"/>
      <c r="PL129" s="185"/>
      <c r="PM129" s="185"/>
      <c r="PN129" s="185"/>
      <c r="PO129" s="185"/>
      <c r="PP129" s="185"/>
      <c r="PQ129" s="185">
        <f t="shared" si="16"/>
        <v>0</v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3.8" x14ac:dyDescent="0.25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>
        <f t="shared" si="2"/>
        <v>0</v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>
        <f t="shared" si="11"/>
        <v>0</v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>
        <f t="shared" si="13"/>
        <v>0</v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>
        <f t="shared" si="15"/>
        <v>0</v>
      </c>
      <c r="PK130" s="185"/>
      <c r="PL130" s="185"/>
      <c r="PM130" s="185"/>
      <c r="PN130" s="185"/>
      <c r="PO130" s="185"/>
      <c r="PP130" s="185"/>
      <c r="PQ130" s="185">
        <f t="shared" si="16"/>
        <v>0</v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3.8" x14ac:dyDescent="0.25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>
        <f t="shared" si="2"/>
        <v>0</v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>
        <f t="shared" si="11"/>
        <v>20</v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>
        <f t="shared" si="13"/>
        <v>0</v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>
        <f t="shared" si="15"/>
        <v>0</v>
      </c>
      <c r="PK131" s="185"/>
      <c r="PL131" s="185"/>
      <c r="PM131" s="185"/>
      <c r="PN131" s="185"/>
      <c r="PO131" s="185"/>
      <c r="PP131" s="185"/>
      <c r="PQ131" s="185">
        <f t="shared" si="16"/>
        <v>0</v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3.8" x14ac:dyDescent="0.25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>
        <f t="shared" si="2"/>
        <v>0</v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>
        <f t="shared" si="11"/>
        <v>0</v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>
        <f t="shared" si="13"/>
        <v>0</v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>
        <f t="shared" si="15"/>
        <v>0</v>
      </c>
      <c r="PK132" s="185"/>
      <c r="PL132" s="185"/>
      <c r="PM132" s="185"/>
      <c r="PN132" s="185"/>
      <c r="PO132" s="185"/>
      <c r="PP132" s="185"/>
      <c r="PQ132" s="185">
        <f t="shared" si="16"/>
        <v>0</v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3.8" x14ac:dyDescent="0.25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>
        <f t="shared" si="2"/>
        <v>0</v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>
        <f t="shared" si="11"/>
        <v>0</v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>
        <f t="shared" si="13"/>
        <v>20</v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>
        <f t="shared" si="15"/>
        <v>0</v>
      </c>
      <c r="PK133" s="185"/>
      <c r="PL133" s="185"/>
      <c r="PM133" s="185"/>
      <c r="PN133" s="185"/>
      <c r="PO133" s="185"/>
      <c r="PP133" s="185"/>
      <c r="PQ133" s="185">
        <f t="shared" si="16"/>
        <v>0</v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3.8" x14ac:dyDescent="0.25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>
        <f t="shared" si="2"/>
        <v>0</v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>
        <f t="shared" si="11"/>
        <v>0</v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>
        <f t="shared" si="13"/>
        <v>0</v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>
        <f t="shared" si="15"/>
        <v>0</v>
      </c>
      <c r="PK134" s="185"/>
      <c r="PL134" s="185"/>
      <c r="PM134" s="185"/>
      <c r="PN134" s="185"/>
      <c r="PO134" s="185"/>
      <c r="PP134" s="185"/>
      <c r="PQ134" s="185">
        <f t="shared" si="16"/>
        <v>0</v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3.8" x14ac:dyDescent="0.25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>
        <f t="shared" si="2"/>
        <v>0</v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>
        <f t="shared" si="11"/>
        <v>0</v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>
        <f t="shared" si="13"/>
        <v>20</v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>
        <f t="shared" si="15"/>
        <v>0</v>
      </c>
      <c r="PK135" s="185"/>
      <c r="PL135" s="185"/>
      <c r="PM135" s="185"/>
      <c r="PN135" s="185"/>
      <c r="PO135" s="185"/>
      <c r="PP135" s="185"/>
      <c r="PQ135" s="185">
        <f t="shared" si="16"/>
        <v>0</v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3.8" x14ac:dyDescent="0.25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>
        <f t="shared" si="2"/>
        <v>0</v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>
        <f t="shared" si="11"/>
        <v>0</v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>
        <f t="shared" si="13"/>
        <v>0</v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>
        <f t="shared" si="15"/>
        <v>0</v>
      </c>
      <c r="PK136" s="185"/>
      <c r="PL136" s="185"/>
      <c r="PM136" s="185"/>
      <c r="PN136" s="185"/>
      <c r="PO136" s="185"/>
      <c r="PP136" s="185"/>
      <c r="PQ136" s="185">
        <f t="shared" si="16"/>
        <v>0</v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3.8" x14ac:dyDescent="0.25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>
        <f t="shared" si="2"/>
        <v>0</v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>
        <f t="shared" si="11"/>
        <v>0</v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>
        <f t="shared" si="13"/>
        <v>0</v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>
        <f t="shared" si="15"/>
        <v>0</v>
      </c>
      <c r="PK137" s="185"/>
      <c r="PL137" s="185"/>
      <c r="PM137" s="185"/>
      <c r="PN137" s="185"/>
      <c r="PO137" s="185"/>
      <c r="PP137" s="185"/>
      <c r="PQ137" s="185">
        <f t="shared" si="16"/>
        <v>0</v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3.8" x14ac:dyDescent="0.25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>
        <f t="shared" si="2"/>
        <v>0</v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>
        <f t="shared" si="11"/>
        <v>0</v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>
        <f t="shared" si="13"/>
        <v>20</v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>
        <f t="shared" si="15"/>
        <v>0</v>
      </c>
      <c r="PK138" s="185"/>
      <c r="PL138" s="185"/>
      <c r="PM138" s="185"/>
      <c r="PN138" s="185"/>
      <c r="PO138" s="185"/>
      <c r="PP138" s="185"/>
      <c r="PQ138" s="185">
        <f t="shared" si="16"/>
        <v>0</v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3.8" x14ac:dyDescent="0.25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>
        <f t="shared" si="2"/>
        <v>0</v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>
        <f t="shared" si="11"/>
        <v>0</v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>
        <f t="shared" si="13"/>
        <v>0</v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>
        <f t="shared" si="15"/>
        <v>0</v>
      </c>
      <c r="PK139" s="185"/>
      <c r="PL139" s="185"/>
      <c r="PM139" s="185"/>
      <c r="PN139" s="185"/>
      <c r="PO139" s="185"/>
      <c r="PP139" s="185"/>
      <c r="PQ139" s="185">
        <f t="shared" si="16"/>
        <v>0</v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3.8" x14ac:dyDescent="0.25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>
        <f t="shared" si="2"/>
        <v>0</v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>
        <f t="shared" si="11"/>
        <v>0</v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>
        <f t="shared" si="13"/>
        <v>0</v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>
        <f t="shared" si="15"/>
        <v>0</v>
      </c>
      <c r="PK140" s="185"/>
      <c r="PL140" s="185"/>
      <c r="PM140" s="185"/>
      <c r="PN140" s="185"/>
      <c r="PO140" s="185"/>
      <c r="PP140" s="185"/>
      <c r="PQ140" s="185">
        <f t="shared" si="16"/>
        <v>0</v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3.8" x14ac:dyDescent="0.25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>
        <f t="shared" si="2"/>
        <v>0</v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>
        <f t="shared" si="11"/>
        <v>0</v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>
        <f t="shared" si="13"/>
        <v>20</v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>
        <f t="shared" si="15"/>
        <v>0</v>
      </c>
      <c r="PK141" s="185"/>
      <c r="PL141" s="185"/>
      <c r="PM141" s="185"/>
      <c r="PN141" s="185"/>
      <c r="PO141" s="185"/>
      <c r="PP141" s="185"/>
      <c r="PQ141" s="185">
        <f t="shared" si="16"/>
        <v>0</v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3.8" x14ac:dyDescent="0.25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>
        <f t="shared" ref="LW142:LW173" si="72">MK44</f>
        <v>0</v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>
        <f t="shared" ref="OH142:OH173" si="81">OV44</f>
        <v>0</v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>
        <f t="shared" ref="OV142:OV173" si="83">PJ44</f>
        <v>0</v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>
        <f t="shared" ref="PJ142:PJ173" si="85">PX44</f>
        <v>0</v>
      </c>
      <c r="PK142" s="185"/>
      <c r="PL142" s="185"/>
      <c r="PM142" s="185"/>
      <c r="PN142" s="185"/>
      <c r="PO142" s="185"/>
      <c r="PP142" s="185"/>
      <c r="PQ142" s="185">
        <f t="shared" ref="PQ142:PQ173" si="86">QE44</f>
        <v>0</v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3.8" x14ac:dyDescent="0.25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>
        <f t="shared" si="72"/>
        <v>0</v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>
        <f t="shared" si="81"/>
        <v>0</v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>
        <f t="shared" si="83"/>
        <v>0</v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>
        <f t="shared" si="85"/>
        <v>0</v>
      </c>
      <c r="PK143" s="185"/>
      <c r="PL143" s="185"/>
      <c r="PM143" s="185"/>
      <c r="PN143" s="185"/>
      <c r="PO143" s="185"/>
      <c r="PP143" s="185"/>
      <c r="PQ143" s="185">
        <f t="shared" si="86"/>
        <v>0</v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3.8" x14ac:dyDescent="0.25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>
        <f t="shared" si="72"/>
        <v>0</v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>
        <f t="shared" si="81"/>
        <v>0</v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>
        <f t="shared" si="83"/>
        <v>0</v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>
        <f t="shared" si="85"/>
        <v>0</v>
      </c>
      <c r="PK144" s="185"/>
      <c r="PL144" s="185"/>
      <c r="PM144" s="185"/>
      <c r="PN144" s="185"/>
      <c r="PO144" s="185"/>
      <c r="PP144" s="185"/>
      <c r="PQ144" s="185">
        <f t="shared" si="86"/>
        <v>0</v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3.8" x14ac:dyDescent="0.25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>
        <f t="shared" si="72"/>
        <v>0</v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>
        <f t="shared" si="81"/>
        <v>0</v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>
        <f t="shared" si="83"/>
        <v>0</v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>
        <f t="shared" si="85"/>
        <v>0</v>
      </c>
      <c r="PK145" s="185"/>
      <c r="PL145" s="185"/>
      <c r="PM145" s="185"/>
      <c r="PN145" s="185"/>
      <c r="PO145" s="185"/>
      <c r="PP145" s="185"/>
      <c r="PQ145" s="185">
        <f t="shared" si="86"/>
        <v>0</v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3.8" x14ac:dyDescent="0.25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>
        <f t="shared" si="72"/>
        <v>0</v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>
        <f t="shared" si="81"/>
        <v>0</v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>
        <f t="shared" si="83"/>
        <v>0</v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>
        <f t="shared" si="85"/>
        <v>0</v>
      </c>
      <c r="PK146" s="185"/>
      <c r="PL146" s="185"/>
      <c r="PM146" s="185"/>
      <c r="PN146" s="185"/>
      <c r="PO146" s="185"/>
      <c r="PP146" s="185"/>
      <c r="PQ146" s="185">
        <f t="shared" si="86"/>
        <v>0</v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3.8" x14ac:dyDescent="0.25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>
        <f t="shared" si="72"/>
        <v>0</v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>
        <f t="shared" si="81"/>
        <v>0</v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>
        <f t="shared" si="83"/>
        <v>0</v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>
        <f t="shared" si="85"/>
        <v>0</v>
      </c>
      <c r="PK147" s="185"/>
      <c r="PL147" s="185"/>
      <c r="PM147" s="185"/>
      <c r="PN147" s="185"/>
      <c r="PO147" s="185"/>
      <c r="PP147" s="185"/>
      <c r="PQ147" s="185">
        <f t="shared" si="86"/>
        <v>0</v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3.8" x14ac:dyDescent="0.25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>
        <f t="shared" si="72"/>
        <v>0</v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>
        <f t="shared" si="81"/>
        <v>20</v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>
        <f t="shared" si="83"/>
        <v>0</v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>
        <f t="shared" si="85"/>
        <v>0</v>
      </c>
      <c r="PK148" s="185"/>
      <c r="PL148" s="185"/>
      <c r="PM148" s="185"/>
      <c r="PN148" s="185"/>
      <c r="PO148" s="185"/>
      <c r="PP148" s="185"/>
      <c r="PQ148" s="185">
        <f t="shared" si="86"/>
        <v>0</v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3.8" x14ac:dyDescent="0.25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>
        <f t="shared" si="72"/>
        <v>0</v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>
        <f t="shared" si="81"/>
        <v>0</v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>
        <f t="shared" si="83"/>
        <v>0</v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>
        <f t="shared" si="85"/>
        <v>0</v>
      </c>
      <c r="PK149" s="185"/>
      <c r="PL149" s="185"/>
      <c r="PM149" s="185"/>
      <c r="PN149" s="185"/>
      <c r="PO149" s="185"/>
      <c r="PP149" s="185"/>
      <c r="PQ149" s="185">
        <f t="shared" si="86"/>
        <v>0</v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3.8" x14ac:dyDescent="0.25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>
        <f t="shared" si="72"/>
        <v>0</v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>
        <f t="shared" si="81"/>
        <v>0</v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>
        <f t="shared" si="83"/>
        <v>0</v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>
        <f t="shared" si="85"/>
        <v>0</v>
      </c>
      <c r="PK150" s="185"/>
      <c r="PL150" s="185"/>
      <c r="PM150" s="185"/>
      <c r="PN150" s="185"/>
      <c r="PO150" s="185"/>
      <c r="PP150" s="185"/>
      <c r="PQ150" s="185">
        <f t="shared" si="86"/>
        <v>0</v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3.8" x14ac:dyDescent="0.25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>
        <f t="shared" si="72"/>
        <v>0</v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>
        <f t="shared" si="81"/>
        <v>0</v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>
        <f t="shared" si="83"/>
        <v>0</v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>
        <f t="shared" si="85"/>
        <v>0</v>
      </c>
      <c r="PK151" s="185"/>
      <c r="PL151" s="185"/>
      <c r="PM151" s="185"/>
      <c r="PN151" s="185"/>
      <c r="PO151" s="185"/>
      <c r="PP151" s="185"/>
      <c r="PQ151" s="185">
        <f t="shared" si="86"/>
        <v>0</v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3.8" x14ac:dyDescent="0.25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>
        <f t="shared" si="72"/>
        <v>0</v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>
        <f t="shared" si="81"/>
        <v>0</v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>
        <f t="shared" si="83"/>
        <v>20</v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>
        <f t="shared" si="85"/>
        <v>0</v>
      </c>
      <c r="PK152" s="185"/>
      <c r="PL152" s="185"/>
      <c r="PM152" s="185"/>
      <c r="PN152" s="185"/>
      <c r="PO152" s="185"/>
      <c r="PP152" s="185"/>
      <c r="PQ152" s="185">
        <f t="shared" si="86"/>
        <v>0</v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3.8" x14ac:dyDescent="0.25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>
        <f t="shared" si="72"/>
        <v>0</v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>
        <f t="shared" si="81"/>
        <v>0</v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>
        <f t="shared" si="83"/>
        <v>0</v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>
        <f t="shared" si="85"/>
        <v>0</v>
      </c>
      <c r="PK153" s="185"/>
      <c r="PL153" s="185"/>
      <c r="PM153" s="185"/>
      <c r="PN153" s="185"/>
      <c r="PO153" s="185"/>
      <c r="PP153" s="185"/>
      <c r="PQ153" s="185">
        <f t="shared" si="86"/>
        <v>0</v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3.8" x14ac:dyDescent="0.25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>
        <f t="shared" si="72"/>
        <v>0</v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>
        <f t="shared" si="81"/>
        <v>0</v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>
        <f t="shared" si="83"/>
        <v>0</v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>
        <f t="shared" si="85"/>
        <v>0</v>
      </c>
      <c r="PK154" s="185"/>
      <c r="PL154" s="185"/>
      <c r="PM154" s="185"/>
      <c r="PN154" s="185"/>
      <c r="PO154" s="185"/>
      <c r="PP154" s="185"/>
      <c r="PQ154" s="185">
        <f t="shared" si="86"/>
        <v>0</v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3.8" x14ac:dyDescent="0.25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>
        <f t="shared" si="72"/>
        <v>0</v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>
        <f t="shared" si="81"/>
        <v>0</v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>
        <f t="shared" si="83"/>
        <v>20</v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>
        <f t="shared" si="85"/>
        <v>0</v>
      </c>
      <c r="PK155" s="185"/>
      <c r="PL155" s="185"/>
      <c r="PM155" s="185"/>
      <c r="PN155" s="185"/>
      <c r="PO155" s="185"/>
      <c r="PP155" s="185"/>
      <c r="PQ155" s="185">
        <f t="shared" si="86"/>
        <v>0</v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3.8" x14ac:dyDescent="0.25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>
        <f t="shared" si="72"/>
        <v>0</v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>
        <f t="shared" si="81"/>
        <v>0</v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>
        <f t="shared" si="83"/>
        <v>20</v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>
        <f t="shared" si="85"/>
        <v>0</v>
      </c>
      <c r="PK156" s="185"/>
      <c r="PL156" s="185"/>
      <c r="PM156" s="185"/>
      <c r="PN156" s="185"/>
      <c r="PO156" s="185"/>
      <c r="PP156" s="185"/>
      <c r="PQ156" s="185">
        <f t="shared" si="86"/>
        <v>0</v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3.8" x14ac:dyDescent="0.25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>
        <f t="shared" si="72"/>
        <v>0</v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>
        <f t="shared" si="81"/>
        <v>0</v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>
        <f t="shared" si="83"/>
        <v>20</v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>
        <f t="shared" si="85"/>
        <v>0</v>
      </c>
      <c r="PK157" s="185"/>
      <c r="PL157" s="185"/>
      <c r="PM157" s="185"/>
      <c r="PN157" s="185"/>
      <c r="PO157" s="185"/>
      <c r="PP157" s="185"/>
      <c r="PQ157" s="185">
        <f t="shared" si="86"/>
        <v>0</v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3.8" x14ac:dyDescent="0.25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>
        <f t="shared" si="72"/>
        <v>0</v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>
        <f t="shared" si="81"/>
        <v>0</v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>
        <f t="shared" si="83"/>
        <v>0</v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>
        <f t="shared" si="85"/>
        <v>0</v>
      </c>
      <c r="PK158" s="185"/>
      <c r="PL158" s="185"/>
      <c r="PM158" s="185"/>
      <c r="PN158" s="185"/>
      <c r="PO158" s="185"/>
      <c r="PP158" s="185"/>
      <c r="PQ158" s="185">
        <f t="shared" si="86"/>
        <v>0</v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3.8" x14ac:dyDescent="0.25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>
        <f t="shared" si="72"/>
        <v>0</v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>
        <f t="shared" si="81"/>
        <v>0</v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>
        <f t="shared" si="83"/>
        <v>0</v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>
        <f t="shared" si="85"/>
        <v>0</v>
      </c>
      <c r="PK159" s="185"/>
      <c r="PL159" s="185"/>
      <c r="PM159" s="185"/>
      <c r="PN159" s="185"/>
      <c r="PO159" s="185"/>
      <c r="PP159" s="185"/>
      <c r="PQ159" s="185">
        <f t="shared" si="86"/>
        <v>0</v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3.8" x14ac:dyDescent="0.25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>
        <f t="shared" si="72"/>
        <v>0</v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>
        <f t="shared" si="81"/>
        <v>0</v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>
        <f t="shared" si="83"/>
        <v>20</v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>
        <f t="shared" si="85"/>
        <v>0</v>
      </c>
      <c r="PK160" s="185"/>
      <c r="PL160" s="185"/>
      <c r="PM160" s="185"/>
      <c r="PN160" s="185"/>
      <c r="PO160" s="185"/>
      <c r="PP160" s="185"/>
      <c r="PQ160" s="185">
        <f t="shared" si="86"/>
        <v>0</v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3.8" x14ac:dyDescent="0.25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>
        <f t="shared" si="72"/>
        <v>0</v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>
        <f t="shared" si="81"/>
        <v>0</v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>
        <f t="shared" si="83"/>
        <v>0</v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>
        <f t="shared" si="85"/>
        <v>0</v>
      </c>
      <c r="PK161" s="185"/>
      <c r="PL161" s="185"/>
      <c r="PM161" s="185"/>
      <c r="PN161" s="185"/>
      <c r="PO161" s="185"/>
      <c r="PP161" s="185"/>
      <c r="PQ161" s="185">
        <f t="shared" si="86"/>
        <v>0</v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3.8" x14ac:dyDescent="0.25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>
        <f t="shared" si="72"/>
        <v>0</v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>
        <f t="shared" si="81"/>
        <v>0</v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>
        <f t="shared" si="83"/>
        <v>0</v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>
        <f t="shared" si="85"/>
        <v>0</v>
      </c>
      <c r="PK162" s="185"/>
      <c r="PL162" s="185"/>
      <c r="PM162" s="185"/>
      <c r="PN162" s="185"/>
      <c r="PO162" s="185"/>
      <c r="PP162" s="185"/>
      <c r="PQ162" s="185">
        <f t="shared" si="86"/>
        <v>0</v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3.8" x14ac:dyDescent="0.25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>
        <f t="shared" si="72"/>
        <v>0</v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>
        <f t="shared" si="81"/>
        <v>0</v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>
        <f t="shared" si="83"/>
        <v>0</v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>
        <f t="shared" si="85"/>
        <v>0</v>
      </c>
      <c r="PK163" s="185"/>
      <c r="PL163" s="185"/>
      <c r="PM163" s="185"/>
      <c r="PN163" s="185"/>
      <c r="PO163" s="185"/>
      <c r="PP163" s="185"/>
      <c r="PQ163" s="185">
        <f t="shared" si="86"/>
        <v>0</v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3.8" x14ac:dyDescent="0.25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>
        <f t="shared" si="72"/>
        <v>0</v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>
        <f t="shared" si="81"/>
        <v>0</v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>
        <f t="shared" si="83"/>
        <v>0</v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>
        <f t="shared" si="85"/>
        <v>0</v>
      </c>
      <c r="PK164" s="185"/>
      <c r="PL164" s="185"/>
      <c r="PM164" s="185"/>
      <c r="PN164" s="185"/>
      <c r="PO164" s="185"/>
      <c r="PP164" s="185"/>
      <c r="PQ164" s="185">
        <f t="shared" si="86"/>
        <v>0</v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3.8" x14ac:dyDescent="0.25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>
        <f t="shared" si="72"/>
        <v>0</v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>
        <f t="shared" si="81"/>
        <v>0</v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>
        <f t="shared" si="83"/>
        <v>20</v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>
        <f t="shared" si="85"/>
        <v>0</v>
      </c>
      <c r="PK165" s="185"/>
      <c r="PL165" s="185"/>
      <c r="PM165" s="185"/>
      <c r="PN165" s="185"/>
      <c r="PO165" s="185"/>
      <c r="PP165" s="185"/>
      <c r="PQ165" s="185">
        <f t="shared" si="86"/>
        <v>0</v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3.8" x14ac:dyDescent="0.25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>
        <f t="shared" si="72"/>
        <v>0</v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>
        <f t="shared" si="81"/>
        <v>0</v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>
        <f t="shared" si="83"/>
        <v>0</v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>
        <f t="shared" si="85"/>
        <v>0</v>
      </c>
      <c r="PK166" s="185"/>
      <c r="PL166" s="185"/>
      <c r="PM166" s="185"/>
      <c r="PN166" s="185"/>
      <c r="PO166" s="185"/>
      <c r="PP166" s="185"/>
      <c r="PQ166" s="185">
        <f t="shared" si="86"/>
        <v>0</v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3.8" x14ac:dyDescent="0.25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>
        <f t="shared" si="72"/>
        <v>0</v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>
        <f t="shared" si="81"/>
        <v>0</v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>
        <f t="shared" si="83"/>
        <v>0</v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>
        <f t="shared" si="85"/>
        <v>0</v>
      </c>
      <c r="PK167" s="185"/>
      <c r="PL167" s="185"/>
      <c r="PM167" s="185"/>
      <c r="PN167" s="185"/>
      <c r="PO167" s="185"/>
      <c r="PP167" s="185"/>
      <c r="PQ167" s="185">
        <f t="shared" si="86"/>
        <v>0</v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3.8" x14ac:dyDescent="0.25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>
        <f t="shared" si="72"/>
        <v>0</v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>
        <f t="shared" si="81"/>
        <v>0</v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>
        <f t="shared" si="83"/>
        <v>0</v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>
        <f t="shared" si="85"/>
        <v>0</v>
      </c>
      <c r="PK168" s="185"/>
      <c r="PL168" s="185"/>
      <c r="PM168" s="185"/>
      <c r="PN168" s="185"/>
      <c r="PO168" s="185"/>
      <c r="PP168" s="185"/>
      <c r="PQ168" s="185">
        <f t="shared" si="86"/>
        <v>0</v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3.8" x14ac:dyDescent="0.25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>
        <f t="shared" si="72"/>
        <v>0</v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>
        <f t="shared" si="81"/>
        <v>0</v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>
        <f t="shared" si="83"/>
        <v>20</v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>
        <f t="shared" si="85"/>
        <v>0</v>
      </c>
      <c r="PK169" s="185"/>
      <c r="PL169" s="185"/>
      <c r="PM169" s="185"/>
      <c r="PN169" s="185"/>
      <c r="PO169" s="185"/>
      <c r="PP169" s="185"/>
      <c r="PQ169" s="185">
        <f t="shared" si="86"/>
        <v>0</v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3.8" x14ac:dyDescent="0.25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>
        <f t="shared" si="72"/>
        <v>0</v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>
        <f t="shared" si="81"/>
        <v>0</v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>
        <f t="shared" si="83"/>
        <v>0</v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>
        <f t="shared" si="85"/>
        <v>0</v>
      </c>
      <c r="PK170" s="185"/>
      <c r="PL170" s="185"/>
      <c r="PM170" s="185"/>
      <c r="PN170" s="185"/>
      <c r="PO170" s="185"/>
      <c r="PP170" s="185"/>
      <c r="PQ170" s="185">
        <f t="shared" si="86"/>
        <v>0</v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3.8" x14ac:dyDescent="0.25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>
        <f t="shared" si="72"/>
        <v>0</v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>
        <f t="shared" si="81"/>
        <v>0</v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>
        <f t="shared" si="83"/>
        <v>0</v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>
        <f t="shared" si="85"/>
        <v>0</v>
      </c>
      <c r="PK171" s="185"/>
      <c r="PL171" s="185"/>
      <c r="PM171" s="185"/>
      <c r="PN171" s="185"/>
      <c r="PO171" s="185"/>
      <c r="PP171" s="185"/>
      <c r="PQ171" s="185">
        <f t="shared" si="86"/>
        <v>0</v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3.8" x14ac:dyDescent="0.25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>
        <f t="shared" si="72"/>
        <v>0</v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>
        <f t="shared" si="81"/>
        <v>0</v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>
        <f t="shared" si="83"/>
        <v>0</v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>
        <f t="shared" si="85"/>
        <v>0</v>
      </c>
      <c r="PK172" s="185"/>
      <c r="PL172" s="185"/>
      <c r="PM172" s="185"/>
      <c r="PN172" s="185"/>
      <c r="PO172" s="185"/>
      <c r="PP172" s="185"/>
      <c r="PQ172" s="185">
        <f t="shared" si="86"/>
        <v>0</v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3.8" x14ac:dyDescent="0.25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>
        <f t="shared" si="72"/>
        <v>0</v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>
        <f t="shared" si="81"/>
        <v>0</v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>
        <f t="shared" si="83"/>
        <v>0</v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>
        <f t="shared" si="85"/>
        <v>0</v>
      </c>
      <c r="PK173" s="185"/>
      <c r="PL173" s="185"/>
      <c r="PM173" s="185"/>
      <c r="PN173" s="185"/>
      <c r="PO173" s="185"/>
      <c r="PP173" s="185"/>
      <c r="PQ173" s="185">
        <f t="shared" si="86"/>
        <v>0</v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3.8" x14ac:dyDescent="0.25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>
        <f t="shared" ref="LW174:LW188" si="101">MK76</f>
        <v>0</v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>
        <f t="shared" ref="OH174:OH188" si="110">OV76</f>
        <v>0</v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>
        <f t="shared" ref="OV174:OV188" si="112">PJ76</f>
        <v>0</v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>
        <f t="shared" ref="PJ174:PJ188" si="114">PX76</f>
        <v>0</v>
      </c>
      <c r="PK174" s="185"/>
      <c r="PL174" s="185"/>
      <c r="PM174" s="185"/>
      <c r="PN174" s="185"/>
      <c r="PO174" s="185"/>
      <c r="PP174" s="185"/>
      <c r="PQ174" s="185">
        <f t="shared" ref="PQ174:PQ188" si="115">QE76</f>
        <v>0</v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3.8" x14ac:dyDescent="0.25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>
        <f t="shared" si="101"/>
        <v>0</v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>
        <f t="shared" si="110"/>
        <v>20</v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>
        <f t="shared" si="112"/>
        <v>0</v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>
        <f t="shared" si="114"/>
        <v>0</v>
      </c>
      <c r="PK175" s="185"/>
      <c r="PL175" s="185"/>
      <c r="PM175" s="185"/>
      <c r="PN175" s="185"/>
      <c r="PO175" s="185"/>
      <c r="PP175" s="185"/>
      <c r="PQ175" s="185">
        <f t="shared" si="115"/>
        <v>0</v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3.8" x14ac:dyDescent="0.25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>
        <f t="shared" si="101"/>
        <v>0</v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>
        <f t="shared" si="110"/>
        <v>0</v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>
        <f t="shared" si="112"/>
        <v>0</v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>
        <f t="shared" si="114"/>
        <v>0</v>
      </c>
      <c r="PK176" s="185"/>
      <c r="PL176" s="185"/>
      <c r="PM176" s="185"/>
      <c r="PN176" s="185"/>
      <c r="PO176" s="185"/>
      <c r="PP176" s="185"/>
      <c r="PQ176" s="185">
        <f t="shared" si="115"/>
        <v>0</v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3.8" x14ac:dyDescent="0.25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>
        <f t="shared" si="101"/>
        <v>0</v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>
        <f t="shared" si="110"/>
        <v>0</v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>
        <f t="shared" si="112"/>
        <v>0</v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>
        <f t="shared" si="114"/>
        <v>0</v>
      </c>
      <c r="PK177" s="185"/>
      <c r="PL177" s="185"/>
      <c r="PM177" s="185"/>
      <c r="PN177" s="185"/>
      <c r="PO177" s="185"/>
      <c r="PP177" s="185"/>
      <c r="PQ177" s="185">
        <f t="shared" si="115"/>
        <v>0</v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3.8" x14ac:dyDescent="0.25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>
        <f t="shared" si="101"/>
        <v>0</v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>
        <f t="shared" si="110"/>
        <v>0</v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>
        <f t="shared" si="112"/>
        <v>0</v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>
        <f t="shared" si="114"/>
        <v>0</v>
      </c>
      <c r="PK178" s="185"/>
      <c r="PL178" s="185"/>
      <c r="PM178" s="185"/>
      <c r="PN178" s="185"/>
      <c r="PO178" s="185"/>
      <c r="PP178" s="185"/>
      <c r="PQ178" s="185">
        <f t="shared" si="115"/>
        <v>0</v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3.8" x14ac:dyDescent="0.25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>
        <f t="shared" si="101"/>
        <v>0</v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>
        <f t="shared" si="110"/>
        <v>0</v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>
        <f t="shared" si="112"/>
        <v>20</v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>
        <f t="shared" si="114"/>
        <v>0</v>
      </c>
      <c r="PK179" s="185"/>
      <c r="PL179" s="185"/>
      <c r="PM179" s="185"/>
      <c r="PN179" s="185"/>
      <c r="PO179" s="185"/>
      <c r="PP179" s="185"/>
      <c r="PQ179" s="185">
        <f t="shared" si="115"/>
        <v>0</v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3.8" x14ac:dyDescent="0.25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>
        <f t="shared" si="101"/>
        <v>0</v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>
        <f t="shared" si="110"/>
        <v>0</v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>
        <f t="shared" si="112"/>
        <v>0</v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>
        <f t="shared" si="114"/>
        <v>0</v>
      </c>
      <c r="PK180" s="185"/>
      <c r="PL180" s="185"/>
      <c r="PM180" s="185"/>
      <c r="PN180" s="185"/>
      <c r="PO180" s="185"/>
      <c r="PP180" s="185"/>
      <c r="PQ180" s="185">
        <f t="shared" si="115"/>
        <v>0</v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3.8" x14ac:dyDescent="0.25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>
        <f t="shared" si="101"/>
        <v>0</v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>
        <f t="shared" si="110"/>
        <v>0</v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>
        <f t="shared" si="112"/>
        <v>20</v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>
        <f t="shared" si="114"/>
        <v>0</v>
      </c>
      <c r="PK181" s="185"/>
      <c r="PL181" s="185"/>
      <c r="PM181" s="185"/>
      <c r="PN181" s="185"/>
      <c r="PO181" s="185"/>
      <c r="PP181" s="185"/>
      <c r="PQ181" s="185">
        <f t="shared" si="115"/>
        <v>0</v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3.8" x14ac:dyDescent="0.25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>
        <f t="shared" si="101"/>
        <v>0</v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>
        <f t="shared" si="110"/>
        <v>0</v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>
        <f t="shared" si="112"/>
        <v>0</v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>
        <f t="shared" si="114"/>
        <v>0</v>
      </c>
      <c r="PK182" s="185"/>
      <c r="PL182" s="185"/>
      <c r="PM182" s="185"/>
      <c r="PN182" s="185"/>
      <c r="PO182" s="185"/>
      <c r="PP182" s="185"/>
      <c r="PQ182" s="185">
        <f t="shared" si="115"/>
        <v>0</v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3.8" x14ac:dyDescent="0.25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3.8" x14ac:dyDescent="0.25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3.8" x14ac:dyDescent="0.25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3.8" x14ac:dyDescent="0.25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3.8" x14ac:dyDescent="0.25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3.8" x14ac:dyDescent="0.25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3.8" x14ac:dyDescent="0.25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>
        <f t="shared" ref="LX189:LX220" si="165">ML12</f>
        <v>0</v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>
        <f t="shared" ref="OI189:OI220" si="174">OW12</f>
        <v>0</v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>
        <f t="shared" ref="OW189:OW220" si="176">PK12</f>
        <v>0</v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>
        <f t="shared" ref="PK189:PK220" si="178">PY12</f>
        <v>0</v>
      </c>
      <c r="PL189" s="185"/>
      <c r="PM189" s="185"/>
      <c r="PN189" s="185"/>
      <c r="PO189" s="185"/>
      <c r="PP189" s="185"/>
      <c r="PQ189" s="185"/>
      <c r="PR189" s="185">
        <f t="shared" ref="PR189:PR220" si="179">QF12</f>
        <v>0</v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3.8" x14ac:dyDescent="0.25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>
        <f t="shared" si="165"/>
        <v>0</v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>
        <f t="shared" si="174"/>
        <v>0</v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>
        <f t="shared" si="176"/>
        <v>0</v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>
        <f t="shared" si="178"/>
        <v>0</v>
      </c>
      <c r="PL190" s="185"/>
      <c r="PM190" s="185"/>
      <c r="PN190" s="185"/>
      <c r="PO190" s="185"/>
      <c r="PP190" s="185"/>
      <c r="PQ190" s="185"/>
      <c r="PR190" s="185">
        <f t="shared" si="179"/>
        <v>0</v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3.8" x14ac:dyDescent="0.25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>
        <f t="shared" si="165"/>
        <v>0</v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>
        <f t="shared" si="174"/>
        <v>0</v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>
        <f t="shared" si="176"/>
        <v>0</v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>
        <f t="shared" si="178"/>
        <v>0</v>
      </c>
      <c r="PL191" s="185"/>
      <c r="PM191" s="185"/>
      <c r="PN191" s="185"/>
      <c r="PO191" s="185"/>
      <c r="PP191" s="185"/>
      <c r="PQ191" s="185"/>
      <c r="PR191" s="185">
        <f t="shared" si="179"/>
        <v>0</v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3.8" x14ac:dyDescent="0.25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>
        <f t="shared" si="165"/>
        <v>0</v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>
        <f t="shared" si="174"/>
        <v>0</v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>
        <f t="shared" si="176"/>
        <v>0</v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>
        <f t="shared" si="178"/>
        <v>0</v>
      </c>
      <c r="PL192" s="185"/>
      <c r="PM192" s="185"/>
      <c r="PN192" s="185"/>
      <c r="PO192" s="185"/>
      <c r="PP192" s="185"/>
      <c r="PQ192" s="185"/>
      <c r="PR192" s="185">
        <f t="shared" si="179"/>
        <v>0</v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3.8" x14ac:dyDescent="0.25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>
        <f t="shared" si="165"/>
        <v>0</v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>
        <f t="shared" si="174"/>
        <v>0</v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>
        <f t="shared" si="176"/>
        <v>0</v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>
        <f t="shared" si="178"/>
        <v>0</v>
      </c>
      <c r="PL193" s="185"/>
      <c r="PM193" s="185"/>
      <c r="PN193" s="185"/>
      <c r="PO193" s="185"/>
      <c r="PP193" s="185"/>
      <c r="PQ193" s="185"/>
      <c r="PR193" s="185">
        <f t="shared" si="179"/>
        <v>0</v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3.8" x14ac:dyDescent="0.25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>
        <f t="shared" si="165"/>
        <v>0</v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>
        <f t="shared" si="174"/>
        <v>0</v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>
        <f t="shared" si="176"/>
        <v>0</v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>
        <f t="shared" si="178"/>
        <v>0</v>
      </c>
      <c r="PL194" s="185"/>
      <c r="PM194" s="185"/>
      <c r="PN194" s="185"/>
      <c r="PO194" s="185"/>
      <c r="PP194" s="185"/>
      <c r="PQ194" s="185"/>
      <c r="PR194" s="185">
        <f t="shared" si="179"/>
        <v>0</v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3.8" x14ac:dyDescent="0.25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>
        <f t="shared" si="165"/>
        <v>0</v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>
        <f t="shared" si="174"/>
        <v>0</v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>
        <f t="shared" si="176"/>
        <v>0</v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>
        <f t="shared" si="178"/>
        <v>0</v>
      </c>
      <c r="PL195" s="185"/>
      <c r="PM195" s="185"/>
      <c r="PN195" s="185"/>
      <c r="PO195" s="185"/>
      <c r="PP195" s="185"/>
      <c r="PQ195" s="185"/>
      <c r="PR195" s="185">
        <f t="shared" si="179"/>
        <v>20</v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3.8" x14ac:dyDescent="0.25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>
        <f t="shared" si="165"/>
        <v>0</v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>
        <f t="shared" si="174"/>
        <v>0</v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>
        <f t="shared" si="176"/>
        <v>0</v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>
        <f t="shared" si="178"/>
        <v>0</v>
      </c>
      <c r="PL196" s="185"/>
      <c r="PM196" s="185"/>
      <c r="PN196" s="185"/>
      <c r="PO196" s="185"/>
      <c r="PP196" s="185"/>
      <c r="PQ196" s="185"/>
      <c r="PR196" s="185">
        <f t="shared" si="179"/>
        <v>0</v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3.8" x14ac:dyDescent="0.25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>
        <f t="shared" si="165"/>
        <v>0</v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>
        <f t="shared" si="174"/>
        <v>0</v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>
        <f t="shared" si="176"/>
        <v>0</v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>
        <f t="shared" si="178"/>
        <v>0</v>
      </c>
      <c r="PL197" s="185"/>
      <c r="PM197" s="185"/>
      <c r="PN197" s="185"/>
      <c r="PO197" s="185"/>
      <c r="PP197" s="185"/>
      <c r="PQ197" s="185"/>
      <c r="PR197" s="185">
        <f t="shared" si="179"/>
        <v>0</v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3.8" x14ac:dyDescent="0.25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>
        <f t="shared" si="165"/>
        <v>0</v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>
        <f t="shared" si="174"/>
        <v>0</v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>
        <f t="shared" si="176"/>
        <v>0</v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>
        <f t="shared" si="178"/>
        <v>0</v>
      </c>
      <c r="PL198" s="185"/>
      <c r="PM198" s="185"/>
      <c r="PN198" s="185"/>
      <c r="PO198" s="185"/>
      <c r="PP198" s="185"/>
      <c r="PQ198" s="185"/>
      <c r="PR198" s="185">
        <f t="shared" si="179"/>
        <v>0</v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3.8" x14ac:dyDescent="0.25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>
        <f t="shared" si="165"/>
        <v>0</v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>
        <f t="shared" si="174"/>
        <v>0</v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>
        <f t="shared" si="176"/>
        <v>0</v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>
        <f t="shared" si="178"/>
        <v>0</v>
      </c>
      <c r="PL199" s="185"/>
      <c r="PM199" s="185"/>
      <c r="PN199" s="185"/>
      <c r="PO199" s="185"/>
      <c r="PP199" s="185"/>
      <c r="PQ199" s="185"/>
      <c r="PR199" s="185">
        <f t="shared" si="179"/>
        <v>0</v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3.8" x14ac:dyDescent="0.25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>
        <f t="shared" si="165"/>
        <v>0</v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>
        <f t="shared" si="174"/>
        <v>0</v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>
        <f t="shared" si="176"/>
        <v>20</v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>
        <f t="shared" si="178"/>
        <v>0</v>
      </c>
      <c r="PL200" s="185"/>
      <c r="PM200" s="185"/>
      <c r="PN200" s="185"/>
      <c r="PO200" s="185"/>
      <c r="PP200" s="185"/>
      <c r="PQ200" s="185"/>
      <c r="PR200" s="185">
        <f t="shared" si="179"/>
        <v>20</v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3.8" x14ac:dyDescent="0.25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>
        <f t="shared" si="165"/>
        <v>0</v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>
        <f t="shared" si="174"/>
        <v>0</v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>
        <f t="shared" si="176"/>
        <v>0</v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>
        <f t="shared" si="178"/>
        <v>0</v>
      </c>
      <c r="PL201" s="185"/>
      <c r="PM201" s="185"/>
      <c r="PN201" s="185"/>
      <c r="PO201" s="185"/>
      <c r="PP201" s="185"/>
      <c r="PQ201" s="185"/>
      <c r="PR201" s="185">
        <f t="shared" si="179"/>
        <v>0</v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3.8" x14ac:dyDescent="0.25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>
        <f t="shared" si="165"/>
        <v>0</v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>
        <f t="shared" si="174"/>
        <v>0</v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>
        <f t="shared" si="176"/>
        <v>0</v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>
        <f t="shared" si="178"/>
        <v>0</v>
      </c>
      <c r="PL202" s="185"/>
      <c r="PM202" s="185"/>
      <c r="PN202" s="185"/>
      <c r="PO202" s="185"/>
      <c r="PP202" s="185"/>
      <c r="PQ202" s="185"/>
      <c r="PR202" s="185">
        <f t="shared" si="179"/>
        <v>0</v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3.8" x14ac:dyDescent="0.25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>
        <f t="shared" si="165"/>
        <v>0</v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>
        <f t="shared" si="174"/>
        <v>0</v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>
        <f t="shared" si="176"/>
        <v>0</v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>
        <f t="shared" si="178"/>
        <v>20</v>
      </c>
      <c r="PL203" s="185"/>
      <c r="PM203" s="185"/>
      <c r="PN203" s="185"/>
      <c r="PO203" s="185"/>
      <c r="PP203" s="185"/>
      <c r="PQ203" s="185"/>
      <c r="PR203" s="185">
        <f t="shared" si="179"/>
        <v>0</v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3.8" x14ac:dyDescent="0.25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>
        <f t="shared" si="165"/>
        <v>0</v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>
        <f t="shared" si="174"/>
        <v>0</v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>
        <f t="shared" si="176"/>
        <v>0</v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>
        <f t="shared" si="178"/>
        <v>0</v>
      </c>
      <c r="PL204" s="185"/>
      <c r="PM204" s="185"/>
      <c r="PN204" s="185"/>
      <c r="PO204" s="185"/>
      <c r="PP204" s="185"/>
      <c r="PQ204" s="185"/>
      <c r="PR204" s="185">
        <f t="shared" si="179"/>
        <v>20</v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3.8" x14ac:dyDescent="0.25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>
        <f t="shared" si="165"/>
        <v>0</v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>
        <f t="shared" si="174"/>
        <v>0</v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>
        <f t="shared" si="176"/>
        <v>20</v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>
        <f t="shared" si="178"/>
        <v>0</v>
      </c>
      <c r="PL205" s="185"/>
      <c r="PM205" s="185"/>
      <c r="PN205" s="185"/>
      <c r="PO205" s="185"/>
      <c r="PP205" s="185"/>
      <c r="PQ205" s="185"/>
      <c r="PR205" s="185">
        <f t="shared" si="179"/>
        <v>0</v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3.8" x14ac:dyDescent="0.25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>
        <f t="shared" si="165"/>
        <v>0</v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>
        <f t="shared" si="174"/>
        <v>0</v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>
        <f t="shared" si="176"/>
        <v>0</v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>
        <f t="shared" si="178"/>
        <v>0</v>
      </c>
      <c r="PL206" s="185"/>
      <c r="PM206" s="185"/>
      <c r="PN206" s="185"/>
      <c r="PO206" s="185"/>
      <c r="PP206" s="185"/>
      <c r="PQ206" s="185"/>
      <c r="PR206" s="185">
        <f t="shared" si="179"/>
        <v>0</v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3.8" x14ac:dyDescent="0.25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>
        <f t="shared" si="165"/>
        <v>0</v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>
        <f t="shared" si="174"/>
        <v>0</v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>
        <f t="shared" si="176"/>
        <v>0</v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>
        <f t="shared" si="178"/>
        <v>0</v>
      </c>
      <c r="PL207" s="185"/>
      <c r="PM207" s="185"/>
      <c r="PN207" s="185"/>
      <c r="PO207" s="185"/>
      <c r="PP207" s="185"/>
      <c r="PQ207" s="185"/>
      <c r="PR207" s="185">
        <f t="shared" si="179"/>
        <v>0</v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3.8" x14ac:dyDescent="0.25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>
        <f t="shared" si="165"/>
        <v>0</v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>
        <f t="shared" si="174"/>
        <v>20</v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>
        <f t="shared" si="176"/>
        <v>20</v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>
        <f t="shared" si="178"/>
        <v>0</v>
      </c>
      <c r="PL208" s="185"/>
      <c r="PM208" s="185"/>
      <c r="PN208" s="185"/>
      <c r="PO208" s="185"/>
      <c r="PP208" s="185"/>
      <c r="PQ208" s="185"/>
      <c r="PR208" s="185">
        <f t="shared" si="179"/>
        <v>0</v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3.8" x14ac:dyDescent="0.25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>
        <f t="shared" si="165"/>
        <v>0</v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>
        <f t="shared" si="174"/>
        <v>0</v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>
        <f t="shared" si="176"/>
        <v>0</v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>
        <f t="shared" si="178"/>
        <v>0</v>
      </c>
      <c r="PL209" s="185"/>
      <c r="PM209" s="185"/>
      <c r="PN209" s="185"/>
      <c r="PO209" s="185"/>
      <c r="PP209" s="185"/>
      <c r="PQ209" s="185"/>
      <c r="PR209" s="185">
        <f t="shared" si="179"/>
        <v>0</v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3.8" x14ac:dyDescent="0.25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>
        <f t="shared" si="165"/>
        <v>0</v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>
        <f t="shared" si="174"/>
        <v>0</v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>
        <f t="shared" si="176"/>
        <v>0</v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>
        <f t="shared" si="178"/>
        <v>0</v>
      </c>
      <c r="PL210" s="185"/>
      <c r="PM210" s="185"/>
      <c r="PN210" s="185"/>
      <c r="PO210" s="185"/>
      <c r="PP210" s="185"/>
      <c r="PQ210" s="185"/>
      <c r="PR210" s="185">
        <f t="shared" si="179"/>
        <v>0</v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3.8" x14ac:dyDescent="0.25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>
        <f t="shared" si="165"/>
        <v>0</v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>
        <f t="shared" si="174"/>
        <v>0</v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>
        <f t="shared" si="176"/>
        <v>0</v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>
        <f t="shared" si="178"/>
        <v>0</v>
      </c>
      <c r="PL211" s="185"/>
      <c r="PM211" s="185"/>
      <c r="PN211" s="185"/>
      <c r="PO211" s="185"/>
      <c r="PP211" s="185"/>
      <c r="PQ211" s="185"/>
      <c r="PR211" s="185">
        <f t="shared" si="179"/>
        <v>20</v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3.8" x14ac:dyDescent="0.25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>
        <f t="shared" si="165"/>
        <v>0</v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>
        <f t="shared" si="174"/>
        <v>0</v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>
        <f t="shared" si="176"/>
        <v>0</v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>
        <f t="shared" si="178"/>
        <v>0</v>
      </c>
      <c r="PL212" s="185"/>
      <c r="PM212" s="185"/>
      <c r="PN212" s="185"/>
      <c r="PO212" s="185"/>
      <c r="PP212" s="185"/>
      <c r="PQ212" s="185"/>
      <c r="PR212" s="185">
        <f t="shared" si="179"/>
        <v>0</v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3.8" x14ac:dyDescent="0.25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>
        <f t="shared" si="165"/>
        <v>0</v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>
        <f t="shared" si="174"/>
        <v>0</v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>
        <f t="shared" si="176"/>
        <v>0</v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>
        <f t="shared" si="178"/>
        <v>0</v>
      </c>
      <c r="PL213" s="185"/>
      <c r="PM213" s="185"/>
      <c r="PN213" s="185"/>
      <c r="PO213" s="185"/>
      <c r="PP213" s="185"/>
      <c r="PQ213" s="185"/>
      <c r="PR213" s="185">
        <f t="shared" si="179"/>
        <v>0</v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3.8" x14ac:dyDescent="0.25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>
        <f t="shared" si="165"/>
        <v>0</v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>
        <f t="shared" si="174"/>
        <v>0</v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>
        <f t="shared" si="176"/>
        <v>0</v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>
        <f t="shared" si="178"/>
        <v>0</v>
      </c>
      <c r="PL214" s="185"/>
      <c r="PM214" s="185"/>
      <c r="PN214" s="185"/>
      <c r="PO214" s="185"/>
      <c r="PP214" s="185"/>
      <c r="PQ214" s="185"/>
      <c r="PR214" s="185">
        <f t="shared" si="179"/>
        <v>0</v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3.8" x14ac:dyDescent="0.25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>
        <f t="shared" si="165"/>
        <v>0</v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>
        <f t="shared" si="174"/>
        <v>0</v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>
        <f t="shared" si="176"/>
        <v>0</v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>
        <f t="shared" si="178"/>
        <v>0</v>
      </c>
      <c r="PL215" s="185"/>
      <c r="PM215" s="185"/>
      <c r="PN215" s="185"/>
      <c r="PO215" s="185"/>
      <c r="PP215" s="185"/>
      <c r="PQ215" s="185"/>
      <c r="PR215" s="185">
        <f t="shared" si="179"/>
        <v>20</v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3.8" x14ac:dyDescent="0.25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>
        <f t="shared" si="165"/>
        <v>0</v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>
        <f t="shared" si="174"/>
        <v>0</v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>
        <f t="shared" si="176"/>
        <v>0</v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>
        <f t="shared" si="178"/>
        <v>0</v>
      </c>
      <c r="PL216" s="185"/>
      <c r="PM216" s="185"/>
      <c r="PN216" s="185"/>
      <c r="PO216" s="185"/>
      <c r="PP216" s="185"/>
      <c r="PQ216" s="185"/>
      <c r="PR216" s="185">
        <f t="shared" si="179"/>
        <v>0</v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3.8" x14ac:dyDescent="0.25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>
        <f t="shared" si="165"/>
        <v>0</v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>
        <f t="shared" si="174"/>
        <v>0</v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>
        <f t="shared" si="176"/>
        <v>0</v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>
        <f t="shared" si="178"/>
        <v>0</v>
      </c>
      <c r="PL217" s="185"/>
      <c r="PM217" s="185"/>
      <c r="PN217" s="185"/>
      <c r="PO217" s="185"/>
      <c r="PP217" s="185"/>
      <c r="PQ217" s="185"/>
      <c r="PR217" s="185">
        <f t="shared" si="179"/>
        <v>0</v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3.8" x14ac:dyDescent="0.25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>
        <f t="shared" si="165"/>
        <v>0</v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>
        <f t="shared" si="174"/>
        <v>0</v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>
        <f t="shared" si="176"/>
        <v>0</v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>
        <f t="shared" si="178"/>
        <v>0</v>
      </c>
      <c r="PL218" s="185"/>
      <c r="PM218" s="185"/>
      <c r="PN218" s="185"/>
      <c r="PO218" s="185"/>
      <c r="PP218" s="185"/>
      <c r="PQ218" s="185"/>
      <c r="PR218" s="185">
        <f t="shared" si="179"/>
        <v>0</v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3.8" x14ac:dyDescent="0.25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>
        <f t="shared" si="165"/>
        <v>0</v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>
        <f t="shared" si="174"/>
        <v>20</v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>
        <f t="shared" si="176"/>
        <v>0</v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>
        <f t="shared" si="178"/>
        <v>0</v>
      </c>
      <c r="PL219" s="185"/>
      <c r="PM219" s="185"/>
      <c r="PN219" s="185"/>
      <c r="PO219" s="185"/>
      <c r="PP219" s="185"/>
      <c r="PQ219" s="185"/>
      <c r="PR219" s="185">
        <f t="shared" si="179"/>
        <v>0</v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3.8" x14ac:dyDescent="0.25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>
        <f t="shared" si="165"/>
        <v>0</v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>
        <f t="shared" si="174"/>
        <v>0</v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>
        <f t="shared" si="176"/>
        <v>0</v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>
        <f t="shared" si="178"/>
        <v>0</v>
      </c>
      <c r="PL220" s="185"/>
      <c r="PM220" s="185"/>
      <c r="PN220" s="185"/>
      <c r="PO220" s="185"/>
      <c r="PP220" s="185"/>
      <c r="PQ220" s="185"/>
      <c r="PR220" s="185">
        <f t="shared" si="179"/>
        <v>0</v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3.8" x14ac:dyDescent="0.25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>
        <f t="shared" ref="LX221:LX252" si="235">ML44</f>
        <v>0</v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>
        <f t="shared" ref="OI221:OI252" si="244">OW44</f>
        <v>0</v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>
        <f t="shared" ref="OW221:OW252" si="246">PK44</f>
        <v>0</v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>
        <f t="shared" ref="PK221:PK252" si="248">PY44</f>
        <v>0</v>
      </c>
      <c r="PL221" s="185"/>
      <c r="PM221" s="185"/>
      <c r="PN221" s="185"/>
      <c r="PO221" s="185"/>
      <c r="PP221" s="185"/>
      <c r="PQ221" s="185"/>
      <c r="PR221" s="185">
        <f t="shared" ref="PR221:PR252" si="249">QF44</f>
        <v>0</v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3.8" x14ac:dyDescent="0.25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>
        <f t="shared" si="235"/>
        <v>0</v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>
        <f t="shared" si="244"/>
        <v>0</v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>
        <f t="shared" si="246"/>
        <v>0</v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>
        <f t="shared" si="248"/>
        <v>0</v>
      </c>
      <c r="PL222" s="185"/>
      <c r="PM222" s="185"/>
      <c r="PN222" s="185"/>
      <c r="PO222" s="185"/>
      <c r="PP222" s="185"/>
      <c r="PQ222" s="185"/>
      <c r="PR222" s="185">
        <f t="shared" si="249"/>
        <v>0</v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3.8" x14ac:dyDescent="0.25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>
        <f t="shared" si="235"/>
        <v>0</v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>
        <f t="shared" si="244"/>
        <v>0</v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>
        <f t="shared" si="246"/>
        <v>0</v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>
        <f t="shared" si="248"/>
        <v>0</v>
      </c>
      <c r="PL223" s="185"/>
      <c r="PM223" s="185"/>
      <c r="PN223" s="185"/>
      <c r="PO223" s="185"/>
      <c r="PP223" s="185"/>
      <c r="PQ223" s="185"/>
      <c r="PR223" s="185">
        <f t="shared" si="249"/>
        <v>0</v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3.8" x14ac:dyDescent="0.25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>
        <f t="shared" si="235"/>
        <v>0</v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>
        <f t="shared" si="244"/>
        <v>0</v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>
        <f t="shared" si="246"/>
        <v>0</v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>
        <f t="shared" si="248"/>
        <v>0</v>
      </c>
      <c r="PL224" s="185"/>
      <c r="PM224" s="185"/>
      <c r="PN224" s="185"/>
      <c r="PO224" s="185"/>
      <c r="PP224" s="185"/>
      <c r="PQ224" s="185"/>
      <c r="PR224" s="185">
        <f t="shared" si="249"/>
        <v>0</v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3.8" x14ac:dyDescent="0.25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>
        <f t="shared" si="235"/>
        <v>0</v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>
        <f t="shared" si="244"/>
        <v>0</v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>
        <f t="shared" si="246"/>
        <v>0</v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>
        <f t="shared" si="248"/>
        <v>0</v>
      </c>
      <c r="PL225" s="185"/>
      <c r="PM225" s="185"/>
      <c r="PN225" s="185"/>
      <c r="PO225" s="185"/>
      <c r="PP225" s="185"/>
      <c r="PQ225" s="185"/>
      <c r="PR225" s="185">
        <f t="shared" si="249"/>
        <v>0</v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3.8" x14ac:dyDescent="0.25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>
        <f t="shared" si="235"/>
        <v>0</v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>
        <f t="shared" si="244"/>
        <v>0</v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>
        <f t="shared" si="246"/>
        <v>0</v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>
        <f t="shared" si="248"/>
        <v>0</v>
      </c>
      <c r="PL226" s="185"/>
      <c r="PM226" s="185"/>
      <c r="PN226" s="185"/>
      <c r="PO226" s="185"/>
      <c r="PP226" s="185"/>
      <c r="PQ226" s="185"/>
      <c r="PR226" s="185">
        <f t="shared" si="249"/>
        <v>0</v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3.8" x14ac:dyDescent="0.25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>
        <f t="shared" si="235"/>
        <v>0</v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>
        <f t="shared" si="244"/>
        <v>0</v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>
        <f t="shared" si="246"/>
        <v>0</v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>
        <f t="shared" si="248"/>
        <v>0</v>
      </c>
      <c r="PL227" s="185"/>
      <c r="PM227" s="185"/>
      <c r="PN227" s="185"/>
      <c r="PO227" s="185"/>
      <c r="PP227" s="185"/>
      <c r="PQ227" s="185"/>
      <c r="PR227" s="185">
        <f t="shared" si="249"/>
        <v>0</v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3.8" x14ac:dyDescent="0.25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>
        <f t="shared" si="235"/>
        <v>0</v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>
        <f t="shared" si="244"/>
        <v>0</v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>
        <f t="shared" si="246"/>
        <v>0</v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>
        <f t="shared" si="248"/>
        <v>0</v>
      </c>
      <c r="PL228" s="185"/>
      <c r="PM228" s="185"/>
      <c r="PN228" s="185"/>
      <c r="PO228" s="185"/>
      <c r="PP228" s="185"/>
      <c r="PQ228" s="185"/>
      <c r="PR228" s="185">
        <f t="shared" si="249"/>
        <v>0</v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3.8" x14ac:dyDescent="0.25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>
        <f t="shared" si="235"/>
        <v>0</v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>
        <f t="shared" si="244"/>
        <v>0</v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>
        <f t="shared" si="246"/>
        <v>0</v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>
        <f t="shared" si="248"/>
        <v>0</v>
      </c>
      <c r="PL229" s="185"/>
      <c r="PM229" s="185"/>
      <c r="PN229" s="185"/>
      <c r="PO229" s="185"/>
      <c r="PP229" s="185"/>
      <c r="PQ229" s="185"/>
      <c r="PR229" s="185">
        <f t="shared" si="249"/>
        <v>0</v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3.8" x14ac:dyDescent="0.25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>
        <f t="shared" si="235"/>
        <v>0</v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>
        <f t="shared" si="244"/>
        <v>0</v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>
        <f t="shared" si="246"/>
        <v>0</v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>
        <f t="shared" si="248"/>
        <v>0</v>
      </c>
      <c r="PL230" s="185"/>
      <c r="PM230" s="185"/>
      <c r="PN230" s="185"/>
      <c r="PO230" s="185"/>
      <c r="PP230" s="185"/>
      <c r="PQ230" s="185"/>
      <c r="PR230" s="185">
        <f t="shared" si="249"/>
        <v>0</v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3.8" x14ac:dyDescent="0.25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>
        <f t="shared" si="235"/>
        <v>0</v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>
        <f t="shared" si="244"/>
        <v>0</v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>
        <f t="shared" si="246"/>
        <v>20</v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>
        <f t="shared" si="248"/>
        <v>0</v>
      </c>
      <c r="PL231" s="185"/>
      <c r="PM231" s="185"/>
      <c r="PN231" s="185"/>
      <c r="PO231" s="185"/>
      <c r="PP231" s="185"/>
      <c r="PQ231" s="185"/>
      <c r="PR231" s="185">
        <f t="shared" si="249"/>
        <v>20</v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3.8" x14ac:dyDescent="0.25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>
        <f t="shared" si="235"/>
        <v>0</v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>
        <f t="shared" si="244"/>
        <v>0</v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>
        <f t="shared" si="246"/>
        <v>0</v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>
        <f t="shared" si="248"/>
        <v>0</v>
      </c>
      <c r="PL232" s="185"/>
      <c r="PM232" s="185"/>
      <c r="PN232" s="185"/>
      <c r="PO232" s="185"/>
      <c r="PP232" s="185"/>
      <c r="PQ232" s="185"/>
      <c r="PR232" s="185">
        <f t="shared" si="249"/>
        <v>0</v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3.8" x14ac:dyDescent="0.25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>
        <f t="shared" si="235"/>
        <v>0</v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>
        <f t="shared" si="244"/>
        <v>0</v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>
        <f t="shared" si="246"/>
        <v>0</v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>
        <f t="shared" si="248"/>
        <v>0</v>
      </c>
      <c r="PL233" s="185"/>
      <c r="PM233" s="185"/>
      <c r="PN233" s="185"/>
      <c r="PO233" s="185"/>
      <c r="PP233" s="185"/>
      <c r="PQ233" s="185"/>
      <c r="PR233" s="185">
        <f t="shared" si="249"/>
        <v>0</v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3.8" x14ac:dyDescent="0.25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>
        <f t="shared" si="235"/>
        <v>0</v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>
        <f t="shared" si="244"/>
        <v>0</v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>
        <f t="shared" si="246"/>
        <v>0</v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>
        <f t="shared" si="248"/>
        <v>0</v>
      </c>
      <c r="PL234" s="185"/>
      <c r="PM234" s="185"/>
      <c r="PN234" s="185"/>
      <c r="PO234" s="185"/>
      <c r="PP234" s="185"/>
      <c r="PQ234" s="185"/>
      <c r="PR234" s="185">
        <f t="shared" si="249"/>
        <v>0</v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3.8" x14ac:dyDescent="0.25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>
        <f t="shared" si="235"/>
        <v>0</v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>
        <f t="shared" si="244"/>
        <v>0</v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>
        <f t="shared" si="246"/>
        <v>20</v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>
        <f t="shared" si="248"/>
        <v>0</v>
      </c>
      <c r="PL235" s="185"/>
      <c r="PM235" s="185"/>
      <c r="PN235" s="185"/>
      <c r="PO235" s="185"/>
      <c r="PP235" s="185"/>
      <c r="PQ235" s="185"/>
      <c r="PR235" s="185">
        <f t="shared" si="249"/>
        <v>0</v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3.8" x14ac:dyDescent="0.25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>
        <f t="shared" si="235"/>
        <v>0</v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>
        <f t="shared" si="244"/>
        <v>0</v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>
        <f t="shared" si="246"/>
        <v>0</v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>
        <f t="shared" si="248"/>
        <v>0</v>
      </c>
      <c r="PL236" s="185"/>
      <c r="PM236" s="185"/>
      <c r="PN236" s="185"/>
      <c r="PO236" s="185"/>
      <c r="PP236" s="185"/>
      <c r="PQ236" s="185"/>
      <c r="PR236" s="185">
        <f t="shared" si="249"/>
        <v>0</v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3.8" x14ac:dyDescent="0.25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>
        <f t="shared" si="235"/>
        <v>0</v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>
        <f t="shared" si="244"/>
        <v>0</v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>
        <f t="shared" si="246"/>
        <v>0</v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>
        <f t="shared" si="248"/>
        <v>0</v>
      </c>
      <c r="PL237" s="185"/>
      <c r="PM237" s="185"/>
      <c r="PN237" s="185"/>
      <c r="PO237" s="185"/>
      <c r="PP237" s="185"/>
      <c r="PQ237" s="185"/>
      <c r="PR237" s="185">
        <f t="shared" si="249"/>
        <v>0</v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3.8" x14ac:dyDescent="0.25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>
        <f t="shared" si="235"/>
        <v>0</v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>
        <f t="shared" si="244"/>
        <v>0</v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>
        <f t="shared" si="246"/>
        <v>0</v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>
        <f t="shared" si="248"/>
        <v>0</v>
      </c>
      <c r="PL238" s="185"/>
      <c r="PM238" s="185"/>
      <c r="PN238" s="185"/>
      <c r="PO238" s="185"/>
      <c r="PP238" s="185"/>
      <c r="PQ238" s="185"/>
      <c r="PR238" s="185">
        <f t="shared" si="249"/>
        <v>0</v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3.8" x14ac:dyDescent="0.25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>
        <f t="shared" si="235"/>
        <v>0</v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>
        <f t="shared" si="244"/>
        <v>0</v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>
        <f t="shared" si="246"/>
        <v>20</v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>
        <f t="shared" si="248"/>
        <v>0</v>
      </c>
      <c r="PL239" s="185"/>
      <c r="PM239" s="185"/>
      <c r="PN239" s="185"/>
      <c r="PO239" s="185"/>
      <c r="PP239" s="185"/>
      <c r="PQ239" s="185"/>
      <c r="PR239" s="185">
        <f t="shared" si="249"/>
        <v>20</v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3.8" x14ac:dyDescent="0.25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>
        <f t="shared" si="235"/>
        <v>0</v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>
        <f t="shared" si="244"/>
        <v>0</v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>
        <f t="shared" si="246"/>
        <v>0</v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>
        <f t="shared" si="248"/>
        <v>0</v>
      </c>
      <c r="PL240" s="185"/>
      <c r="PM240" s="185"/>
      <c r="PN240" s="185"/>
      <c r="PO240" s="185"/>
      <c r="PP240" s="185"/>
      <c r="PQ240" s="185"/>
      <c r="PR240" s="185">
        <f t="shared" si="249"/>
        <v>0</v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3.8" x14ac:dyDescent="0.25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>
        <f t="shared" si="235"/>
        <v>0</v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>
        <f t="shared" si="244"/>
        <v>0</v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>
        <f t="shared" si="246"/>
        <v>0</v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>
        <f t="shared" si="248"/>
        <v>0</v>
      </c>
      <c r="PL241" s="185"/>
      <c r="PM241" s="185"/>
      <c r="PN241" s="185"/>
      <c r="PO241" s="185"/>
      <c r="PP241" s="185"/>
      <c r="PQ241" s="185"/>
      <c r="PR241" s="185">
        <f t="shared" si="249"/>
        <v>0</v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3.8" x14ac:dyDescent="0.25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>
        <f t="shared" si="235"/>
        <v>0</v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>
        <f t="shared" si="244"/>
        <v>0</v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>
        <f t="shared" si="246"/>
        <v>20</v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>
        <f t="shared" si="248"/>
        <v>0</v>
      </c>
      <c r="PL242" s="185"/>
      <c r="PM242" s="185"/>
      <c r="PN242" s="185"/>
      <c r="PO242" s="185"/>
      <c r="PP242" s="185"/>
      <c r="PQ242" s="185"/>
      <c r="PR242" s="185">
        <f t="shared" si="249"/>
        <v>20</v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3.8" x14ac:dyDescent="0.25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>
        <f t="shared" si="235"/>
        <v>0</v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>
        <f t="shared" si="244"/>
        <v>0</v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>
        <f t="shared" si="246"/>
        <v>20</v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>
        <f t="shared" si="248"/>
        <v>20</v>
      </c>
      <c r="PL243" s="185"/>
      <c r="PM243" s="185"/>
      <c r="PN243" s="185"/>
      <c r="PO243" s="185"/>
      <c r="PP243" s="185"/>
      <c r="PQ243" s="185"/>
      <c r="PR243" s="185">
        <f t="shared" si="249"/>
        <v>0</v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3.8" x14ac:dyDescent="0.25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>
        <f t="shared" si="235"/>
        <v>0</v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>
        <f t="shared" si="244"/>
        <v>0</v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>
        <f t="shared" si="246"/>
        <v>0</v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>
        <f t="shared" si="248"/>
        <v>0</v>
      </c>
      <c r="PL244" s="185"/>
      <c r="PM244" s="185"/>
      <c r="PN244" s="185"/>
      <c r="PO244" s="185"/>
      <c r="PP244" s="185"/>
      <c r="PQ244" s="185"/>
      <c r="PR244" s="185">
        <f t="shared" si="249"/>
        <v>0</v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3.8" x14ac:dyDescent="0.25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>
        <f t="shared" si="235"/>
        <v>0</v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>
        <f t="shared" si="244"/>
        <v>0</v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>
        <f t="shared" si="246"/>
        <v>0</v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>
        <f t="shared" si="248"/>
        <v>0</v>
      </c>
      <c r="PL245" s="185"/>
      <c r="PM245" s="185"/>
      <c r="PN245" s="185"/>
      <c r="PO245" s="185"/>
      <c r="PP245" s="185"/>
      <c r="PQ245" s="185"/>
      <c r="PR245" s="185">
        <f t="shared" si="249"/>
        <v>0</v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3.8" x14ac:dyDescent="0.25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>
        <f t="shared" si="235"/>
        <v>0</v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>
        <f t="shared" si="244"/>
        <v>0</v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>
        <f t="shared" si="246"/>
        <v>0</v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>
        <f t="shared" si="248"/>
        <v>0</v>
      </c>
      <c r="PL246" s="185"/>
      <c r="PM246" s="185"/>
      <c r="PN246" s="185"/>
      <c r="PO246" s="185"/>
      <c r="PP246" s="185"/>
      <c r="PQ246" s="185"/>
      <c r="PR246" s="185">
        <f t="shared" si="249"/>
        <v>0</v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3.8" x14ac:dyDescent="0.25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>
        <f t="shared" si="235"/>
        <v>0</v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>
        <f t="shared" si="244"/>
        <v>0</v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>
        <f t="shared" si="246"/>
        <v>0</v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>
        <f t="shared" si="248"/>
        <v>0</v>
      </c>
      <c r="PL247" s="185"/>
      <c r="PM247" s="185"/>
      <c r="PN247" s="185"/>
      <c r="PO247" s="185"/>
      <c r="PP247" s="185"/>
      <c r="PQ247" s="185"/>
      <c r="PR247" s="185">
        <f t="shared" si="249"/>
        <v>0</v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3.8" x14ac:dyDescent="0.25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>
        <f t="shared" si="235"/>
        <v>0</v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>
        <f t="shared" si="244"/>
        <v>0</v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>
        <f t="shared" si="246"/>
        <v>0</v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>
        <f t="shared" si="248"/>
        <v>0</v>
      </c>
      <c r="PL248" s="185"/>
      <c r="PM248" s="185"/>
      <c r="PN248" s="185"/>
      <c r="PO248" s="185"/>
      <c r="PP248" s="185"/>
      <c r="PQ248" s="185"/>
      <c r="PR248" s="185">
        <f t="shared" si="249"/>
        <v>20</v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3.8" x14ac:dyDescent="0.25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>
        <f t="shared" si="235"/>
        <v>0</v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>
        <f t="shared" si="244"/>
        <v>0</v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>
        <f t="shared" si="246"/>
        <v>0</v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>
        <f t="shared" si="248"/>
        <v>0</v>
      </c>
      <c r="PL249" s="185"/>
      <c r="PM249" s="185"/>
      <c r="PN249" s="185"/>
      <c r="PO249" s="185"/>
      <c r="PP249" s="185"/>
      <c r="PQ249" s="185"/>
      <c r="PR249" s="185">
        <f t="shared" si="249"/>
        <v>0</v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3.8" x14ac:dyDescent="0.25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>
        <f t="shared" si="235"/>
        <v>0</v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>
        <f t="shared" si="244"/>
        <v>0</v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>
        <f t="shared" si="246"/>
        <v>0</v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>
        <f t="shared" si="248"/>
        <v>0</v>
      </c>
      <c r="PL250" s="185"/>
      <c r="PM250" s="185"/>
      <c r="PN250" s="185"/>
      <c r="PO250" s="185"/>
      <c r="PP250" s="185"/>
      <c r="PQ250" s="185"/>
      <c r="PR250" s="185">
        <f t="shared" si="249"/>
        <v>0</v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3.8" x14ac:dyDescent="0.25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>
        <f t="shared" si="235"/>
        <v>0</v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>
        <f t="shared" si="244"/>
        <v>0</v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>
        <f t="shared" si="246"/>
        <v>0</v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>
        <f t="shared" si="248"/>
        <v>0</v>
      </c>
      <c r="PL251" s="185"/>
      <c r="PM251" s="185"/>
      <c r="PN251" s="185"/>
      <c r="PO251" s="185"/>
      <c r="PP251" s="185"/>
      <c r="PQ251" s="185"/>
      <c r="PR251" s="185">
        <f t="shared" si="249"/>
        <v>0</v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3.8" x14ac:dyDescent="0.25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>
        <f t="shared" si="235"/>
        <v>0</v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>
        <f t="shared" si="244"/>
        <v>0</v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>
        <f t="shared" si="246"/>
        <v>0</v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>
        <f t="shared" si="248"/>
        <v>0</v>
      </c>
      <c r="PL252" s="185"/>
      <c r="PM252" s="185"/>
      <c r="PN252" s="185"/>
      <c r="PO252" s="185"/>
      <c r="PP252" s="185"/>
      <c r="PQ252" s="185"/>
      <c r="PR252" s="185">
        <f t="shared" si="249"/>
        <v>0</v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3.8" x14ac:dyDescent="0.25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>
        <f t="shared" ref="LX253:LX267" si="264">ML76</f>
        <v>0</v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>
        <f t="shared" ref="OI253:OI267" si="273">OW76</f>
        <v>0</v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>
        <f t="shared" ref="OW253:OW267" si="275">PK76</f>
        <v>0</v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>
        <f t="shared" ref="PK253:PK267" si="277">PY76</f>
        <v>0</v>
      </c>
      <c r="PL253" s="185"/>
      <c r="PM253" s="185"/>
      <c r="PN253" s="185"/>
      <c r="PO253" s="185"/>
      <c r="PP253" s="185"/>
      <c r="PQ253" s="185"/>
      <c r="PR253" s="185">
        <f t="shared" ref="PR253:PR267" si="278">QF76</f>
        <v>0</v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3.8" x14ac:dyDescent="0.25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>
        <f t="shared" si="264"/>
        <v>0</v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>
        <f t="shared" si="273"/>
        <v>0</v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>
        <f t="shared" si="275"/>
        <v>0</v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>
        <f t="shared" si="277"/>
        <v>0</v>
      </c>
      <c r="PL254" s="185"/>
      <c r="PM254" s="185"/>
      <c r="PN254" s="185"/>
      <c r="PO254" s="185"/>
      <c r="PP254" s="185"/>
      <c r="PQ254" s="185"/>
      <c r="PR254" s="185">
        <f t="shared" si="278"/>
        <v>0</v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3.8" x14ac:dyDescent="0.25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>
        <f t="shared" si="264"/>
        <v>0</v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>
        <f t="shared" si="273"/>
        <v>0</v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>
        <f t="shared" si="275"/>
        <v>0</v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>
        <f t="shared" si="277"/>
        <v>0</v>
      </c>
      <c r="PL255" s="185"/>
      <c r="PM255" s="185"/>
      <c r="PN255" s="185"/>
      <c r="PO255" s="185"/>
      <c r="PP255" s="185"/>
      <c r="PQ255" s="185"/>
      <c r="PR255" s="185">
        <f t="shared" si="278"/>
        <v>0</v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3.8" x14ac:dyDescent="0.25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>
        <f t="shared" si="264"/>
        <v>0</v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>
        <f t="shared" si="273"/>
        <v>0</v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>
        <f t="shared" si="275"/>
        <v>0</v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>
        <f t="shared" si="277"/>
        <v>0</v>
      </c>
      <c r="PL256" s="185"/>
      <c r="PM256" s="185"/>
      <c r="PN256" s="185"/>
      <c r="PO256" s="185"/>
      <c r="PP256" s="185"/>
      <c r="PQ256" s="185"/>
      <c r="PR256" s="185">
        <f t="shared" si="278"/>
        <v>0</v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3.8" x14ac:dyDescent="0.25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>
        <f t="shared" si="264"/>
        <v>0</v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>
        <f t="shared" si="273"/>
        <v>0</v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>
        <f t="shared" si="275"/>
        <v>0</v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>
        <f t="shared" si="277"/>
        <v>0</v>
      </c>
      <c r="PL257" s="185"/>
      <c r="PM257" s="185"/>
      <c r="PN257" s="185"/>
      <c r="PO257" s="185"/>
      <c r="PP257" s="185"/>
      <c r="PQ257" s="185"/>
      <c r="PR257" s="185">
        <f t="shared" si="278"/>
        <v>0</v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3.8" x14ac:dyDescent="0.25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>
        <f t="shared" si="264"/>
        <v>0</v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>
        <f t="shared" si="273"/>
        <v>0</v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>
        <f t="shared" si="275"/>
        <v>20</v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>
        <f t="shared" si="277"/>
        <v>0</v>
      </c>
      <c r="PL258" s="185"/>
      <c r="PM258" s="185"/>
      <c r="PN258" s="185"/>
      <c r="PO258" s="185"/>
      <c r="PP258" s="185"/>
      <c r="PQ258" s="185"/>
      <c r="PR258" s="185">
        <f t="shared" si="278"/>
        <v>0</v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3.8" x14ac:dyDescent="0.25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>
        <f t="shared" si="264"/>
        <v>0</v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>
        <f t="shared" si="273"/>
        <v>0</v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>
        <f t="shared" si="275"/>
        <v>0</v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>
        <f t="shared" si="277"/>
        <v>0</v>
      </c>
      <c r="PL259" s="185"/>
      <c r="PM259" s="185"/>
      <c r="PN259" s="185"/>
      <c r="PO259" s="185"/>
      <c r="PP259" s="185"/>
      <c r="PQ259" s="185"/>
      <c r="PR259" s="185">
        <f t="shared" si="278"/>
        <v>20</v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3.8" x14ac:dyDescent="0.25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>
        <f t="shared" si="264"/>
        <v>0</v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>
        <f t="shared" si="273"/>
        <v>0</v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>
        <f t="shared" si="275"/>
        <v>0</v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>
        <f t="shared" si="277"/>
        <v>0</v>
      </c>
      <c r="PL260" s="185"/>
      <c r="PM260" s="185"/>
      <c r="PN260" s="185"/>
      <c r="PO260" s="185"/>
      <c r="PP260" s="185"/>
      <c r="PQ260" s="185"/>
      <c r="PR260" s="185">
        <f t="shared" si="278"/>
        <v>0</v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3.8" x14ac:dyDescent="0.25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>
        <f t="shared" si="264"/>
        <v>0</v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>
        <f t="shared" si="273"/>
        <v>0</v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>
        <f t="shared" si="275"/>
        <v>0</v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>
        <f t="shared" si="277"/>
        <v>0</v>
      </c>
      <c r="PL261" s="185"/>
      <c r="PM261" s="185"/>
      <c r="PN261" s="185"/>
      <c r="PO261" s="185"/>
      <c r="PP261" s="185"/>
      <c r="PQ261" s="185"/>
      <c r="PR261" s="185">
        <f t="shared" si="278"/>
        <v>0</v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3.8" x14ac:dyDescent="0.25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3.8" x14ac:dyDescent="0.25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3.8" x14ac:dyDescent="0.25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3.8" x14ac:dyDescent="0.25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3.8" x14ac:dyDescent="0.25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3.8" x14ac:dyDescent="0.25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3.8" x14ac:dyDescent="0.25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3.8" x14ac:dyDescent="0.25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3.8" x14ac:dyDescent="0.25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3.8" x14ac:dyDescent="0.25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3.8" x14ac:dyDescent="0.25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3.8" x14ac:dyDescent="0.25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3.8" x14ac:dyDescent="0.25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3.8" x14ac:dyDescent="0.25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3.8" x14ac:dyDescent="0.25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3.8" x14ac:dyDescent="0.25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3.8" x14ac:dyDescent="0.25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3.8" x14ac:dyDescent="0.25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3.8" x14ac:dyDescent="0.25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3.8" x14ac:dyDescent="0.25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3.8" x14ac:dyDescent="0.25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3.8" x14ac:dyDescent="0.25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3.8" x14ac:dyDescent="0.25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3.8" x14ac:dyDescent="0.25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3.8" x14ac:dyDescent="0.25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3.8" x14ac:dyDescent="0.25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3.8" x14ac:dyDescent="0.25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3.8" x14ac:dyDescent="0.25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3.8" x14ac:dyDescent="0.25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3.8" x14ac:dyDescent="0.25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3.8" x14ac:dyDescent="0.25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3.8" x14ac:dyDescent="0.25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3.8" x14ac:dyDescent="0.25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3.8" x14ac:dyDescent="0.25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3.8" x14ac:dyDescent="0.25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3.8" x14ac:dyDescent="0.25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1"/>
  <dimension ref="A1:EJ1679"/>
  <sheetViews>
    <sheetView tabSelected="1" zoomScaleNormal="100" workbookViewId="0">
      <pane xSplit="9" ySplit="2" topLeftCell="BP3" activePane="bottomRight" state="frozen"/>
      <selection pane="topRight" activeCell="J1" sqref="J1"/>
      <selection pane="bottomLeft" activeCell="A3" sqref="A3"/>
      <selection pane="bottomRight" activeCell="G10" sqref="G10"/>
    </sheetView>
  </sheetViews>
  <sheetFormatPr defaultColWidth="9.109375" defaultRowHeight="13.2" x14ac:dyDescent="0.25"/>
  <cols>
    <col min="1" max="1" width="2.6640625" style="2" customWidth="1"/>
    <col min="2" max="2" width="9.109375" style="2" customWidth="1"/>
    <col min="3" max="3" width="4.6640625" style="2" customWidth="1"/>
    <col min="4" max="4" width="20.6640625" style="7" customWidth="1"/>
    <col min="5" max="5" width="8.88671875" style="7" customWidth="1"/>
    <col min="6" max="9" width="7.6640625" style="7" customWidth="1"/>
    <col min="10" max="10" width="11.5546875" style="7" hidden="1" customWidth="1"/>
    <col min="11" max="11" width="11.6640625" style="231" customWidth="1"/>
    <col min="12" max="12" width="13" style="231" customWidth="1"/>
    <col min="13" max="24" width="11.6640625" style="231" customWidth="1"/>
    <col min="25" max="25" width="12" style="231" customWidth="1"/>
    <col min="26" max="40" width="11.6640625" style="231" customWidth="1"/>
    <col min="41" max="41" width="12.88671875" style="231" customWidth="1"/>
    <col min="42" max="42" width="12" style="231" customWidth="1"/>
    <col min="43" max="43" width="12.6640625" style="231" customWidth="1"/>
    <col min="44" max="47" width="11.6640625" style="231" customWidth="1"/>
    <col min="48" max="48" width="11.6640625" style="231" hidden="1" customWidth="1"/>
    <col min="49" max="49" width="11.6640625" style="231" customWidth="1"/>
    <col min="50" max="50" width="11.6640625" style="231" hidden="1" customWidth="1"/>
    <col min="51" max="52" width="11.6640625" style="231" customWidth="1"/>
    <col min="53" max="53" width="12.5546875" style="231" customWidth="1"/>
    <col min="54" max="65" width="11.6640625" style="231" customWidth="1"/>
    <col min="66" max="66" width="11.6640625" style="231" hidden="1" customWidth="1"/>
    <col min="67" max="68" width="11.6640625" style="231" customWidth="1"/>
    <col min="69" max="69" width="11.6640625" style="231" hidden="1" customWidth="1"/>
    <col min="70" max="70" width="11.6640625" style="231" customWidth="1"/>
    <col min="71" max="71" width="11.6640625" style="231" hidden="1" customWidth="1"/>
    <col min="72" max="73" width="11.6640625" style="231" customWidth="1"/>
    <col min="74" max="75" width="11.6640625" style="2" hidden="1" customWidth="1"/>
    <col min="76" max="76" width="5.5546875" style="8" customWidth="1"/>
    <col min="77" max="77" width="4.6640625" style="8" customWidth="1"/>
    <col min="78" max="78" width="5.44140625" style="2" customWidth="1"/>
    <col min="79" max="115" width="4.6640625" style="2" customWidth="1"/>
    <col min="116" max="126" width="4.6640625" style="3" customWidth="1"/>
    <col min="127" max="140" width="4.6640625" style="2" customWidth="1"/>
    <col min="141" max="16384" width="9.109375" style="2"/>
  </cols>
  <sheetData>
    <row r="1" spans="1:140" ht="12.7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362"/>
      <c r="BZ1" s="362"/>
      <c r="CA1" s="362"/>
      <c r="CB1" s="362"/>
      <c r="CC1" s="362"/>
      <c r="CD1" s="362"/>
      <c r="CE1" s="362"/>
      <c r="CF1" s="362"/>
      <c r="DL1" s="2"/>
      <c r="DM1" s="2"/>
      <c r="DN1" s="2"/>
      <c r="DW1" s="3"/>
      <c r="DX1" s="3"/>
      <c r="DY1" s="3"/>
    </row>
    <row r="2" spans="1:140" ht="41.25" customHeight="1" thickBot="1" x14ac:dyDescent="0.3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362"/>
      <c r="BZ2" s="362"/>
      <c r="CA2" s="362"/>
      <c r="CB2" s="362"/>
      <c r="CC2" s="362"/>
      <c r="CD2" s="362"/>
      <c r="CE2" s="362"/>
      <c r="CF2" s="362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5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>SUM(F3:J3)</f>
        <v>2050</v>
      </c>
      <c r="F3" s="219">
        <f>IF(ISBLANK(Výsledky!$I$3),"-",SUM(K3:O3,Q3,S3,U3,V3,X3,Z3,AB3,AC3,AE3:AG3,AI3,AK3:AM3,AP3,AS3:AU3,AW3,AY3,BB3,BD3,BG3:BJ3,BL3,BO3,BP3,BR3,BT3,BU3))</f>
        <v>1350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361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>
        <f>IF(ISBLANK(Výsledky!$MN$3),"",Výsledky!MN42)</f>
        <v>0</v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>
        <f>IF(ISBLANK(Výsledky!$OY$3),"",Výsledky!OY42)</f>
        <v>30</v>
      </c>
      <c r="BQ3" s="320" t="str">
        <f>IF(ISBLANK(Výsledky!$PF$3),"",Výsledky!PF42)</f>
        <v/>
      </c>
      <c r="BR3" s="320">
        <f>IF(ISBLANK(Výsledky!$PM$3),"",Výsledky!PM42)</f>
        <v>20</v>
      </c>
      <c r="BS3" s="320" t="str">
        <f>IF(ISBLANK(Výsledky!$PT$3),"",Výsledky!PT42)</f>
        <v/>
      </c>
      <c r="BT3" s="320">
        <f>IF(ISBLANK(Výsledky!$QA$3),"",Výsledky!QA42)</f>
        <v>0</v>
      </c>
      <c r="BU3" s="320">
        <f>IF(ISBLANK(Výsledky!$QH$3),"",Výsledky!QH42)</f>
        <v>30</v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362"/>
      <c r="BZ3" s="362"/>
      <c r="CA3" s="362"/>
      <c r="CB3" s="362"/>
      <c r="CC3" s="362"/>
      <c r="CD3" s="362"/>
      <c r="CE3" s="362"/>
      <c r="CF3" s="362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0">IF(ISBLANK(CA3),"",VLOOKUP(CA3,$BF$83:$BZ$161,17,FALSE))</f>
        <v/>
      </c>
      <c r="DY3" s="5" t="str">
        <f t="shared" ref="DY3:DY34" si="1">IF(ISBLANK(CA3),"",VLOOKUP(CA3,$BG$83:$BZ$161,16,FALSE))</f>
        <v/>
      </c>
      <c r="DZ3" s="5" t="str">
        <f t="shared" ref="DZ3:DZ34" si="2">IF(ISBLANK(CA3),"",VLOOKUP(CA3,$BH$83:$BZ$161,15,FALSE))</f>
        <v/>
      </c>
      <c r="EA3" s="5" t="str">
        <f t="shared" ref="EA3:EA34" si="3">IF(ISBLANK(CA3),"",VLOOKUP(CA3,$BI$83:$BZ$161,14,FALSE))</f>
        <v/>
      </c>
      <c r="EB3" s="5" t="str">
        <f t="shared" ref="EB3:EB34" si="4">IF(ISBLANK(CA3),"",VLOOKUP(CA3,$BJ$83:$BZ$161,13,FALSE))</f>
        <v/>
      </c>
      <c r="EC3" s="5" t="str">
        <f t="shared" ref="EC3:EC34" si="5">IF(ISBLANK(CA3),"",VLOOKUP(CA3,$BK$83:$BZ$161,12,FALSE))</f>
        <v/>
      </c>
      <c r="ED3" s="5" t="str">
        <f t="shared" ref="ED3:ED34" si="6">IF(ISBLANK(CA3),"",VLOOKUP(CA3,$BL$83:$BZ$161,11,FALSE))</f>
        <v/>
      </c>
      <c r="EE3" s="5" t="str">
        <f t="shared" ref="EE3:EE34" si="7">IF(ISBLANK(CA3),"",VLOOKUP(CA3,$BM$83:$BZ$161,10,FALSE))</f>
        <v/>
      </c>
      <c r="EF3" s="5" t="str">
        <f t="shared" ref="EF3:EF34" si="8">IF(ISBLANK(CA3),"",VLOOKUP(CA3,$BN$83:$BZ$161,9,FALSE))</f>
        <v/>
      </c>
      <c r="EG3" s="5" t="str">
        <f t="shared" ref="EG3:EG34" si="9">IF(ISBLANK(CA3),"",VLOOKUP(CA3,$BO$83:$BZ$161,8,FALSE))</f>
        <v/>
      </c>
      <c r="EH3" s="5" t="str">
        <f t="shared" ref="EH3:EH34" si="10">IF(ISBLANK(CA3),"",VLOOKUP(CA3,$BP$83:$BZ$161,7,FALSE))</f>
        <v/>
      </c>
      <c r="EI3" s="5" t="str">
        <f t="shared" ref="EI3:EI34" si="11">IF(ISBLANK(CA3),"",VLOOKUP(CA3,$BQ$83:$BZ$161,6,FALSE))</f>
        <v/>
      </c>
      <c r="EJ3" s="5" t="str">
        <f t="shared" ref="EJ3:EJ34" si="12">IF(ISBLANK(CA3),"",VLOOKUP(CA3,$BU$83:$BZ$161,2,FALSE))</f>
        <v/>
      </c>
    </row>
    <row r="4" spans="1:140" ht="20.100000000000001" customHeight="1" x14ac:dyDescent="0.25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>SUM(F4:J4)</f>
        <v>2010</v>
      </c>
      <c r="F4" s="221">
        <f>IF(ISBLANK(Výsledky!$I$3),"-",SUM(K4:O4,Q4,S4,U4,V4,X4,Z4,AB4,AC4,AE4:AG4,AI4,AK4:AM4,AP4,AS4:AU4,AW4,AY4,BB4,BD4,BG4:BJ4,BL4,BO4,BP4,BR4,BT4,BU4))</f>
        <v>1370</v>
      </c>
      <c r="G4" s="241">
        <f>IF(ISBLANK(Výsledky!$AY$3),"-",SUM(P4,T4,W4,AA4,AD4,AH4,AV4,AX4,BC4,BE4,BK4,BM4,BQ4,BS4,BV4))</f>
        <v>290</v>
      </c>
      <c r="H4" s="242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>
        <f>IF(ISBLANK(Výsledky!$MN$3),"",Výsledky!MN59)</f>
        <v>0</v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>
        <f>IF(ISBLANK(Výsledky!$OY$3),"",Výsledky!OY59)</f>
        <v>10</v>
      </c>
      <c r="BQ4" s="230" t="str">
        <f>IF(ISBLANK(Výsledky!$PF$3),"",Výsledky!PF59)</f>
        <v/>
      </c>
      <c r="BR4" s="230">
        <f>IF(ISBLANK(Výsledky!$PM$3),"",Výsledky!PM59)</f>
        <v>40</v>
      </c>
      <c r="BS4" s="230" t="str">
        <f>IF(ISBLANK(Výsledky!$PT$3),"",Výsledky!PT59)</f>
        <v/>
      </c>
      <c r="BT4" s="230">
        <f>IF(ISBLANK(Výsledky!$QA$3),"",Výsledky!QA59)</f>
        <v>0</v>
      </c>
      <c r="BU4" s="230">
        <f>IF(ISBLANK(Výsledky!$QH$3),"",Výsledky!QH59)</f>
        <v>20</v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362"/>
      <c r="BZ4" s="362"/>
      <c r="CA4" s="362"/>
      <c r="CB4" s="362"/>
      <c r="CC4" s="362"/>
      <c r="CD4" s="362"/>
      <c r="CE4" s="362"/>
      <c r="CF4" s="362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0"/>
        <v/>
      </c>
      <c r="DY4" s="5" t="str">
        <f t="shared" si="1"/>
        <v/>
      </c>
      <c r="DZ4" s="5" t="str">
        <f t="shared" si="2"/>
        <v/>
      </c>
      <c r="EA4" s="5" t="str">
        <f t="shared" si="3"/>
        <v/>
      </c>
      <c r="EB4" s="5" t="str">
        <f t="shared" si="4"/>
        <v/>
      </c>
      <c r="EC4" s="5" t="str">
        <f t="shared" si="5"/>
        <v/>
      </c>
      <c r="ED4" s="5" t="str">
        <f t="shared" si="6"/>
        <v/>
      </c>
      <c r="EE4" s="5" t="str">
        <f t="shared" si="7"/>
        <v/>
      </c>
      <c r="EF4" s="5" t="str">
        <f t="shared" si="8"/>
        <v/>
      </c>
      <c r="EG4" s="5" t="str">
        <f t="shared" si="9"/>
        <v/>
      </c>
      <c r="EH4" s="5" t="str">
        <f t="shared" si="10"/>
        <v/>
      </c>
      <c r="EI4" s="5" t="str">
        <f t="shared" si="11"/>
        <v/>
      </c>
      <c r="EJ4" s="5" t="str">
        <f t="shared" si="12"/>
        <v/>
      </c>
    </row>
    <row r="5" spans="1:140" ht="20.100000000000001" customHeight="1" x14ac:dyDescent="0.25">
      <c r="A5" s="1"/>
      <c r="B5" s="49" t="s">
        <v>93</v>
      </c>
      <c r="C5" s="47">
        <f>Tipy!A65</f>
        <v>8</v>
      </c>
      <c r="D5" s="217" t="str">
        <f>IF(Tipy!B65="","",Tipy!B65)</f>
        <v>Steve3465</v>
      </c>
      <c r="E5" s="45">
        <f>SUM(F5:J5)</f>
        <v>2000</v>
      </c>
      <c r="F5" s="221">
        <f>IF(ISBLANK(Výsledky!$I$3),"-",SUM(K5:O5,Q5,S5,U5,V5,X5,Z5,AB5,AC5,AE5:AG5,AI5,AK5:AM5,AP5,AS5:AU5,AW5,AY5,BB5,BD5,BG5:BJ5,BL5,BO5,BP5,BR5,BT5,BU5))</f>
        <v>1360</v>
      </c>
      <c r="G5" s="241">
        <f>IF(ISBLANK(Výsledky!$AY$3),"-",SUM(P5,T5,W5,AA5,AD5,AH5,AV5,AX5,BC5,BE5,BK5,BM5,BQ5,BS5,BV5))</f>
        <v>290</v>
      </c>
      <c r="H5" s="242">
        <f>IF(ISBLANK(Výsledky!$BM$3),"-",SUM(R5,Y5,AJ5,AO5,AQ5,AZ5))</f>
        <v>250</v>
      </c>
      <c r="I5" s="222">
        <f>IF(ISBLANK(Výsledky!$GI$3),"-",SUM(AN5,AR5,BA5,BF5,BN5,BW5))</f>
        <v>100</v>
      </c>
      <c r="J5" s="236" t="str">
        <f>IF(ISBLANK(Výsledky!$I$3),"",Výsledky!I70)</f>
        <v>-</v>
      </c>
      <c r="K5" s="239">
        <f>IF(ISBLANK(Výsledky!$P$3),"",Výsledky!P71)</f>
        <v>80</v>
      </c>
      <c r="L5" s="240">
        <f>IF(ISBLANK(Výsledky!$W$3),"",Výsledky!W71)</f>
        <v>50</v>
      </c>
      <c r="M5" s="230">
        <f>IF(ISBLANK(Výsledky!$AD$3),"",Výsledky!AD71)</f>
        <v>80</v>
      </c>
      <c r="N5" s="230">
        <f>IF(ISBLANK(Výsledky!$AK$3),"",Výsledky!AK71)</f>
        <v>20</v>
      </c>
      <c r="O5" s="230">
        <f>IF(ISBLANK(Výsledky!$AR$3),"",Výsledky!AR71)</f>
        <v>40</v>
      </c>
      <c r="P5" s="230">
        <f>IF(ISBLANK(Výsledky!$AY$3),"",Výsledky!AY71)</f>
        <v>50</v>
      </c>
      <c r="Q5" s="230">
        <f>IF(ISBLANK(Výsledky!$BF$3),"",Výsledky!BF71)</f>
        <v>80</v>
      </c>
      <c r="R5" s="230">
        <f>IF(ISBLANK(Výsledky!$BM$3),"",Výsledky!BM71)</f>
        <v>70</v>
      </c>
      <c r="S5" s="230">
        <f>IF(ISBLANK(Výsledky!$BT$3),"",Výsledky!BT71)</f>
        <v>0</v>
      </c>
      <c r="T5" s="230">
        <f>IF(ISBLANK(Výsledky!$CA$3),"",Výsledky!CA71)</f>
        <v>20</v>
      </c>
      <c r="U5" s="230">
        <f>IF(ISBLANK(Výsledky!$CH$3),"",Výsledky!CH71)</f>
        <v>20</v>
      </c>
      <c r="V5" s="230">
        <f>IF(ISBLANK(Výsledky!$CO$3),"",Výsledky!CO71)</f>
        <v>100</v>
      </c>
      <c r="W5" s="230">
        <f>IF(ISBLANK(Výsledky!$CV$3),"",Výsledky!CV71)</f>
        <v>60</v>
      </c>
      <c r="X5" s="230">
        <f>IF(ISBLANK(Výsledky!$DC$3),"",Výsledky!DC71)</f>
        <v>100</v>
      </c>
      <c r="Y5" s="230">
        <f>IF(ISBLANK(Výsledky!$DJ$3),"",Výsledky!DJ71)</f>
        <v>50</v>
      </c>
      <c r="Z5" s="230">
        <f>IF(ISBLANK(Výsledky!$DQ$3),"",Výsledky!DQ71)</f>
        <v>0</v>
      </c>
      <c r="AA5" s="230">
        <f>IF(ISBLANK(Výsledky!$DX$3),"",Výsledky!DX71)</f>
        <v>20</v>
      </c>
      <c r="AB5" s="230">
        <f>IF(ISBLANK(Výsledky!$EE$3),"",Výsledky!EE71)</f>
        <v>50</v>
      </c>
      <c r="AC5" s="230">
        <f>IF(ISBLANK(Výsledky!$EL$3),"",Výsledky!EL71)</f>
        <v>30</v>
      </c>
      <c r="AD5" s="230">
        <f>IF(ISBLANK(Výsledky!$ES$3),"",Výsledky!ES71)</f>
        <v>40</v>
      </c>
      <c r="AE5" s="230">
        <f>IF(ISBLANK(Výsledky!$EZ$3),"",Výsledky!EZ71)</f>
        <v>20</v>
      </c>
      <c r="AF5" s="230">
        <f>IF(ISBLANK(Výsledky!$FG$3),"",Výsledky!FG71)</f>
        <v>20</v>
      </c>
      <c r="AG5" s="230">
        <f>IF(ISBLANK(Výsledky!$FN$3),"",Výsledky!FN71)</f>
        <v>50</v>
      </c>
      <c r="AH5" s="230">
        <f>IF(ISBLANK(Výsledky!$FU$3),"",Výsledky!FU71)</f>
        <v>0</v>
      </c>
      <c r="AI5" s="230">
        <f>IF(ISBLANK(Výsledky!$GB$3),"",Výsledky!GB71)</f>
        <v>0</v>
      </c>
      <c r="AJ5" s="230">
        <f>IF(ISBLANK(Výsledky!$GI$3),"",Výsledky!GI71)</f>
        <v>40</v>
      </c>
      <c r="AK5" s="230">
        <f>IF(ISBLANK(Výsledky!$GP$3),"",Výsledky!GP71)</f>
        <v>50</v>
      </c>
      <c r="AL5" s="230">
        <f>IF(ISBLANK(Výsledky!$GW$3),"",Výsledky!GW71)</f>
        <v>30</v>
      </c>
      <c r="AM5" s="230">
        <f>IF(ISBLANK(Výsledky!$HD$3),"",Výsledky!HD71)</f>
        <v>40</v>
      </c>
      <c r="AN5" s="230">
        <f>IF(ISBLANK(Výsledky!$HK$3),"",Výsledky!HK71)</f>
        <v>0</v>
      </c>
      <c r="AO5" s="230">
        <f>IF(ISBLANK(Výsledky!$HR$3),"",Výsledky!HR71)</f>
        <v>30</v>
      </c>
      <c r="AP5" s="230">
        <f>IF(ISBLANK(Výsledky!$HY$3),"",Výsledky!HY71)</f>
        <v>30</v>
      </c>
      <c r="AQ5" s="230">
        <f>IF(ISBLANK(Výsledky!$IF$3),"",Výsledky!IF71)</f>
        <v>60</v>
      </c>
      <c r="AR5" s="230">
        <f>IF(ISBLANK(Výsledky!$IM$3),"",Výsledky!IM71)</f>
        <v>70</v>
      </c>
      <c r="AS5" s="230">
        <f>IF(ISBLANK(Výsledky!$IT$3),"",Výsledky!IT71)</f>
        <v>40</v>
      </c>
      <c r="AT5" s="230">
        <f>IF(ISBLANK(Výsledky!$JA$3),"",Výsledky!JA71)</f>
        <v>0</v>
      </c>
      <c r="AU5" s="230">
        <f>IF(ISBLANK(Výsledky!$JH$3),"",Výsledky!JH71)</f>
        <v>80</v>
      </c>
      <c r="AV5" s="230" t="str">
        <f>IF(ISBLANK(Výsledky!$JO$3),"",Výsledky!JO71)</f>
        <v/>
      </c>
      <c r="AW5" s="230">
        <f>IF(ISBLANK(Výsledky!$JV$3),"",Výsledky!JV71)</f>
        <v>20</v>
      </c>
      <c r="AX5" s="230" t="str">
        <f>IF(ISBLANK(Výsledky!$KC$3),"",Výsledky!KC71)</f>
        <v/>
      </c>
      <c r="AY5" s="230">
        <f>IF(ISBLANK(Výsledky!$KJ$3),"",Výsledky!KJ71)</f>
        <v>40</v>
      </c>
      <c r="AZ5" s="230">
        <f>IF(ISBLANK(Výsledky!$KQ$3),"",Výsledky!KQ71)</f>
        <v>0</v>
      </c>
      <c r="BA5" s="230">
        <f>IF(ISBLANK(Výsledky!$KX$3),"",Výsledky!KX71)</f>
        <v>30</v>
      </c>
      <c r="BB5" s="230">
        <f>IF(ISBLANK(Výsledky!$LE$3),"",Výsledky!LE71)</f>
        <v>20</v>
      </c>
      <c r="BC5" s="230">
        <f>IF(ISBLANK(Výsledky!$LL$3),"",Výsledky!LL71)</f>
        <v>40</v>
      </c>
      <c r="BD5" s="230">
        <f>IF(ISBLANK(Výsledky!$LS$3),"",Výsledky!LS71)</f>
        <v>10</v>
      </c>
      <c r="BE5" s="230">
        <f>IF(ISBLANK(Výsledky!$LZ$3),"",Výsledky!LZ71)</f>
        <v>40</v>
      </c>
      <c r="BF5" s="230">
        <f>IF(ISBLANK(Výsledky!$MG$3),"",Výsledky!MG71)</f>
        <v>0</v>
      </c>
      <c r="BG5" s="230">
        <f>IF(ISBLANK(Výsledky!$MN$3),"",Výsledky!MN71)</f>
        <v>0</v>
      </c>
      <c r="BH5" s="230">
        <f>IF(ISBLANK(Výsledky!$MU$3),"",Výsledky!MU71)</f>
        <v>60</v>
      </c>
      <c r="BI5" s="230">
        <f>IF(ISBLANK(Výsledky!$NB$3),"",Výsledky!NB71)</f>
        <v>30</v>
      </c>
      <c r="BJ5" s="230">
        <f>IF(ISBLANK(Výsledky!$NI$3),"",Výsledky!NI71)</f>
        <v>0</v>
      </c>
      <c r="BK5" s="230">
        <f>IF(ISBLANK(Výsledky!$NP$3),"",Výsledky!NP71)</f>
        <v>0</v>
      </c>
      <c r="BL5" s="230">
        <f>IF(ISBLANK(Výsledky!$NW$3),"",Výsledky!NW71)</f>
        <v>0</v>
      </c>
      <c r="BM5" s="230">
        <f>IF(ISBLANK(Výsledky!$OD$3),"",Výsledky!OD71)</f>
        <v>20</v>
      </c>
      <c r="BN5" s="230" t="str">
        <f>IF(ISBLANK(Výsledky!$OK$3),"",Výsledky!OK71)</f>
        <v/>
      </c>
      <c r="BO5" s="230">
        <f>IF(ISBLANK(Výsledky!$OR$3),"",Výsledky!OR71)</f>
        <v>20</v>
      </c>
      <c r="BP5" s="230">
        <f>IF(ISBLANK(Výsledky!$OY$3),"",Výsledky!OY71)</f>
        <v>10</v>
      </c>
      <c r="BQ5" s="230" t="str">
        <f>IF(ISBLANK(Výsledky!$PF$3),"",Výsledky!PF71)</f>
        <v/>
      </c>
      <c r="BR5" s="230">
        <f>IF(ISBLANK(Výsledky!$PM$3),"",Výsledky!PM71)</f>
        <v>40</v>
      </c>
      <c r="BS5" s="230" t="str">
        <f>IF(ISBLANK(Výsledky!$PT$3),"",Výsledky!PT71)</f>
        <v/>
      </c>
      <c r="BT5" s="230">
        <f>IF(ISBLANK(Výsledky!$QA$3),"",Výsledky!QA71)</f>
        <v>20</v>
      </c>
      <c r="BU5" s="230">
        <f>IF(ISBLANK(Výsledky!$QH$3),"",Výsledky!QH71)</f>
        <v>80</v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362"/>
      <c r="BZ5" s="362"/>
      <c r="CA5" s="362"/>
      <c r="CB5" s="362"/>
      <c r="CC5" s="362"/>
      <c r="CD5" s="362"/>
      <c r="CE5" s="362"/>
      <c r="CF5" s="362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0"/>
        <v/>
      </c>
      <c r="DY5" s="5" t="str">
        <f t="shared" si="1"/>
        <v/>
      </c>
      <c r="DZ5" s="5" t="str">
        <f t="shared" si="2"/>
        <v/>
      </c>
      <c r="EA5" s="5" t="str">
        <f t="shared" si="3"/>
        <v/>
      </c>
      <c r="EB5" s="5" t="str">
        <f t="shared" si="4"/>
        <v/>
      </c>
      <c r="EC5" s="5" t="str">
        <f t="shared" si="5"/>
        <v/>
      </c>
      <c r="ED5" s="5" t="str">
        <f t="shared" si="6"/>
        <v/>
      </c>
      <c r="EE5" s="5" t="str">
        <f t="shared" si="7"/>
        <v/>
      </c>
      <c r="EF5" s="5" t="str">
        <f t="shared" si="8"/>
        <v/>
      </c>
      <c r="EG5" s="5" t="str">
        <f t="shared" si="9"/>
        <v/>
      </c>
      <c r="EH5" s="5" t="str">
        <f t="shared" si="10"/>
        <v/>
      </c>
      <c r="EI5" s="5" t="str">
        <f t="shared" si="11"/>
        <v/>
      </c>
      <c r="EJ5" s="5" t="str">
        <f t="shared" si="12"/>
        <v/>
      </c>
    </row>
    <row r="6" spans="1:140" ht="13.8" x14ac:dyDescent="0.25">
      <c r="A6" s="1"/>
      <c r="B6" s="215" t="s">
        <v>94</v>
      </c>
      <c r="C6" s="47">
        <f>Tipy!A59</f>
        <v>45</v>
      </c>
      <c r="D6" s="217" t="str">
        <f>IF(Tipy!B59="","",Tipy!B59)</f>
        <v>Rajjum</v>
      </c>
      <c r="E6" s="45">
        <f>SUM(F6:J6)</f>
        <v>1990</v>
      </c>
      <c r="F6" s="221">
        <f>IF(ISBLANK(Výsledky!$I$3),"-",SUM(K6:O6,Q6,S6,U6,V6,X6,Z6,AB6,AC6,AE6:AG6,AI6,AK6:AM6,AP6,AS6:AU6,AW6,AY6,BB6,BD6,BG6:BJ6,BL6,BO6,BP6,BR6,BT6,BU6))</f>
        <v>1320</v>
      </c>
      <c r="G6" s="241">
        <f>IF(ISBLANK(Výsledky!$AY$3),"-",SUM(P6,T6,W6,AA6,AD6,AH6,AV6,AX6,BC6,BE6,BK6,BM6,BQ6,BS6,BV6))</f>
        <v>340</v>
      </c>
      <c r="H6" s="242">
        <f>IF(ISBLANK(Výsledky!$BM$3),"-",SUM(R6,Y6,AJ6,AO6,AQ6,AZ6))</f>
        <v>200</v>
      </c>
      <c r="I6" s="222">
        <f>IF(ISBLANK(Výsledky!$GI$3),"-",SUM(AN6,AR6,BA6,BF6,BN6,BW6))</f>
        <v>130</v>
      </c>
      <c r="J6" s="236" t="str">
        <f>IF(ISBLANK(Výsledky!$I$3),"",Výsledky!I64)</f>
        <v>-</v>
      </c>
      <c r="K6" s="239">
        <f>IF(ISBLANK(Výsledky!$P$3),"",Výsledky!P65)</f>
        <v>80</v>
      </c>
      <c r="L6" s="240">
        <f>IF(ISBLANK(Výsledky!$W$3),"",Výsledky!W65)</f>
        <v>50</v>
      </c>
      <c r="M6" s="230">
        <f>IF(ISBLANK(Výsledky!$AD$3),"",Výsledky!AD65)</f>
        <v>50</v>
      </c>
      <c r="N6" s="230">
        <f>IF(ISBLANK(Výsledky!$AK$3),"",Výsledky!AK65)</f>
        <v>80</v>
      </c>
      <c r="O6" s="230">
        <f>IF(ISBLANK(Výsledky!$AR$3),"",Výsledky!AR65)</f>
        <v>30</v>
      </c>
      <c r="P6" s="230">
        <f>IF(ISBLANK(Výsledky!$AY$3),"",Výsledky!AY65)</f>
        <v>50</v>
      </c>
      <c r="Q6" s="230">
        <f>IF(ISBLANK(Výsledky!$BF$3),"",Výsledky!BF65)</f>
        <v>40</v>
      </c>
      <c r="R6" s="230">
        <f>IF(ISBLANK(Výsledky!$BM$3),"",Výsledky!BM65)</f>
        <v>40</v>
      </c>
      <c r="S6" s="230">
        <f>IF(ISBLANK(Výsledky!$BT$3),"",Výsledky!BT65)</f>
        <v>0</v>
      </c>
      <c r="T6" s="230">
        <f>IF(ISBLANK(Výsledky!$CA$3),"",Výsledky!CA65)</f>
        <v>50</v>
      </c>
      <c r="U6" s="230">
        <f>IF(ISBLANK(Výsledky!$CH$3),"",Výsledky!CH65)</f>
        <v>20</v>
      </c>
      <c r="V6" s="230">
        <f>IF(ISBLANK(Výsledky!$CO$3),"",Výsledky!CO65)</f>
        <v>50</v>
      </c>
      <c r="W6" s="230">
        <f>IF(ISBLANK(Výsledky!$CV$3),"",Výsledky!CV65)</f>
        <v>40</v>
      </c>
      <c r="X6" s="230">
        <f>IF(ISBLANK(Výsledky!$DC$3),"",Výsledky!DC65)</f>
        <v>80</v>
      </c>
      <c r="Y6" s="230">
        <f>IF(ISBLANK(Výsledky!$DJ$3),"",Výsledky!DJ65)</f>
        <v>60</v>
      </c>
      <c r="Z6" s="230">
        <f>IF(ISBLANK(Výsledky!$DQ$3),"",Výsledky!DQ65)</f>
        <v>0</v>
      </c>
      <c r="AA6" s="230">
        <f>IF(ISBLANK(Výsledky!$DX$3),"",Výsledky!DX65)</f>
        <v>20</v>
      </c>
      <c r="AB6" s="230">
        <f>IF(ISBLANK(Výsledky!$EE$3),"",Výsledky!EE65)</f>
        <v>80</v>
      </c>
      <c r="AC6" s="230">
        <f>IF(ISBLANK(Výsledky!$EL$3),"",Výsledky!EL65)</f>
        <v>10</v>
      </c>
      <c r="AD6" s="230">
        <f>IF(ISBLANK(Výsledky!$ES$3),"",Výsledky!ES65)</f>
        <v>40</v>
      </c>
      <c r="AE6" s="230">
        <f>IF(ISBLANK(Výsledky!$EZ$3),"",Výsledky!EZ65)</f>
        <v>20</v>
      </c>
      <c r="AF6" s="230">
        <f>IF(ISBLANK(Výsledky!$FG$3),"",Výsledky!FG65)</f>
        <v>50</v>
      </c>
      <c r="AG6" s="230">
        <f>IF(ISBLANK(Výsledky!$FN$3),"",Výsledky!FN65)</f>
        <v>70</v>
      </c>
      <c r="AH6" s="230">
        <f>IF(ISBLANK(Výsledky!$FU$3),"",Výsledky!FU65)</f>
        <v>20</v>
      </c>
      <c r="AI6" s="230">
        <f>IF(ISBLANK(Výsledky!$GB$3),"",Výsledky!GB65)</f>
        <v>0</v>
      </c>
      <c r="AJ6" s="230">
        <f>IF(ISBLANK(Výsledky!$GI$3),"",Výsledky!GI65)</f>
        <v>40</v>
      </c>
      <c r="AK6" s="230" t="str">
        <f>IF(ISBLANK(Výsledky!$GP$3),"",Výsledky!GP65)</f>
        <v>-</v>
      </c>
      <c r="AL6" s="230">
        <f>IF(ISBLANK(Výsledky!$GW$3),"",Výsledky!GW65)</f>
        <v>30</v>
      </c>
      <c r="AM6" s="230">
        <f>IF(ISBLANK(Výsledky!$HD$3),"",Výsledky!HD65)</f>
        <v>40</v>
      </c>
      <c r="AN6" s="230">
        <f>IF(ISBLANK(Výsledky!$HK$3),"",Výsledky!HK65)</f>
        <v>50</v>
      </c>
      <c r="AO6" s="230">
        <f>IF(ISBLANK(Výsledky!$HR$3),"",Výsledky!HR65)</f>
        <v>50</v>
      </c>
      <c r="AP6" s="230">
        <f>IF(ISBLANK(Výsledky!$HY$3),"",Výsledky!HY65)</f>
        <v>40</v>
      </c>
      <c r="AQ6" s="230">
        <f>IF(ISBLANK(Výsledky!$IF$3),"",Výsledky!IF65)</f>
        <v>10</v>
      </c>
      <c r="AR6" s="230">
        <f>IF(ISBLANK(Výsledky!$IM$3),"",Výsledky!IM65)</f>
        <v>20</v>
      </c>
      <c r="AS6" s="230">
        <f>IF(ISBLANK(Výsledky!$IT$3),"",Výsledky!IT65)</f>
        <v>20</v>
      </c>
      <c r="AT6" s="230">
        <f>IF(ISBLANK(Výsledky!$JA$3),"",Výsledky!JA65)</f>
        <v>0</v>
      </c>
      <c r="AU6" s="230">
        <f>IF(ISBLANK(Výsledky!$JH$3),"",Výsledky!JH65)</f>
        <v>50</v>
      </c>
      <c r="AV6" s="230" t="str">
        <f>IF(ISBLANK(Výsledky!$JO$3),"",Výsledky!JO65)</f>
        <v/>
      </c>
      <c r="AW6" s="230">
        <f>IF(ISBLANK(Výsledky!$JV$3),"",Výsledky!JV65)</f>
        <v>50</v>
      </c>
      <c r="AX6" s="230" t="str">
        <f>IF(ISBLANK(Výsledky!$KC$3),"",Výsledky!KC65)</f>
        <v/>
      </c>
      <c r="AY6" s="230">
        <f>IF(ISBLANK(Výsledky!$KJ$3),"",Výsledky!KJ65)</f>
        <v>40</v>
      </c>
      <c r="AZ6" s="230">
        <f>IF(ISBLANK(Výsledky!$KQ$3),"",Výsledky!KQ65)</f>
        <v>0</v>
      </c>
      <c r="BA6" s="230">
        <f>IF(ISBLANK(Výsledky!$KX$3),"",Výsledky!KX65)</f>
        <v>50</v>
      </c>
      <c r="BB6" s="230">
        <f>IF(ISBLANK(Výsledky!$LE$3),"",Výsledky!LE65)</f>
        <v>30</v>
      </c>
      <c r="BC6" s="230">
        <f>IF(ISBLANK(Výsledky!$LL$3),"",Výsledky!LL65)</f>
        <v>40</v>
      </c>
      <c r="BD6" s="230">
        <f>IF(ISBLANK(Výsledky!$LS$3),"",Výsledky!LS65)</f>
        <v>10</v>
      </c>
      <c r="BE6" s="230">
        <f>IF(ISBLANK(Výsledky!$LZ$3),"",Výsledky!LZ65)</f>
        <v>60</v>
      </c>
      <c r="BF6" s="230">
        <f>IF(ISBLANK(Výsledky!$MG$3),"",Výsledky!MG65)</f>
        <v>10</v>
      </c>
      <c r="BG6" s="230" t="str">
        <f>IF(ISBLANK(Výsledky!$MN$3),"",Výsledky!MN65)</f>
        <v>-</v>
      </c>
      <c r="BH6" s="230">
        <f>IF(ISBLANK(Výsledky!$MU$3),"",Výsledky!MU65)</f>
        <v>50</v>
      </c>
      <c r="BI6" s="230">
        <f>IF(ISBLANK(Výsledky!$NB$3),"",Výsledky!NB65)</f>
        <v>40</v>
      </c>
      <c r="BJ6" s="230">
        <f>IF(ISBLANK(Výsledky!$NI$3),"",Výsledky!NI65)</f>
        <v>50</v>
      </c>
      <c r="BK6" s="230">
        <f>IF(ISBLANK(Výsledky!$NP$3),"",Výsledky!NP65)</f>
        <v>0</v>
      </c>
      <c r="BL6" s="230">
        <f>IF(ISBLANK(Výsledky!$NW$3),"",Výsledky!NW65)</f>
        <v>0</v>
      </c>
      <c r="BM6" s="230">
        <f>IF(ISBLANK(Výsledky!$OD$3),"",Výsledky!OD65)</f>
        <v>20</v>
      </c>
      <c r="BN6" s="230" t="str">
        <f>IF(ISBLANK(Výsledky!$OK$3),"",Výsledky!OK65)</f>
        <v/>
      </c>
      <c r="BO6" s="230">
        <f>IF(ISBLANK(Výsledky!$OR$3),"",Výsledky!OR65)</f>
        <v>40</v>
      </c>
      <c r="BP6" s="230" t="str">
        <f>IF(ISBLANK(Výsledky!$OY$3),"",Výsledky!OY65)</f>
        <v>-</v>
      </c>
      <c r="BQ6" s="230" t="str">
        <f>IF(ISBLANK(Výsledky!$PF$3),"",Výsledky!PF65)</f>
        <v/>
      </c>
      <c r="BR6" s="230">
        <f>IF(ISBLANK(Výsledky!$PM$3),"",Výsledky!PM65)</f>
        <v>40</v>
      </c>
      <c r="BS6" s="230" t="str">
        <f>IF(ISBLANK(Výsledky!$PT$3),"",Výsledky!PT65)</f>
        <v/>
      </c>
      <c r="BT6" s="230" t="str">
        <f>IF(ISBLANK(Výsledky!$QA$3),"",Výsledky!QA65)</f>
        <v>-</v>
      </c>
      <c r="BU6" s="230">
        <f>IF(ISBLANK(Výsledky!$QH$3),"",Výsledky!QH65)</f>
        <v>80</v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362"/>
      <c r="BZ6" s="362"/>
      <c r="CA6" s="362"/>
      <c r="CB6" s="362"/>
      <c r="CC6" s="362"/>
      <c r="CD6" s="362"/>
      <c r="CE6" s="362"/>
      <c r="CF6" s="362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0"/>
        <v/>
      </c>
      <c r="DY6" s="5" t="str">
        <f t="shared" si="1"/>
        <v/>
      </c>
      <c r="DZ6" s="5" t="str">
        <f t="shared" si="2"/>
        <v/>
      </c>
      <c r="EA6" s="5" t="str">
        <f t="shared" si="3"/>
        <v/>
      </c>
      <c r="EB6" s="5" t="str">
        <f t="shared" si="4"/>
        <v/>
      </c>
      <c r="EC6" s="5" t="str">
        <f t="shared" si="5"/>
        <v/>
      </c>
      <c r="ED6" s="5" t="str">
        <f t="shared" si="6"/>
        <v/>
      </c>
      <c r="EE6" s="5" t="str">
        <f t="shared" si="7"/>
        <v/>
      </c>
      <c r="EF6" s="5" t="str">
        <f t="shared" si="8"/>
        <v/>
      </c>
      <c r="EG6" s="5" t="str">
        <f t="shared" si="9"/>
        <v/>
      </c>
      <c r="EH6" s="5" t="str">
        <f t="shared" si="10"/>
        <v/>
      </c>
      <c r="EI6" s="5" t="str">
        <f t="shared" si="11"/>
        <v/>
      </c>
      <c r="EJ6" s="5" t="str">
        <f t="shared" si="12"/>
        <v/>
      </c>
    </row>
    <row r="7" spans="1:140" ht="13.8" x14ac:dyDescent="0.25">
      <c r="A7" s="1"/>
      <c r="B7" s="215" t="s">
        <v>95</v>
      </c>
      <c r="C7" s="47">
        <f>Tipy!A17</f>
        <v>52</v>
      </c>
      <c r="D7" s="217" t="str">
        <f>IF(Tipy!B17="","",Tipy!B17)</f>
        <v>Dodes</v>
      </c>
      <c r="E7" s="45">
        <f>SUM(F7:J7)</f>
        <v>1970</v>
      </c>
      <c r="F7" s="221">
        <f>IF(ISBLANK(Výsledky!$I$3),"-",SUM(K7:O7,Q7,S7,U7,V7,X7,Z7,AB7,AC7,AE7:AG7,AI7,AK7:AM7,AP7,AS7:AU7,AW7,AY7,BB7,BD7,BG7:BJ7,BL7,BO7,BP7,BR7,BT7,BU7))</f>
        <v>1370</v>
      </c>
      <c r="G7" s="241">
        <f>IF(ISBLANK(Výsledky!$AY$3),"-",SUM(P7,T7,W7,AA7,AD7,AH7,AV7,AX7,BC7,BE7,BK7,BM7,BQ7,BS7,BV7))</f>
        <v>300</v>
      </c>
      <c r="H7" s="242">
        <f>IF(ISBLANK(Výsledky!$BM$3),"-",SUM(R7,Y7,AJ7,AO7,AQ7,AZ7))</f>
        <v>170</v>
      </c>
      <c r="I7" s="222">
        <f>IF(ISBLANK(Výsledky!$GI$3),"-",SUM(AN7,AR7,BA7,BF7,BN7,BW7))</f>
        <v>130</v>
      </c>
      <c r="J7" s="236" t="str">
        <f>IF(ISBLANK(Výsledky!$I$3),"",Výsledky!I23)</f>
        <v>-</v>
      </c>
      <c r="K7" s="239">
        <f>IF(ISBLANK(Výsledky!$P$3),"",Výsledky!P23)</f>
        <v>80</v>
      </c>
      <c r="L7" s="240">
        <f>IF(ISBLANK(Výsledky!$W$3),"",Výsledky!W23)</f>
        <v>80</v>
      </c>
      <c r="M7" s="230">
        <f>IF(ISBLANK(Výsledky!$AD$3),"",Výsledky!AD23)</f>
        <v>30</v>
      </c>
      <c r="N7" s="230">
        <f>IF(ISBLANK(Výsledky!$AK$3),"",Výsledky!AK23)</f>
        <v>30</v>
      </c>
      <c r="O7" s="230" t="str">
        <f>IF(ISBLANK(Výsledky!$AR$3),"",Výsledky!AR23)</f>
        <v>-</v>
      </c>
      <c r="P7" s="230">
        <f>IF(ISBLANK(Výsledky!$AY$3),"",Výsledky!AY23)</f>
        <v>60</v>
      </c>
      <c r="Q7" s="230">
        <f>IF(ISBLANK(Výsledky!$BF$3),"",Výsledky!BF23)</f>
        <v>80</v>
      </c>
      <c r="R7" s="230">
        <f>IF(ISBLANK(Výsledky!$BM$3),"",Výsledky!BM23)</f>
        <v>50</v>
      </c>
      <c r="S7" s="230">
        <f>IF(ISBLANK(Výsledky!$BT$3),"",Výsledky!BT23)</f>
        <v>10</v>
      </c>
      <c r="T7" s="230">
        <f>IF(ISBLANK(Výsledky!$CA$3),"",Výsledky!CA23)</f>
        <v>30</v>
      </c>
      <c r="U7" s="230">
        <f>IF(ISBLANK(Výsledky!$CH$3),"",Výsledky!CH23)</f>
        <v>30</v>
      </c>
      <c r="V7" s="230">
        <f>IF(ISBLANK(Výsledky!$CO$3),"",Výsledky!CO23)</f>
        <v>40</v>
      </c>
      <c r="W7" s="230">
        <f>IF(ISBLANK(Výsledky!$CV$3),"",Výsledky!CV23)</f>
        <v>40</v>
      </c>
      <c r="X7" s="230">
        <f>IF(ISBLANK(Výsledky!$DC$3),"",Výsledky!DC23)</f>
        <v>100</v>
      </c>
      <c r="Y7" s="230">
        <f>IF(ISBLANK(Výsledky!$DJ$3),"",Výsledky!DJ23)</f>
        <v>30</v>
      </c>
      <c r="Z7" s="230">
        <f>IF(ISBLANK(Výsledky!$DQ$3),"",Výsledky!DQ23)</f>
        <v>0</v>
      </c>
      <c r="AA7" s="230">
        <f>IF(ISBLANK(Výsledky!$DX$3),"",Výsledky!DX23)</f>
        <v>0</v>
      </c>
      <c r="AB7" s="230">
        <f>IF(ISBLANK(Výsledky!$EE$3),"",Výsledky!EE23)</f>
        <v>50</v>
      </c>
      <c r="AC7" s="230">
        <f>IF(ISBLANK(Výsledky!$EL$3),"",Výsledky!EL23)</f>
        <v>10</v>
      </c>
      <c r="AD7" s="230">
        <f>IF(ISBLANK(Výsledky!$ES$3),"",Výsledky!ES23)</f>
        <v>50</v>
      </c>
      <c r="AE7" s="230">
        <f>IF(ISBLANK(Výsledky!$EZ$3),"",Výsledky!EZ23)</f>
        <v>40</v>
      </c>
      <c r="AF7" s="230">
        <f>IF(ISBLANK(Výsledky!$FG$3),"",Výsledky!FG23)</f>
        <v>60</v>
      </c>
      <c r="AG7" s="230">
        <f>IF(ISBLANK(Výsledky!$FN$3),"",Výsledky!FN23)</f>
        <v>80</v>
      </c>
      <c r="AH7" s="230">
        <f>IF(ISBLANK(Výsledky!$FU$3),"",Výsledky!FU23)</f>
        <v>20</v>
      </c>
      <c r="AI7" s="230">
        <f>IF(ISBLANK(Výsledky!$GB$3),"",Výsledky!GB23)</f>
        <v>0</v>
      </c>
      <c r="AJ7" s="230">
        <f>IF(ISBLANK(Výsledky!$GI$3),"",Výsledky!GI23)</f>
        <v>40</v>
      </c>
      <c r="AK7" s="230">
        <f>IF(ISBLANK(Výsledky!$GP$3),"",Výsledky!GP23)</f>
        <v>60</v>
      </c>
      <c r="AL7" s="230">
        <f>IF(ISBLANK(Výsledky!$GW$3),"",Výsledky!GW23)</f>
        <v>20</v>
      </c>
      <c r="AM7" s="230">
        <f>IF(ISBLANK(Výsledky!$HD$3),"",Výsledky!HD23)</f>
        <v>60</v>
      </c>
      <c r="AN7" s="230">
        <f>IF(ISBLANK(Výsledky!$HK$3),"",Výsledky!HK23)</f>
        <v>0</v>
      </c>
      <c r="AO7" s="230">
        <f>IF(ISBLANK(Výsledky!$HR$3),"",Výsledky!HR23)</f>
        <v>50</v>
      </c>
      <c r="AP7" s="230">
        <f>IF(ISBLANK(Výsledky!$HY$3),"",Výsledky!HY23)</f>
        <v>40</v>
      </c>
      <c r="AQ7" s="230">
        <f>IF(ISBLANK(Výsledky!$IF$3),"",Výsledky!IF23)</f>
        <v>0</v>
      </c>
      <c r="AR7" s="230">
        <f>IF(ISBLANK(Výsledky!$IM$3),"",Výsledky!IM23)</f>
        <v>40</v>
      </c>
      <c r="AS7" s="230">
        <f>IF(ISBLANK(Výsledky!$IT$3),"",Výsledky!IT23)</f>
        <v>40</v>
      </c>
      <c r="AT7" s="230">
        <f>IF(ISBLANK(Výsledky!$JA$3),"",Výsledky!JA23)</f>
        <v>0</v>
      </c>
      <c r="AU7" s="230">
        <f>IF(ISBLANK(Výsledky!$JH$3),"",Výsledky!JH23)</f>
        <v>40</v>
      </c>
      <c r="AV7" s="230" t="str">
        <f>IF(ISBLANK(Výsledky!$JO$3),"",Výsledky!JO23)</f>
        <v/>
      </c>
      <c r="AW7" s="230">
        <f>IF(ISBLANK(Výsledky!$JV$3),"",Výsledky!JV23)</f>
        <v>30</v>
      </c>
      <c r="AX7" s="230" t="str">
        <f>IF(ISBLANK(Výsledky!$KC$3),"",Výsledky!KC23)</f>
        <v/>
      </c>
      <c r="AY7" s="230">
        <f>IF(ISBLANK(Výsledky!$KJ$3),"",Výsledky!KJ23)</f>
        <v>110</v>
      </c>
      <c r="AZ7" s="230">
        <f>IF(ISBLANK(Výsledky!$KQ$3),"",Výsledky!KQ23)</f>
        <v>0</v>
      </c>
      <c r="BA7" s="230">
        <f>IF(ISBLANK(Výsledky!$KX$3),"",Výsledky!KX23)</f>
        <v>60</v>
      </c>
      <c r="BB7" s="230">
        <f>IF(ISBLANK(Výsledky!$LE$3),"",Výsledky!LE23)</f>
        <v>20</v>
      </c>
      <c r="BC7" s="230">
        <f>IF(ISBLANK(Výsledky!$LL$3),"",Výsledky!LL23)</f>
        <v>40</v>
      </c>
      <c r="BD7" s="230">
        <f>IF(ISBLANK(Výsledky!$LS$3),"",Výsledky!LS23)</f>
        <v>10</v>
      </c>
      <c r="BE7" s="230">
        <f>IF(ISBLANK(Výsledky!$LZ$3),"",Výsledky!LZ23)</f>
        <v>40</v>
      </c>
      <c r="BF7" s="230">
        <f>IF(ISBLANK(Výsledky!$MG$3),"",Výsledky!MG23)</f>
        <v>30</v>
      </c>
      <c r="BG7" s="230">
        <f>IF(ISBLANK(Výsledky!$MN$3),"",Výsledky!MN23)</f>
        <v>0</v>
      </c>
      <c r="BH7" s="230">
        <f>IF(ISBLANK(Výsledky!$MU$3),"",Výsledky!MU23)</f>
        <v>50</v>
      </c>
      <c r="BI7" s="230">
        <f>IF(ISBLANK(Výsledky!$NB$3),"",Výsledky!NB23)</f>
        <v>20</v>
      </c>
      <c r="BJ7" s="230">
        <f>IF(ISBLANK(Výsledky!$NI$3),"",Výsledky!NI23)</f>
        <v>30</v>
      </c>
      <c r="BK7" s="230">
        <f>IF(ISBLANK(Výsledky!$NP$3),"",Výsledky!NP23)</f>
        <v>0</v>
      </c>
      <c r="BL7" s="230">
        <f>IF(ISBLANK(Výsledky!$NW$3),"",Výsledky!NW23)</f>
        <v>0</v>
      </c>
      <c r="BM7" s="230">
        <f>IF(ISBLANK(Výsledky!$OD$3),"",Výsledky!OD23)</f>
        <v>20</v>
      </c>
      <c r="BN7" s="230" t="str">
        <f>IF(ISBLANK(Výsledky!$OK$3),"",Výsledky!OK23)</f>
        <v/>
      </c>
      <c r="BO7" s="230">
        <f>IF(ISBLANK(Výsledky!$OR$3),"",Výsledky!OR23)</f>
        <v>30</v>
      </c>
      <c r="BP7" s="230">
        <f>IF(ISBLANK(Výsledky!$OY$3),"",Výsledky!OY23)</f>
        <v>10</v>
      </c>
      <c r="BQ7" s="230" t="str">
        <f>IF(ISBLANK(Výsledky!$PF$3),"",Výsledky!PF23)</f>
        <v/>
      </c>
      <c r="BR7" s="230">
        <f>IF(ISBLANK(Výsledky!$PM$3),"",Výsledky!PM23)</f>
        <v>40</v>
      </c>
      <c r="BS7" s="230" t="str">
        <f>IF(ISBLANK(Výsledky!$PT$3),"",Výsledky!PT23)</f>
        <v/>
      </c>
      <c r="BT7" s="230">
        <f>IF(ISBLANK(Výsledky!$QA$3),"",Výsledky!QA23)</f>
        <v>0</v>
      </c>
      <c r="BU7" s="230">
        <f>IF(ISBLANK(Výsledky!$QH$3),"",Výsledky!QH23)</f>
        <v>40</v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362"/>
      <c r="BZ7" s="362"/>
      <c r="CA7" s="362"/>
      <c r="CB7" s="362"/>
      <c r="CC7" s="362"/>
      <c r="CD7" s="362"/>
      <c r="CE7" s="362"/>
      <c r="CF7" s="362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0"/>
        <v/>
      </c>
      <c r="DY7" s="5" t="str">
        <f t="shared" si="1"/>
        <v/>
      </c>
      <c r="DZ7" s="5" t="str">
        <f t="shared" si="2"/>
        <v/>
      </c>
      <c r="EA7" s="5" t="str">
        <f t="shared" si="3"/>
        <v/>
      </c>
      <c r="EB7" s="5" t="str">
        <f t="shared" si="4"/>
        <v/>
      </c>
      <c r="EC7" s="5" t="str">
        <f t="shared" si="5"/>
        <v/>
      </c>
      <c r="ED7" s="5" t="str">
        <f t="shared" si="6"/>
        <v/>
      </c>
      <c r="EE7" s="5" t="str">
        <f t="shared" si="7"/>
        <v/>
      </c>
      <c r="EF7" s="5" t="str">
        <f t="shared" si="8"/>
        <v/>
      </c>
      <c r="EG7" s="5" t="str">
        <f t="shared" si="9"/>
        <v/>
      </c>
      <c r="EH7" s="5" t="str">
        <f t="shared" si="10"/>
        <v/>
      </c>
      <c r="EI7" s="5" t="str">
        <f t="shared" si="11"/>
        <v/>
      </c>
      <c r="EJ7" s="5" t="str">
        <f t="shared" si="12"/>
        <v/>
      </c>
    </row>
    <row r="8" spans="1:140" ht="13.8" x14ac:dyDescent="0.25">
      <c r="A8" s="1"/>
      <c r="B8" s="215" t="s">
        <v>96</v>
      </c>
      <c r="C8" s="47">
        <f>Tipy!A32</f>
        <v>57</v>
      </c>
      <c r="D8" s="217" t="str">
        <f>IF(Tipy!B32="","",Tipy!B32)</f>
        <v>labka</v>
      </c>
      <c r="E8" s="45">
        <f>SUM(F8:J8)</f>
        <v>1960</v>
      </c>
      <c r="F8" s="221">
        <f>IF(ISBLANK(Výsledky!$I$3),"-",SUM(K8:O8,Q8,S8,U8,V8,X8,Z8,AB8,AC8,AE8:AG8,AI8,AK8:AM8,AP8,AS8:AU8,AW8,AY8,BB8,BD8,BG8:BJ8,BL8,BO8,BP8,BR8,BT8,BU8))</f>
        <v>1320</v>
      </c>
      <c r="G8" s="241">
        <f>IF(ISBLANK(Výsledky!$AY$3),"-",SUM(P8,T8,W8,AA8,AD8,AH8,AV8,AX8,BC8,BE8,BK8,BM8,BQ8,BS8,BV8))</f>
        <v>340</v>
      </c>
      <c r="H8" s="242">
        <f>IF(ISBLANK(Výsledky!$BM$3),"-",SUM(R8,Y8,AJ8,AO8,AQ8,AZ8))</f>
        <v>200</v>
      </c>
      <c r="I8" s="222">
        <f>IF(ISBLANK(Výsledky!$GI$3),"-",SUM(AN8,AR8,BA8,BF8,BN8,BW8))</f>
        <v>100</v>
      </c>
      <c r="J8" s="236" t="str">
        <f>IF(ISBLANK(Výsledky!$I$3),"",Výsledky!I38)</f>
        <v>-</v>
      </c>
      <c r="K8" s="239">
        <f>IF(ISBLANK(Výsledky!$P$3),"",Výsledky!P38)</f>
        <v>100</v>
      </c>
      <c r="L8" s="240">
        <f>IF(ISBLANK(Výsledky!$W$3),"",Výsledky!W38)</f>
        <v>50</v>
      </c>
      <c r="M8" s="230">
        <f>IF(ISBLANK(Výsledky!$AD$3),"",Výsledky!AD38)</f>
        <v>30</v>
      </c>
      <c r="N8" s="230">
        <f>IF(ISBLANK(Výsledky!$AK$3),"",Výsledky!AK38)</f>
        <v>60</v>
      </c>
      <c r="O8" s="230">
        <f>IF(ISBLANK(Výsledky!$AR$3),"",Výsledky!AR38)</f>
        <v>50</v>
      </c>
      <c r="P8" s="230">
        <f>IF(ISBLANK(Výsledky!$AY$3),"",Výsledky!AY38)</f>
        <v>70</v>
      </c>
      <c r="Q8" s="230">
        <f>IF(ISBLANK(Výsledky!$BF$3),"",Výsledky!BF38)</f>
        <v>50</v>
      </c>
      <c r="R8" s="230">
        <f>IF(ISBLANK(Výsledky!$BM$3),"",Výsledky!BM38)</f>
        <v>50</v>
      </c>
      <c r="S8" s="230">
        <f>IF(ISBLANK(Výsledky!$BT$3),"",Výsledky!BT38)</f>
        <v>0</v>
      </c>
      <c r="T8" s="230">
        <f>IF(ISBLANK(Výsledky!$CA$3),"",Výsledky!CA38)</f>
        <v>40</v>
      </c>
      <c r="U8" s="230">
        <f>IF(ISBLANK(Výsledky!$CH$3),"",Výsledky!CH38)</f>
        <v>0</v>
      </c>
      <c r="V8" s="230">
        <f>IF(ISBLANK(Výsledky!$CO$3),"",Výsledky!CO38)</f>
        <v>50</v>
      </c>
      <c r="W8" s="230">
        <f>IF(ISBLANK(Výsledky!$CV$3),"",Výsledky!CV38)</f>
        <v>40</v>
      </c>
      <c r="X8" s="230">
        <f>IF(ISBLANK(Výsledky!$DC$3),"",Výsledky!DC38)</f>
        <v>100</v>
      </c>
      <c r="Y8" s="230">
        <f>IF(ISBLANK(Výsledky!$DJ$3),"",Výsledky!DJ38)</f>
        <v>20</v>
      </c>
      <c r="Z8" s="230">
        <f>IF(ISBLANK(Výsledky!$DQ$3),"",Výsledky!DQ38)</f>
        <v>0</v>
      </c>
      <c r="AA8" s="230">
        <f>IF(ISBLANK(Výsledky!$DX$3),"",Výsledky!DX38)</f>
        <v>0</v>
      </c>
      <c r="AB8" s="230">
        <f>IF(ISBLANK(Výsledky!$EE$3),"",Výsledky!EE38)</f>
        <v>80</v>
      </c>
      <c r="AC8" s="230">
        <f>IF(ISBLANK(Výsledky!$EL$3),"",Výsledky!EL38)</f>
        <v>10</v>
      </c>
      <c r="AD8" s="230">
        <f>IF(ISBLANK(Výsledky!$ES$3),"",Výsledky!ES38)</f>
        <v>40</v>
      </c>
      <c r="AE8" s="230">
        <f>IF(ISBLANK(Výsledky!$EZ$3),"",Výsledky!EZ38)</f>
        <v>40</v>
      </c>
      <c r="AF8" s="230">
        <f>IF(ISBLANK(Výsledky!$FG$3),"",Výsledky!FG38)</f>
        <v>20</v>
      </c>
      <c r="AG8" s="230">
        <f>IF(ISBLANK(Výsledky!$FN$3),"",Výsledky!FN38)</f>
        <v>80</v>
      </c>
      <c r="AH8" s="230">
        <f>IF(ISBLANK(Výsledky!$FU$3),"",Výsledky!FU38)</f>
        <v>30</v>
      </c>
      <c r="AI8" s="230">
        <f>IF(ISBLANK(Výsledky!$GB$3),"",Výsledky!GB38)</f>
        <v>0</v>
      </c>
      <c r="AJ8" s="230">
        <f>IF(ISBLANK(Výsledky!$GI$3),"",Výsledky!GI38)</f>
        <v>20</v>
      </c>
      <c r="AK8" s="230">
        <f>IF(ISBLANK(Výsledky!$GP$3),"",Výsledky!GP38)</f>
        <v>50</v>
      </c>
      <c r="AL8" s="230">
        <f>IF(ISBLANK(Výsledky!$GW$3),"",Výsledky!GW38)</f>
        <v>40</v>
      </c>
      <c r="AM8" s="230">
        <f>IF(ISBLANK(Výsledky!$HD$3),"",Výsledky!HD38)</f>
        <v>40</v>
      </c>
      <c r="AN8" s="230">
        <f>IF(ISBLANK(Výsledky!$HK$3),"",Výsledky!HK38)</f>
        <v>20</v>
      </c>
      <c r="AO8" s="230">
        <f>IF(ISBLANK(Výsledky!$HR$3),"",Výsledky!HR38)</f>
        <v>30</v>
      </c>
      <c r="AP8" s="230">
        <f>IF(ISBLANK(Výsledky!$HY$3),"",Výsledky!HY38)</f>
        <v>20</v>
      </c>
      <c r="AQ8" s="230">
        <f>IF(ISBLANK(Výsledky!$IF$3),"",Výsledky!IF38)</f>
        <v>80</v>
      </c>
      <c r="AR8" s="230">
        <f>IF(ISBLANK(Výsledky!$IM$3),"",Výsledky!IM38)</f>
        <v>60</v>
      </c>
      <c r="AS8" s="230">
        <f>IF(ISBLANK(Výsledky!$IT$3),"",Výsledky!IT38)</f>
        <v>20</v>
      </c>
      <c r="AT8" s="230">
        <f>IF(ISBLANK(Výsledky!$JA$3),"",Výsledky!JA38)</f>
        <v>0</v>
      </c>
      <c r="AU8" s="230">
        <f>IF(ISBLANK(Výsledky!$JH$3),"",Výsledky!JH38)</f>
        <v>80</v>
      </c>
      <c r="AV8" s="230" t="str">
        <f>IF(ISBLANK(Výsledky!$JO$3),"",Výsledky!JO38)</f>
        <v/>
      </c>
      <c r="AW8" s="230">
        <f>IF(ISBLANK(Výsledky!$JV$3),"",Výsledky!JV38)</f>
        <v>50</v>
      </c>
      <c r="AX8" s="230" t="str">
        <f>IF(ISBLANK(Výsledky!$KC$3),"",Výsledky!KC38)</f>
        <v/>
      </c>
      <c r="AY8" s="230">
        <f>IF(ISBLANK(Výsledky!$KJ$3),"",Výsledky!KJ38)</f>
        <v>40</v>
      </c>
      <c r="AZ8" s="230">
        <f>IF(ISBLANK(Výsledky!$KQ$3),"",Výsledky!KQ38)</f>
        <v>0</v>
      </c>
      <c r="BA8" s="230">
        <f>IF(ISBLANK(Výsledky!$KX$3),"",Výsledky!KX38)</f>
        <v>20</v>
      </c>
      <c r="BB8" s="230">
        <f>IF(ISBLANK(Výsledky!$LE$3),"",Výsledky!LE38)</f>
        <v>20</v>
      </c>
      <c r="BC8" s="230">
        <f>IF(ISBLANK(Výsledky!$LL$3),"",Výsledky!LL38)</f>
        <v>40</v>
      </c>
      <c r="BD8" s="230">
        <f>IF(ISBLANK(Výsledky!$LS$3),"",Výsledky!LS38)</f>
        <v>0</v>
      </c>
      <c r="BE8" s="230">
        <f>IF(ISBLANK(Výsledky!$LZ$3),"",Výsledky!LZ38)</f>
        <v>60</v>
      </c>
      <c r="BF8" s="230">
        <f>IF(ISBLANK(Výsledky!$MG$3),"",Výsledky!MG38)</f>
        <v>0</v>
      </c>
      <c r="BG8" s="230">
        <f>IF(ISBLANK(Výsledky!$MN$3),"",Výsledky!MN38)</f>
        <v>0</v>
      </c>
      <c r="BH8" s="230">
        <f>IF(ISBLANK(Výsledky!$MU$3),"",Výsledky!MU38)</f>
        <v>40</v>
      </c>
      <c r="BI8" s="230">
        <f>IF(ISBLANK(Výsledky!$NB$3),"",Výsledky!NB38)</f>
        <v>30</v>
      </c>
      <c r="BJ8" s="230">
        <f>IF(ISBLANK(Výsledky!$NI$3),"",Výsledky!NI38)</f>
        <v>20</v>
      </c>
      <c r="BK8" s="230">
        <f>IF(ISBLANK(Výsledky!$NP$3),"",Výsledky!NP38)</f>
        <v>0</v>
      </c>
      <c r="BL8" s="230">
        <f>IF(ISBLANK(Výsledky!$NW$3),"",Výsledky!NW38)</f>
        <v>0</v>
      </c>
      <c r="BM8" s="230">
        <f>IF(ISBLANK(Výsledky!$OD$3),"",Výsledky!OD38)</f>
        <v>20</v>
      </c>
      <c r="BN8" s="230" t="str">
        <f>IF(ISBLANK(Výsledky!$OK$3),"",Výsledky!OK38)</f>
        <v/>
      </c>
      <c r="BO8" s="230">
        <f>IF(ISBLANK(Výsledky!$OR$3),"",Výsledky!OR38)</f>
        <v>60</v>
      </c>
      <c r="BP8" s="230">
        <f>IF(ISBLANK(Výsledky!$OY$3),"",Výsledky!OY38)</f>
        <v>0</v>
      </c>
      <c r="BQ8" s="230" t="str">
        <f>IF(ISBLANK(Výsledky!$PF$3),"",Výsledky!PF38)</f>
        <v/>
      </c>
      <c r="BR8" s="230">
        <f>IF(ISBLANK(Výsledky!$PM$3),"",Výsledky!PM38)</f>
        <v>30</v>
      </c>
      <c r="BS8" s="230" t="str">
        <f>IF(ISBLANK(Výsledky!$PT$3),"",Výsledky!PT38)</f>
        <v/>
      </c>
      <c r="BT8" s="230">
        <f>IF(ISBLANK(Výsledky!$QA$3),"",Výsledky!QA38)</f>
        <v>20</v>
      </c>
      <c r="BU8" s="230">
        <f>IF(ISBLANK(Výsledky!$QH$3),"",Výsledky!QH38)</f>
        <v>40</v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0"/>
        <v/>
      </c>
      <c r="DY8" s="5" t="str">
        <f t="shared" si="1"/>
        <v/>
      </c>
      <c r="DZ8" s="5" t="str">
        <f t="shared" si="2"/>
        <v/>
      </c>
      <c r="EA8" s="5" t="str">
        <f t="shared" si="3"/>
        <v/>
      </c>
      <c r="EB8" s="5" t="str">
        <f t="shared" si="4"/>
        <v/>
      </c>
      <c r="EC8" s="5" t="str">
        <f t="shared" si="5"/>
        <v/>
      </c>
      <c r="ED8" s="5" t="str">
        <f t="shared" si="6"/>
        <v/>
      </c>
      <c r="EE8" s="5" t="str">
        <f t="shared" si="7"/>
        <v/>
      </c>
      <c r="EF8" s="5" t="str">
        <f t="shared" si="8"/>
        <v/>
      </c>
      <c r="EG8" s="5" t="str">
        <f t="shared" si="9"/>
        <v/>
      </c>
      <c r="EH8" s="5" t="str">
        <f t="shared" si="10"/>
        <v/>
      </c>
      <c r="EI8" s="5" t="str">
        <f t="shared" si="11"/>
        <v/>
      </c>
      <c r="EJ8" s="5" t="str">
        <f t="shared" si="12"/>
        <v/>
      </c>
    </row>
    <row r="9" spans="1:140" ht="13.8" x14ac:dyDescent="0.25">
      <c r="A9" s="1"/>
      <c r="B9" s="215" t="s">
        <v>97</v>
      </c>
      <c r="C9" s="47">
        <f>Tipy!A51</f>
        <v>5</v>
      </c>
      <c r="D9" s="217" t="str">
        <f>IF(Tipy!B51="","",Tipy!B51)</f>
        <v>Pato</v>
      </c>
      <c r="E9" s="45">
        <f>SUM(F9:J9)</f>
        <v>1900</v>
      </c>
      <c r="F9" s="221">
        <f>IF(ISBLANK(Výsledky!$I$3),"-",SUM(K9:O9,Q9,S9,U9,V9,X9,Z9,AB9,AC9,AE9:AG9,AI9,AK9:AM9,AP9,AS9:AU9,AW9,AY9,BB9,BD9,BG9:BJ9,BL9,BO9,BP9,BR9,BT9,BU9))</f>
        <v>1310</v>
      </c>
      <c r="G9" s="241">
        <f>IF(ISBLANK(Výsledky!$AY$3),"-",SUM(P9,T9,W9,AA9,AD9,AH9,AV9,AX9,BC9,BE9,BK9,BM9,BQ9,BS9,BV9))</f>
        <v>280</v>
      </c>
      <c r="H9" s="242">
        <f>IF(ISBLANK(Výsledky!$BM$3),"-",SUM(R9,Y9,AJ9,AO9,AQ9,AZ9))</f>
        <v>190</v>
      </c>
      <c r="I9" s="222">
        <f>IF(ISBLANK(Výsledky!$GI$3),"-",SUM(AN9,AR9,BA9,BF9,BN9,BW9))</f>
        <v>120</v>
      </c>
      <c r="J9" s="236" t="str">
        <f>IF(ISBLANK(Výsledky!$I$3),"",Výsledky!I57)</f>
        <v>-</v>
      </c>
      <c r="K9" s="239">
        <f>IF(ISBLANK(Výsledky!$P$3),"",Výsledky!P57)</f>
        <v>0</v>
      </c>
      <c r="L9" s="240">
        <f>IF(ISBLANK(Výsledky!$W$3),"",Výsledky!W57)</f>
        <v>70</v>
      </c>
      <c r="M9" s="230">
        <f>IF(ISBLANK(Výsledky!$AD$3),"",Výsledky!AD57)</f>
        <v>30</v>
      </c>
      <c r="N9" s="230">
        <f>IF(ISBLANK(Výsledky!$AK$3),"",Výsledky!AK57)</f>
        <v>50</v>
      </c>
      <c r="O9" s="230">
        <f>IF(ISBLANK(Výsledky!$AR$3),"",Výsledky!AR57)</f>
        <v>60</v>
      </c>
      <c r="P9" s="230">
        <f>IF(ISBLANK(Výsledky!$AY$3),"",Výsledky!AY57)</f>
        <v>60</v>
      </c>
      <c r="Q9" s="230">
        <f>IF(ISBLANK(Výsledky!$BF$3),"",Výsledky!BF57)</f>
        <v>50</v>
      </c>
      <c r="R9" s="230">
        <f>IF(ISBLANK(Výsledky!$BM$3),"",Výsledky!BM57)</f>
        <v>80</v>
      </c>
      <c r="S9" s="230">
        <f>IF(ISBLANK(Výsledky!$BT$3),"",Výsledky!BT57)</f>
        <v>0</v>
      </c>
      <c r="T9" s="230">
        <f>IF(ISBLANK(Výsledky!$CA$3),"",Výsledky!CA57)</f>
        <v>50</v>
      </c>
      <c r="U9" s="230">
        <f>IF(ISBLANK(Výsledky!$CH$3),"",Výsledky!CH57)</f>
        <v>30</v>
      </c>
      <c r="V9" s="230">
        <f>IF(ISBLANK(Výsledky!$CO$3),"",Výsledky!CO57)</f>
        <v>40</v>
      </c>
      <c r="W9" s="230">
        <f>IF(ISBLANK(Výsledky!$CV$3),"",Výsledky!CV57)</f>
        <v>40</v>
      </c>
      <c r="X9" s="230">
        <f>IF(ISBLANK(Výsledky!$DC$3),"",Výsledky!DC57)</f>
        <v>50</v>
      </c>
      <c r="Y9" s="230">
        <f>IF(ISBLANK(Výsledky!$DJ$3),"",Výsledky!DJ57)</f>
        <v>30</v>
      </c>
      <c r="Z9" s="230">
        <f>IF(ISBLANK(Výsledky!$DQ$3),"",Výsledky!DQ57)</f>
        <v>0</v>
      </c>
      <c r="AA9" s="230">
        <f>IF(ISBLANK(Výsledky!$DX$3),"",Výsledky!DX57)</f>
        <v>20</v>
      </c>
      <c r="AB9" s="230">
        <f>IF(ISBLANK(Výsledky!$EE$3),"",Výsledky!EE57)</f>
        <v>80</v>
      </c>
      <c r="AC9" s="230">
        <f>IF(ISBLANK(Výsledky!$EL$3),"",Výsledky!EL57)</f>
        <v>10</v>
      </c>
      <c r="AD9" s="230">
        <f>IF(ISBLANK(Výsledky!$ES$3),"",Výsledky!ES57)</f>
        <v>30</v>
      </c>
      <c r="AE9" s="230">
        <f>IF(ISBLANK(Výsledky!$EZ$3),"",Výsledky!EZ57)</f>
        <v>20</v>
      </c>
      <c r="AF9" s="230">
        <f>IF(ISBLANK(Výsledky!$FG$3),"",Výsledky!FG57)</f>
        <v>50</v>
      </c>
      <c r="AG9" s="230">
        <f>IF(ISBLANK(Výsledky!$FN$3),"",Výsledky!FN57)</f>
        <v>50</v>
      </c>
      <c r="AH9" s="230">
        <f>IF(ISBLANK(Výsledky!$FU$3),"",Výsledky!FU57)</f>
        <v>20</v>
      </c>
      <c r="AI9" s="230">
        <f>IF(ISBLANK(Výsledky!$GB$3),"",Výsledky!GB57)</f>
        <v>0</v>
      </c>
      <c r="AJ9" s="230">
        <f>IF(ISBLANK(Výsledky!$GI$3),"",Výsledky!GI57)</f>
        <v>20</v>
      </c>
      <c r="AK9" s="230">
        <f>IF(ISBLANK(Výsledky!$GP$3),"",Výsledky!GP57)</f>
        <v>60</v>
      </c>
      <c r="AL9" s="230">
        <f>IF(ISBLANK(Výsledky!$GW$3),"",Výsledky!GW57)</f>
        <v>60</v>
      </c>
      <c r="AM9" s="230">
        <f>IF(ISBLANK(Výsledky!$HD$3),"",Výsledky!HD57)</f>
        <v>20</v>
      </c>
      <c r="AN9" s="230">
        <f>IF(ISBLANK(Výsledky!$HK$3),"",Výsledky!HK57)</f>
        <v>20</v>
      </c>
      <c r="AO9" s="230">
        <f>IF(ISBLANK(Výsledky!$HR$3),"",Výsledky!HR57)</f>
        <v>60</v>
      </c>
      <c r="AP9" s="230">
        <f>IF(ISBLANK(Výsledky!$HY$3),"",Výsledky!HY57)</f>
        <v>40</v>
      </c>
      <c r="AQ9" s="230">
        <f>IF(ISBLANK(Výsledky!$IF$3),"",Výsledky!IF57)</f>
        <v>0</v>
      </c>
      <c r="AR9" s="230">
        <f>IF(ISBLANK(Výsledky!$IM$3),"",Výsledky!IM57)</f>
        <v>40</v>
      </c>
      <c r="AS9" s="230">
        <f>IF(ISBLANK(Výsledky!$IT$3),"",Výsledky!IT57)</f>
        <v>40</v>
      </c>
      <c r="AT9" s="230">
        <f>IF(ISBLANK(Výsledky!$JA$3),"",Výsledky!JA57)</f>
        <v>0</v>
      </c>
      <c r="AU9" s="230">
        <f>IF(ISBLANK(Výsledky!$JH$3),"",Výsledky!JH57)</f>
        <v>80</v>
      </c>
      <c r="AV9" s="230" t="str">
        <f>IF(ISBLANK(Výsledky!$JO$3),"",Výsledky!JO57)</f>
        <v/>
      </c>
      <c r="AW9" s="230">
        <f>IF(ISBLANK(Výsledky!$JV$3),"",Výsledky!JV57)</f>
        <v>50</v>
      </c>
      <c r="AX9" s="230" t="str">
        <f>IF(ISBLANK(Výsledky!$KC$3),"",Výsledky!KC57)</f>
        <v/>
      </c>
      <c r="AY9" s="230">
        <f>IF(ISBLANK(Výsledky!$KJ$3),"",Výsledky!KJ57)</f>
        <v>70</v>
      </c>
      <c r="AZ9" s="230">
        <f>IF(ISBLANK(Výsledky!$KQ$3),"",Výsledky!KQ57)</f>
        <v>0</v>
      </c>
      <c r="BA9" s="230">
        <f>IF(ISBLANK(Výsledky!$KX$3),"",Výsledky!KX57)</f>
        <v>30</v>
      </c>
      <c r="BB9" s="230">
        <f>IF(ISBLANK(Výsledky!$LE$3),"",Výsledky!LE57)</f>
        <v>20</v>
      </c>
      <c r="BC9" s="230" t="str">
        <f>IF(ISBLANK(Výsledky!$LL$3),"",Výsledky!LL57)</f>
        <v>-</v>
      </c>
      <c r="BD9" s="230">
        <f>IF(ISBLANK(Výsledky!$LS$3),"",Výsledky!LS57)</f>
        <v>10</v>
      </c>
      <c r="BE9" s="230">
        <f>IF(ISBLANK(Výsledky!$LZ$3),"",Výsledky!LZ57)</f>
        <v>60</v>
      </c>
      <c r="BF9" s="230">
        <f>IF(ISBLANK(Výsledky!$MG$3),"",Výsledky!MG57)</f>
        <v>30</v>
      </c>
      <c r="BG9" s="230">
        <f>IF(ISBLANK(Výsledky!$MN$3),"",Výsledky!MN57)</f>
        <v>0</v>
      </c>
      <c r="BH9" s="230">
        <f>IF(ISBLANK(Výsledky!$MU$3),"",Výsledky!MU57)</f>
        <v>80</v>
      </c>
      <c r="BI9" s="230">
        <f>IF(ISBLANK(Výsledky!$NB$3),"",Výsledky!NB57)</f>
        <v>80</v>
      </c>
      <c r="BJ9" s="230">
        <f>IF(ISBLANK(Výsledky!$NI$3),"",Výsledky!NI57)</f>
        <v>40</v>
      </c>
      <c r="BK9" s="230">
        <f>IF(ISBLANK(Výsledky!$NP$3),"",Výsledky!NP57)</f>
        <v>0</v>
      </c>
      <c r="BL9" s="230">
        <f>IF(ISBLANK(Výsledky!$NW$3),"",Výsledky!NW57)</f>
        <v>0</v>
      </c>
      <c r="BM9" s="230" t="str">
        <f>IF(ISBLANK(Výsledky!$OD$3),"",Výsledky!OD57)</f>
        <v>-</v>
      </c>
      <c r="BN9" s="230" t="str">
        <f>IF(ISBLANK(Výsledky!$OK$3),"",Výsledky!OK57)</f>
        <v/>
      </c>
      <c r="BO9" s="230">
        <f>IF(ISBLANK(Výsledky!$OR$3),"",Výsledky!OR57)</f>
        <v>20</v>
      </c>
      <c r="BP9" s="230">
        <f>IF(ISBLANK(Výsledky!$OY$3),"",Výsledky!OY57)</f>
        <v>0</v>
      </c>
      <c r="BQ9" s="230" t="str">
        <f>IF(ISBLANK(Výsledky!$PF$3),"",Výsledky!PF57)</f>
        <v/>
      </c>
      <c r="BR9" s="230">
        <f>IF(ISBLANK(Výsledky!$PM$3),"",Výsledky!PM57)</f>
        <v>50</v>
      </c>
      <c r="BS9" s="230" t="str">
        <f>IF(ISBLANK(Výsledky!$PT$3),"",Výsledky!PT57)</f>
        <v/>
      </c>
      <c r="BT9" s="230">
        <f>IF(ISBLANK(Výsledky!$QA$3),"",Výsledky!QA57)</f>
        <v>0</v>
      </c>
      <c r="BU9" s="230" t="str">
        <f>IF(ISBLANK(Výsledky!$QH$3),"",Výsledky!QH57)</f>
        <v>-</v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0"/>
        <v/>
      </c>
      <c r="DY9" s="5" t="str">
        <f t="shared" si="1"/>
        <v/>
      </c>
      <c r="DZ9" s="5" t="str">
        <f t="shared" si="2"/>
        <v/>
      </c>
      <c r="EA9" s="5" t="str">
        <f t="shared" si="3"/>
        <v/>
      </c>
      <c r="EB9" s="5" t="str">
        <f t="shared" si="4"/>
        <v/>
      </c>
      <c r="EC9" s="5" t="str">
        <f t="shared" si="5"/>
        <v/>
      </c>
      <c r="ED9" s="5" t="str">
        <f t="shared" si="6"/>
        <v/>
      </c>
      <c r="EE9" s="5" t="str">
        <f t="shared" si="7"/>
        <v/>
      </c>
      <c r="EF9" s="5" t="str">
        <f t="shared" si="8"/>
        <v/>
      </c>
      <c r="EG9" s="5" t="str">
        <f t="shared" si="9"/>
        <v/>
      </c>
      <c r="EH9" s="5" t="str">
        <f t="shared" si="10"/>
        <v/>
      </c>
      <c r="EI9" s="5" t="str">
        <f t="shared" si="11"/>
        <v/>
      </c>
      <c r="EJ9" s="5" t="str">
        <f t="shared" si="12"/>
        <v/>
      </c>
    </row>
    <row r="10" spans="1:140" ht="13.8" x14ac:dyDescent="0.25">
      <c r="A10" s="1"/>
      <c r="B10" s="215" t="s">
        <v>98</v>
      </c>
      <c r="C10" s="47">
        <f>Tipy!A44</f>
        <v>20</v>
      </c>
      <c r="D10" s="217" t="str">
        <f>IF(Tipy!B44="","",Tipy!B44)</f>
        <v>Matej14</v>
      </c>
      <c r="E10" s="45">
        <f>SUM(F10:J10)</f>
        <v>1890</v>
      </c>
      <c r="F10" s="221">
        <f>IF(ISBLANK(Výsledky!$I$3),"-",SUM(K10:O10,Q10,S10,U10,V10,X10,Z10,AB10,AC10,AE10:AG10,AI10,AK10:AM10,AP10,AS10:AU10,AW10,AY10,BB10,BD10,BG10:BJ10,BL10,BO10,BP10,BR10,BT10,BU10))</f>
        <v>1120</v>
      </c>
      <c r="G10" s="241">
        <f>IF(ISBLANK(Výsledky!$AY$3),"-",SUM(P10,T10,W10,AA10,AD10,AH10,AV10,AX10,BC10,BE10,BK10,BM10,BQ10,BS10,BV10))</f>
        <v>300</v>
      </c>
      <c r="H10" s="242">
        <f>IF(ISBLANK(Výsledky!$BM$3),"-",SUM(R10,Y10,AJ10,AO10,AQ10,AZ10))</f>
        <v>290</v>
      </c>
      <c r="I10" s="222">
        <f>IF(ISBLANK(Výsledky!$GI$3),"-",SUM(AN10,AR10,BA10,BF10,BN10,BW10))</f>
        <v>180</v>
      </c>
      <c r="J10" s="236" t="str">
        <f>IF(ISBLANK(Výsledky!$I$3),"",Výsledky!I50)</f>
        <v>-</v>
      </c>
      <c r="K10" s="239">
        <f>IF(ISBLANK(Výsledky!$P$3),"",Výsledky!P50)</f>
        <v>40</v>
      </c>
      <c r="L10" s="240">
        <f>IF(ISBLANK(Výsledky!$W$3),"",Výsledky!W50)</f>
        <v>50</v>
      </c>
      <c r="M10" s="230">
        <f>IF(ISBLANK(Výsledky!$AD$3),"",Výsledky!AD50)</f>
        <v>60</v>
      </c>
      <c r="N10" s="230">
        <f>IF(ISBLANK(Výsledky!$AK$3),"",Výsledky!AK50)</f>
        <v>20</v>
      </c>
      <c r="O10" s="230">
        <f>IF(ISBLANK(Výsledky!$AR$3),"",Výsledky!AR50)</f>
        <v>20</v>
      </c>
      <c r="P10" s="230">
        <f>IF(ISBLANK(Výsledky!$AY$3),"",Výsledky!AY50)</f>
        <v>60</v>
      </c>
      <c r="Q10" s="230">
        <f>IF(ISBLANK(Výsledky!$BF$3),"",Výsledky!BF50)</f>
        <v>50</v>
      </c>
      <c r="R10" s="230">
        <f>IF(ISBLANK(Výsledky!$BM$3),"",Výsledky!BM50)</f>
        <v>80</v>
      </c>
      <c r="S10" s="230" t="str">
        <f>IF(ISBLANK(Výsledky!$BT$3),"",Výsledky!BT50)</f>
        <v>-</v>
      </c>
      <c r="T10" s="230">
        <f>IF(ISBLANK(Výsledky!$CA$3),"",Výsledky!CA50)</f>
        <v>30</v>
      </c>
      <c r="U10" s="230">
        <f>IF(ISBLANK(Výsledky!$CH$3),"",Výsledky!CH50)</f>
        <v>20</v>
      </c>
      <c r="V10" s="230">
        <f>IF(ISBLANK(Výsledky!$CO$3),"",Výsledky!CO50)</f>
        <v>50</v>
      </c>
      <c r="W10" s="230">
        <f>IF(ISBLANK(Výsledky!$CV$3),"",Výsledky!CV50)</f>
        <v>40</v>
      </c>
      <c r="X10" s="230">
        <f>IF(ISBLANK(Výsledky!$DC$3),"",Výsledky!DC50)</f>
        <v>40</v>
      </c>
      <c r="Y10" s="230">
        <f>IF(ISBLANK(Výsledky!$DJ$3),"",Výsledky!DJ50)</f>
        <v>50</v>
      </c>
      <c r="Z10" s="230">
        <f>IF(ISBLANK(Výsledky!$DQ$3),"",Výsledky!DQ50)</f>
        <v>0</v>
      </c>
      <c r="AA10" s="230">
        <f>IF(ISBLANK(Výsledky!$DX$3),"",Výsledky!DX50)</f>
        <v>20</v>
      </c>
      <c r="AB10" s="230">
        <f>IF(ISBLANK(Výsledky!$EE$3),"",Výsledky!EE50)</f>
        <v>50</v>
      </c>
      <c r="AC10" s="230">
        <f>IF(ISBLANK(Výsledky!$EL$3),"",Výsledky!EL50)</f>
        <v>0</v>
      </c>
      <c r="AD10" s="230">
        <f>IF(ISBLANK(Výsledky!$ES$3),"",Výsledky!ES50)</f>
        <v>40</v>
      </c>
      <c r="AE10" s="230" t="str">
        <f>IF(ISBLANK(Výsledky!$EZ$3),"",Výsledky!EZ50)</f>
        <v>-</v>
      </c>
      <c r="AF10" s="230">
        <f>IF(ISBLANK(Výsledky!$FG$3),"",Výsledky!FG50)</f>
        <v>20</v>
      </c>
      <c r="AG10" s="230">
        <f>IF(ISBLANK(Výsledky!$FN$3),"",Výsledky!FN50)</f>
        <v>60</v>
      </c>
      <c r="AH10" s="230">
        <f>IF(ISBLANK(Výsledky!$FU$3),"",Výsledky!FU50)</f>
        <v>30</v>
      </c>
      <c r="AI10" s="230">
        <f>IF(ISBLANK(Výsledky!$GB$3),"",Výsledky!GB50)</f>
        <v>0</v>
      </c>
      <c r="AJ10" s="230">
        <f>IF(ISBLANK(Výsledky!$GI$3),"",Výsledky!GI50)</f>
        <v>70</v>
      </c>
      <c r="AK10" s="230">
        <f>IF(ISBLANK(Výsledky!$GP$3),"",Výsledky!GP50)</f>
        <v>60</v>
      </c>
      <c r="AL10" s="230">
        <f>IF(ISBLANK(Výsledky!$GW$3),"",Výsledky!GW50)</f>
        <v>30</v>
      </c>
      <c r="AM10" s="230">
        <f>IF(ISBLANK(Výsledky!$HD$3),"",Výsledky!HD50)</f>
        <v>60</v>
      </c>
      <c r="AN10" s="230">
        <f>IF(ISBLANK(Výsledky!$HK$3),"",Výsledky!HK50)</f>
        <v>0</v>
      </c>
      <c r="AO10" s="230">
        <f>IF(ISBLANK(Výsledky!$HR$3),"",Výsledky!HR50)</f>
        <v>60</v>
      </c>
      <c r="AP10" s="230">
        <f>IF(ISBLANK(Výsledky!$HY$3),"",Výsledky!HY50)</f>
        <v>60</v>
      </c>
      <c r="AQ10" s="230">
        <f>IF(ISBLANK(Výsledky!$IF$3),"",Výsledky!IF50)</f>
        <v>10</v>
      </c>
      <c r="AR10" s="230">
        <f>IF(ISBLANK(Výsledky!$IM$3),"",Výsledky!IM50)</f>
        <v>40</v>
      </c>
      <c r="AS10" s="230">
        <f>IF(ISBLANK(Výsledky!$IT$3),"",Výsledky!IT50)</f>
        <v>20</v>
      </c>
      <c r="AT10" s="230">
        <f>IF(ISBLANK(Výsledky!$JA$3),"",Výsledky!JA50)</f>
        <v>0</v>
      </c>
      <c r="AU10" s="230">
        <f>IF(ISBLANK(Výsledky!$JH$3),"",Výsledky!JH50)</f>
        <v>70</v>
      </c>
      <c r="AV10" s="230" t="str">
        <f>IF(ISBLANK(Výsledky!$JO$3),"",Výsledky!JO50)</f>
        <v/>
      </c>
      <c r="AW10" s="230">
        <f>IF(ISBLANK(Výsledky!$JV$3),"",Výsledky!JV50)</f>
        <v>20</v>
      </c>
      <c r="AX10" s="230" t="str">
        <f>IF(ISBLANK(Výsledky!$KC$3),"",Výsledky!KC50)</f>
        <v/>
      </c>
      <c r="AY10" s="230">
        <f>IF(ISBLANK(Výsledky!$KJ$3),"",Výsledky!KJ50)</f>
        <v>40</v>
      </c>
      <c r="AZ10" s="230">
        <f>IF(ISBLANK(Výsledky!$KQ$3),"",Výsledky!KQ50)</f>
        <v>20</v>
      </c>
      <c r="BA10" s="230">
        <f>IF(ISBLANK(Výsledky!$KX$3),"",Výsledky!KX50)</f>
        <v>60</v>
      </c>
      <c r="BB10" s="230">
        <f>IF(ISBLANK(Výsledky!$LE$3),"",Výsledky!LE50)</f>
        <v>30</v>
      </c>
      <c r="BC10" s="230">
        <f>IF(ISBLANK(Výsledky!$LL$3),"",Výsledky!LL50)</f>
        <v>20</v>
      </c>
      <c r="BD10" s="230">
        <f>IF(ISBLANK(Výsledky!$LS$3),"",Výsledky!LS50)</f>
        <v>20</v>
      </c>
      <c r="BE10" s="230">
        <f>IF(ISBLANK(Výsledky!$LZ$3),"",Výsledky!LZ50)</f>
        <v>60</v>
      </c>
      <c r="BF10" s="230">
        <f>IF(ISBLANK(Výsledky!$MG$3),"",Výsledky!MG50)</f>
        <v>80</v>
      </c>
      <c r="BG10" s="230">
        <f>IF(ISBLANK(Výsledky!$MN$3),"",Výsledky!MN50)</f>
        <v>0</v>
      </c>
      <c r="BH10" s="230">
        <f>IF(ISBLANK(Výsledky!$MU$3),"",Výsledky!MU50)</f>
        <v>60</v>
      </c>
      <c r="BI10" s="230">
        <f>IF(ISBLANK(Výsledky!$NB$3),"",Výsledky!NB50)</f>
        <v>60</v>
      </c>
      <c r="BJ10" s="230">
        <f>IF(ISBLANK(Výsledky!$NI$3),"",Výsledky!NI50)</f>
        <v>30</v>
      </c>
      <c r="BK10" s="230">
        <f>IF(ISBLANK(Výsledky!$NP$3),"",Výsledky!NP50)</f>
        <v>0</v>
      </c>
      <c r="BL10" s="230">
        <f>IF(ISBLANK(Výsledky!$NW$3),"",Výsledky!NW50)</f>
        <v>0</v>
      </c>
      <c r="BM10" s="230" t="str">
        <f>IF(ISBLANK(Výsledky!$OD$3),"",Výsledky!OD50)</f>
        <v>-</v>
      </c>
      <c r="BN10" s="230" t="str">
        <f>IF(ISBLANK(Výsledky!$OK$3),"",Výsledky!OK50)</f>
        <v/>
      </c>
      <c r="BO10" s="230">
        <f>IF(ISBLANK(Výsledky!$OR$3),"",Výsledky!OR50)</f>
        <v>30</v>
      </c>
      <c r="BP10" s="230">
        <f>IF(ISBLANK(Výsledky!$OY$3),"",Výsledky!OY50)</f>
        <v>30</v>
      </c>
      <c r="BQ10" s="230" t="str">
        <f>IF(ISBLANK(Výsledky!$PF$3),"",Výsledky!PF50)</f>
        <v/>
      </c>
      <c r="BR10" s="230">
        <f>IF(ISBLANK(Výsledky!$PM$3),"",Výsledky!PM50)</f>
        <v>20</v>
      </c>
      <c r="BS10" s="230" t="str">
        <f>IF(ISBLANK(Výsledky!$PT$3),"",Výsledky!PT50)</f>
        <v/>
      </c>
      <c r="BT10" s="230" t="str">
        <f>IF(ISBLANK(Výsledky!$QA$3),"",Výsledky!QA50)</f>
        <v>-</v>
      </c>
      <c r="BU10" s="230" t="str">
        <f>IF(ISBLANK(Výsledky!$QH$3),"",Výsledky!QH50)</f>
        <v>-</v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0"/>
        <v/>
      </c>
      <c r="DY10" s="5" t="str">
        <f t="shared" si="1"/>
        <v/>
      </c>
      <c r="DZ10" s="5" t="str">
        <f t="shared" si="2"/>
        <v/>
      </c>
      <c r="EA10" s="5" t="str">
        <f t="shared" si="3"/>
        <v/>
      </c>
      <c r="EB10" s="5" t="str">
        <f t="shared" si="4"/>
        <v/>
      </c>
      <c r="EC10" s="5" t="str">
        <f t="shared" si="5"/>
        <v/>
      </c>
      <c r="ED10" s="5" t="str">
        <f t="shared" si="6"/>
        <v/>
      </c>
      <c r="EE10" s="5" t="str">
        <f t="shared" si="7"/>
        <v/>
      </c>
      <c r="EF10" s="5" t="str">
        <f t="shared" si="8"/>
        <v/>
      </c>
      <c r="EG10" s="5" t="str">
        <f t="shared" si="9"/>
        <v/>
      </c>
      <c r="EH10" s="5" t="str">
        <f t="shared" si="10"/>
        <v/>
      </c>
      <c r="EI10" s="5" t="str">
        <f t="shared" si="11"/>
        <v/>
      </c>
      <c r="EJ10" s="5" t="str">
        <f t="shared" si="12"/>
        <v/>
      </c>
    </row>
    <row r="11" spans="1:140" ht="13.8" x14ac:dyDescent="0.25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>SUM(F11:J11)</f>
        <v>1890</v>
      </c>
      <c r="F11" s="221">
        <f>IF(ISBLANK(Výsledky!$I$3),"-",SUM(K11:O11,Q11,S11,U11,V11,X11,Z11,AB11,AC11,AE11:AG11,AI11,AK11:AM11,AP11,AS11:AU11,AW11,AY11,BB11,BD11,BG11:BJ11,BL11,BO11,BP11,BR11,BT11,BU11))</f>
        <v>1370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>
        <f>IF(ISBLANK(Výsledky!$MN$3),"",Výsledky!MN58)</f>
        <v>0</v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>
        <f>IF(ISBLANK(Výsledky!$OY$3),"",Výsledky!OY58)</f>
        <v>0</v>
      </c>
      <c r="BQ11" s="230" t="str">
        <f>IF(ISBLANK(Výsledky!$PF$3),"",Výsledky!PF58)</f>
        <v/>
      </c>
      <c r="BR11" s="230">
        <f>IF(ISBLANK(Výsledky!$PM$3),"",Výsledky!PM58)</f>
        <v>60</v>
      </c>
      <c r="BS11" s="230" t="str">
        <f>IF(ISBLANK(Výsledky!$PT$3),"",Výsledky!PT58)</f>
        <v/>
      </c>
      <c r="BT11" s="230">
        <f>IF(ISBLANK(Výsledky!$QA$3),"",Výsledky!QA58)</f>
        <v>0</v>
      </c>
      <c r="BU11" s="230">
        <f>IF(ISBLANK(Výsledky!$QH$3),"",Výsledky!QH58)</f>
        <v>20</v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0"/>
        <v/>
      </c>
      <c r="DY11" s="5" t="str">
        <f t="shared" si="1"/>
        <v/>
      </c>
      <c r="DZ11" s="5" t="str">
        <f t="shared" si="2"/>
        <v/>
      </c>
      <c r="EA11" s="5" t="str">
        <f t="shared" si="3"/>
        <v/>
      </c>
      <c r="EB11" s="5" t="str">
        <f t="shared" si="4"/>
        <v/>
      </c>
      <c r="EC11" s="5" t="str">
        <f t="shared" si="5"/>
        <v/>
      </c>
      <c r="ED11" s="5" t="str">
        <f t="shared" si="6"/>
        <v/>
      </c>
      <c r="EE11" s="5" t="str">
        <f t="shared" si="7"/>
        <v/>
      </c>
      <c r="EF11" s="5" t="str">
        <f t="shared" si="8"/>
        <v/>
      </c>
      <c r="EG11" s="5" t="str">
        <f t="shared" si="9"/>
        <v/>
      </c>
      <c r="EH11" s="5" t="str">
        <f t="shared" si="10"/>
        <v/>
      </c>
      <c r="EI11" s="5" t="str">
        <f t="shared" si="11"/>
        <v/>
      </c>
      <c r="EJ11" s="5" t="str">
        <f t="shared" si="12"/>
        <v/>
      </c>
    </row>
    <row r="12" spans="1:140" ht="13.8" x14ac:dyDescent="0.25">
      <c r="A12" s="1"/>
      <c r="B12" s="215" t="s">
        <v>100</v>
      </c>
      <c r="C12" s="47">
        <f>Tipy!A21</f>
        <v>34</v>
      </c>
      <c r="D12" s="217" t="str">
        <f>IF(Tipy!B21="","",Tipy!B21)</f>
        <v>Feri</v>
      </c>
      <c r="E12" s="45">
        <f>SUM(F12:J12)</f>
        <v>1860</v>
      </c>
      <c r="F12" s="221">
        <f>IF(ISBLANK(Výsledky!$I$3),"-",SUM(K12:O12,Q12,S12,U12,V12,X12,Z12,AB12,AC12,AE12:AG12,AI12,AK12:AM12,AP12,AS12:AU12,AW12,AY12,BB12,BD12,BG12:BJ12,BL12,BO12,BP12,BR12,BT12,BU12))</f>
        <v>1190</v>
      </c>
      <c r="G12" s="241">
        <f>IF(ISBLANK(Výsledky!$AY$3),"-",SUM(P12,T12,W12,AA12,AD12,AH12,AV12,AX12,BC12,BE12,BK12,BM12,BQ12,BS12,BV12))</f>
        <v>350</v>
      </c>
      <c r="H12" s="242">
        <f>IF(ISBLANK(Výsledky!$BM$3),"-",SUM(R12,Y12,AJ12,AO12,AQ12,AZ12))</f>
        <v>180</v>
      </c>
      <c r="I12" s="222">
        <f>IF(ISBLANK(Výsledky!$GI$3),"-",SUM(AN12,AR12,BA12,BF12,BN12,BW12))</f>
        <v>140</v>
      </c>
      <c r="J12" s="236" t="str">
        <f>IF(ISBLANK(Výsledky!$I$3),"",Výsledky!I27)</f>
        <v>-</v>
      </c>
      <c r="K12" s="239">
        <f>IF(ISBLANK(Výsledky!$P$3),"",Výsledky!P27)</f>
        <v>80</v>
      </c>
      <c r="L12" s="240">
        <f>IF(ISBLANK(Výsledky!$W$3),"",Výsledky!W27)</f>
        <v>40</v>
      </c>
      <c r="M12" s="230">
        <f>IF(ISBLANK(Výsledky!$AD$3),"",Výsledky!AD27)</f>
        <v>10</v>
      </c>
      <c r="N12" s="230">
        <f>IF(ISBLANK(Výsledky!$AK$3),"",Výsledky!AK27)</f>
        <v>50</v>
      </c>
      <c r="O12" s="230">
        <f>IF(ISBLANK(Výsledky!$AR$3),"",Výsledky!AR27)</f>
        <v>40</v>
      </c>
      <c r="P12" s="230">
        <f>IF(ISBLANK(Výsledky!$AY$3),"",Výsledky!AY27)</f>
        <v>100</v>
      </c>
      <c r="Q12" s="230">
        <f>IF(ISBLANK(Výsledky!$BF$3),"",Výsledky!BF27)</f>
        <v>30</v>
      </c>
      <c r="R12" s="230">
        <f>IF(ISBLANK(Výsledky!$BM$3),"",Výsledky!BM27)</f>
        <v>80</v>
      </c>
      <c r="S12" s="230">
        <f>IF(ISBLANK(Výsledky!$BT$3),"",Výsledky!BT27)</f>
        <v>10</v>
      </c>
      <c r="T12" s="230">
        <f>IF(ISBLANK(Výsledky!$CA$3),"",Výsledky!CA27)</f>
        <v>30</v>
      </c>
      <c r="U12" s="230">
        <f>IF(ISBLANK(Výsledky!$CH$3),"",Výsledky!CH27)</f>
        <v>20</v>
      </c>
      <c r="V12" s="230">
        <f>IF(ISBLANK(Výsledky!$CO$3),"",Výsledky!CO27)</f>
        <v>50</v>
      </c>
      <c r="W12" s="230">
        <f>IF(ISBLANK(Výsledky!$CV$3),"",Výsledky!CV27)</f>
        <v>50</v>
      </c>
      <c r="X12" s="230">
        <f>IF(ISBLANK(Výsledky!$DC$3),"",Výsledky!DC27)</f>
        <v>40</v>
      </c>
      <c r="Y12" s="230">
        <f>IF(ISBLANK(Výsledky!$DJ$3),"",Výsledky!DJ27)</f>
        <v>70</v>
      </c>
      <c r="Z12" s="230">
        <f>IF(ISBLANK(Výsledky!$DQ$3),"",Výsledky!DQ27)</f>
        <v>10</v>
      </c>
      <c r="AA12" s="230">
        <f>IF(ISBLANK(Výsledky!$DX$3),"",Výsledky!DX27)</f>
        <v>0</v>
      </c>
      <c r="AB12" s="230">
        <f>IF(ISBLANK(Výsledky!$EE$3),"",Výsledky!EE27)</f>
        <v>20</v>
      </c>
      <c r="AC12" s="230">
        <f>IF(ISBLANK(Výsledky!$EL$3),"",Výsledky!EL27)</f>
        <v>40</v>
      </c>
      <c r="AD12" s="230">
        <f>IF(ISBLANK(Výsledky!$ES$3),"",Výsledky!ES27)</f>
        <v>20</v>
      </c>
      <c r="AE12" s="230">
        <f>IF(ISBLANK(Výsledky!$EZ$3),"",Výsledky!EZ27)</f>
        <v>40</v>
      </c>
      <c r="AF12" s="230">
        <f>IF(ISBLANK(Výsledky!$FG$3),"",Výsledky!FG27)</f>
        <v>20</v>
      </c>
      <c r="AG12" s="230">
        <f>IF(ISBLANK(Výsledky!$FN$3),"",Výsledky!FN27)</f>
        <v>100</v>
      </c>
      <c r="AH12" s="230">
        <f>IF(ISBLANK(Výsledky!$FU$3),"",Výsledky!FU27)</f>
        <v>50</v>
      </c>
      <c r="AI12" s="230">
        <f>IF(ISBLANK(Výsledky!$GB$3),"",Výsledky!GB27)</f>
        <v>0</v>
      </c>
      <c r="AJ12" s="230">
        <f>IF(ISBLANK(Výsledky!$GI$3),"",Výsledky!GI27)</f>
        <v>0</v>
      </c>
      <c r="AK12" s="230">
        <f>IF(ISBLANK(Výsledky!$GP$3),"",Výsledky!GP27)</f>
        <v>10</v>
      </c>
      <c r="AL12" s="230">
        <f>IF(ISBLANK(Výsledky!$GW$3),"",Výsledky!GW27)</f>
        <v>60</v>
      </c>
      <c r="AM12" s="230">
        <f>IF(ISBLANK(Výsledky!$HD$3),"",Výsledky!HD27)</f>
        <v>60</v>
      </c>
      <c r="AN12" s="230">
        <f>IF(ISBLANK(Výsledky!$HK$3),"",Výsledky!HK27)</f>
        <v>40</v>
      </c>
      <c r="AO12" s="230">
        <f>IF(ISBLANK(Výsledky!$HR$3),"",Výsledky!HR27)</f>
        <v>30</v>
      </c>
      <c r="AP12" s="230">
        <f>IF(ISBLANK(Výsledky!$HY$3),"",Výsledky!HY27)</f>
        <v>40</v>
      </c>
      <c r="AQ12" s="230">
        <f>IF(ISBLANK(Výsledky!$IF$3),"",Výsledky!IF27)</f>
        <v>0</v>
      </c>
      <c r="AR12" s="230">
        <f>IF(ISBLANK(Výsledky!$IM$3),"",Výsledky!IM27)</f>
        <v>40</v>
      </c>
      <c r="AS12" s="230">
        <f>IF(ISBLANK(Výsledky!$IT$3),"",Výsledky!IT27)</f>
        <v>60</v>
      </c>
      <c r="AT12" s="230">
        <f>IF(ISBLANK(Výsledky!$JA$3),"",Výsledky!JA27)</f>
        <v>0</v>
      </c>
      <c r="AU12" s="230">
        <f>IF(ISBLANK(Výsledky!$JH$3),"",Výsledky!JH27)</f>
        <v>50</v>
      </c>
      <c r="AV12" s="230" t="str">
        <f>IF(ISBLANK(Výsledky!$JO$3),"",Výsledky!JO27)</f>
        <v/>
      </c>
      <c r="AW12" s="230">
        <f>IF(ISBLANK(Výsledky!$JV$3),"",Výsledky!JV27)</f>
        <v>40</v>
      </c>
      <c r="AX12" s="230" t="str">
        <f>IF(ISBLANK(Výsledky!$KC$3),"",Výsledky!KC27)</f>
        <v/>
      </c>
      <c r="AY12" s="230">
        <f>IF(ISBLANK(Výsledky!$KJ$3),"",Výsledky!KJ27)</f>
        <v>20</v>
      </c>
      <c r="AZ12" s="230">
        <f>IF(ISBLANK(Výsledky!$KQ$3),"",Výsledky!KQ27)</f>
        <v>0</v>
      </c>
      <c r="BA12" s="230">
        <f>IF(ISBLANK(Výsledky!$KX$3),"",Výsledky!KX27)</f>
        <v>40</v>
      </c>
      <c r="BB12" s="230">
        <f>IF(ISBLANK(Výsledky!$LE$3),"",Výsledky!LE27)</f>
        <v>20</v>
      </c>
      <c r="BC12" s="230">
        <f>IF(ISBLANK(Výsledky!$LL$3),"",Výsledky!LL27)</f>
        <v>40</v>
      </c>
      <c r="BD12" s="230">
        <f>IF(ISBLANK(Výsledky!$LS$3),"",Výsledky!LS27)</f>
        <v>0</v>
      </c>
      <c r="BE12" s="230">
        <f>IF(ISBLANK(Výsledky!$LZ$3),"",Výsledky!LZ27)</f>
        <v>40</v>
      </c>
      <c r="BF12" s="230">
        <f>IF(ISBLANK(Výsledky!$MG$3),"",Výsledky!MG27)</f>
        <v>20</v>
      </c>
      <c r="BG12" s="230">
        <f>IF(ISBLANK(Výsledky!$MN$3),"",Výsledky!MN27)</f>
        <v>0</v>
      </c>
      <c r="BH12" s="230">
        <f>IF(ISBLANK(Výsledky!$MU$3),"",Výsledky!MU27)</f>
        <v>50</v>
      </c>
      <c r="BI12" s="230">
        <f>IF(ISBLANK(Výsledky!$NB$3),"",Výsledky!NB27)</f>
        <v>20</v>
      </c>
      <c r="BJ12" s="230">
        <f>IF(ISBLANK(Výsledky!$NI$3),"",Výsledky!NI27)</f>
        <v>20</v>
      </c>
      <c r="BK12" s="230">
        <f>IF(ISBLANK(Výsledky!$NP$3),"",Výsledky!NP27)</f>
        <v>0</v>
      </c>
      <c r="BL12" s="230">
        <f>IF(ISBLANK(Výsledky!$NW$3),"",Výsledky!NW27)</f>
        <v>0</v>
      </c>
      <c r="BM12" s="230">
        <f>IF(ISBLANK(Výsledky!$OD$3),"",Výsledky!OD27)</f>
        <v>20</v>
      </c>
      <c r="BN12" s="230" t="str">
        <f>IF(ISBLANK(Výsledky!$OK$3),"",Výsledky!OK27)</f>
        <v/>
      </c>
      <c r="BO12" s="230">
        <f>IF(ISBLANK(Výsledky!$OR$3),"",Výsledky!OR27)</f>
        <v>60</v>
      </c>
      <c r="BP12" s="230">
        <f>IF(ISBLANK(Výsledky!$OY$3),"",Výsledky!OY27)</f>
        <v>0</v>
      </c>
      <c r="BQ12" s="230" t="str">
        <f>IF(ISBLANK(Výsledky!$PF$3),"",Výsledky!PF27)</f>
        <v/>
      </c>
      <c r="BR12" s="230">
        <f>IF(ISBLANK(Výsledky!$PM$3),"",Výsledky!PM27)</f>
        <v>40</v>
      </c>
      <c r="BS12" s="230" t="str">
        <f>IF(ISBLANK(Výsledky!$PT$3),"",Výsledky!PT27)</f>
        <v/>
      </c>
      <c r="BT12" s="230">
        <f>IF(ISBLANK(Výsledky!$QA$3),"",Výsledky!QA27)</f>
        <v>0</v>
      </c>
      <c r="BU12" s="230">
        <f>IF(ISBLANK(Výsledky!$QH$3),"",Výsledky!QH27)</f>
        <v>40</v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0"/>
        <v/>
      </c>
      <c r="DY12" s="5" t="str">
        <f t="shared" si="1"/>
        <v/>
      </c>
      <c r="DZ12" s="5" t="str">
        <f t="shared" si="2"/>
        <v/>
      </c>
      <c r="EA12" s="5" t="str">
        <f t="shared" si="3"/>
        <v/>
      </c>
      <c r="EB12" s="5" t="str">
        <f t="shared" si="4"/>
        <v/>
      </c>
      <c r="EC12" s="5" t="str">
        <f t="shared" si="5"/>
        <v/>
      </c>
      <c r="ED12" s="5" t="str">
        <f t="shared" si="6"/>
        <v/>
      </c>
      <c r="EE12" s="5" t="str">
        <f t="shared" si="7"/>
        <v/>
      </c>
      <c r="EF12" s="5" t="str">
        <f t="shared" si="8"/>
        <v/>
      </c>
      <c r="EG12" s="5" t="str">
        <f t="shared" si="9"/>
        <v/>
      </c>
      <c r="EH12" s="5" t="str">
        <f t="shared" si="10"/>
        <v/>
      </c>
      <c r="EI12" s="5" t="str">
        <f t="shared" si="11"/>
        <v/>
      </c>
      <c r="EJ12" s="5" t="str">
        <f t="shared" si="12"/>
        <v/>
      </c>
    </row>
    <row r="13" spans="1:140" ht="13.8" x14ac:dyDescent="0.25">
      <c r="A13" s="1"/>
      <c r="B13" s="215" t="s">
        <v>101</v>
      </c>
      <c r="C13" s="47">
        <f>Tipy!A20</f>
        <v>9</v>
      </c>
      <c r="D13" s="217" t="str">
        <f>IF(Tipy!B20="","",Tipy!B20)</f>
        <v>fedd</v>
      </c>
      <c r="E13" s="45">
        <f>SUM(F13:J13)</f>
        <v>1830</v>
      </c>
      <c r="F13" s="221">
        <f>IF(ISBLANK(Výsledky!$I$3),"-",SUM(K13:O13,Q13,S13,U13,V13,X13,Z13,AB13,AC13,AE13:AG13,AI13,AK13:AM13,AP13,AS13:AU13,AW13,AY13,BB13,BD13,BG13:BJ13,BL13,BO13,BP13,BR13,BT13,BU13))</f>
        <v>1150</v>
      </c>
      <c r="G13" s="241">
        <f>IF(ISBLANK(Výsledky!$AY$3),"-",SUM(P13,T13,W13,AA13,AD13,AH13,AV13,AX13,BC13,BE13,BK13,BM13,BQ13,BS13,BV13))</f>
        <v>280</v>
      </c>
      <c r="H13" s="242">
        <f>IF(ISBLANK(Výsledky!$BM$3),"-",SUM(R13,Y13,AJ13,AO13,AQ13,AZ13))</f>
        <v>280</v>
      </c>
      <c r="I13" s="222">
        <f>IF(ISBLANK(Výsledky!$GI$3),"-",SUM(AN13,AR13,BA13,BF13,BN13,BW13))</f>
        <v>120</v>
      </c>
      <c r="J13" s="236" t="str">
        <f>IF(ISBLANK(Výsledky!$I$3),"",Výsledky!I26)</f>
        <v>-</v>
      </c>
      <c r="K13" s="239">
        <f>IF(ISBLANK(Výsledky!$P$3),"",Výsledky!P26)</f>
        <v>10</v>
      </c>
      <c r="L13" s="240">
        <f>IF(ISBLANK(Výsledky!$W$3),"",Výsledky!W26)</f>
        <v>20</v>
      </c>
      <c r="M13" s="230">
        <f>IF(ISBLANK(Výsledky!$AD$3),"",Výsledky!AD26)</f>
        <v>30</v>
      </c>
      <c r="N13" s="230">
        <f>IF(ISBLANK(Výsledky!$AK$3),"",Výsledky!AK26)</f>
        <v>80</v>
      </c>
      <c r="O13" s="230">
        <f>IF(ISBLANK(Výsledky!$AR$3),"",Výsledky!AR26)</f>
        <v>50</v>
      </c>
      <c r="P13" s="230">
        <f>IF(ISBLANK(Výsledky!$AY$3),"",Výsledky!AY26)</f>
        <v>30</v>
      </c>
      <c r="Q13" s="230">
        <f>IF(ISBLANK(Výsledky!$BF$3),"",Výsledky!BF26)</f>
        <v>80</v>
      </c>
      <c r="R13" s="230">
        <f>IF(ISBLANK(Výsledky!$BM$3),"",Výsledky!BM26)</f>
        <v>40</v>
      </c>
      <c r="S13" s="230">
        <f>IF(ISBLANK(Výsledky!$BT$3),"",Výsledky!BT26)</f>
        <v>0</v>
      </c>
      <c r="T13" s="230">
        <f>IF(ISBLANK(Výsledky!$CA$3),"",Výsledky!CA26)</f>
        <v>30</v>
      </c>
      <c r="U13" s="230">
        <f>IF(ISBLANK(Výsledky!$CH$3),"",Výsledky!CH26)</f>
        <v>20</v>
      </c>
      <c r="V13" s="230">
        <f>IF(ISBLANK(Výsledky!$CO$3),"",Výsledky!CO26)</f>
        <v>50</v>
      </c>
      <c r="W13" s="230">
        <f>IF(ISBLANK(Výsledky!$CV$3),"",Výsledky!CV26)</f>
        <v>40</v>
      </c>
      <c r="X13" s="230">
        <f>IF(ISBLANK(Výsledky!$DC$3),"",Výsledky!DC26)</f>
        <v>50</v>
      </c>
      <c r="Y13" s="230">
        <f>IF(ISBLANK(Výsledky!$DJ$3),"",Výsledky!DJ26)</f>
        <v>60</v>
      </c>
      <c r="Z13" s="230">
        <f>IF(ISBLANK(Výsledky!$DQ$3),"",Výsledky!DQ26)</f>
        <v>0</v>
      </c>
      <c r="AA13" s="230">
        <f>IF(ISBLANK(Výsledky!$DX$3),"",Výsledky!DX26)</f>
        <v>0</v>
      </c>
      <c r="AB13" s="230">
        <f>IF(ISBLANK(Výsledky!$EE$3),"",Výsledky!EE26)</f>
        <v>80</v>
      </c>
      <c r="AC13" s="230">
        <f>IF(ISBLANK(Výsledky!$EL$3),"",Výsledky!EL26)</f>
        <v>60</v>
      </c>
      <c r="AD13" s="230">
        <f>IF(ISBLANK(Výsledky!$ES$3),"",Výsledky!ES26)</f>
        <v>50</v>
      </c>
      <c r="AE13" s="230">
        <f>IF(ISBLANK(Výsledky!$EZ$3),"",Výsledky!EZ26)</f>
        <v>40</v>
      </c>
      <c r="AF13" s="230">
        <f>IF(ISBLANK(Výsledky!$FG$3),"",Výsledky!FG26)</f>
        <v>20</v>
      </c>
      <c r="AG13" s="230">
        <f>IF(ISBLANK(Výsledky!$FN$3),"",Výsledky!FN26)</f>
        <v>70</v>
      </c>
      <c r="AH13" s="230">
        <f>IF(ISBLANK(Výsledky!$FU$3),"",Výsledky!FU26)</f>
        <v>10</v>
      </c>
      <c r="AI13" s="230">
        <f>IF(ISBLANK(Výsledky!$GB$3),"",Výsledky!GB26)</f>
        <v>0</v>
      </c>
      <c r="AJ13" s="230">
        <f>IF(ISBLANK(Výsledky!$GI$3),"",Výsledky!GI26)</f>
        <v>70</v>
      </c>
      <c r="AK13" s="230">
        <f>IF(ISBLANK(Výsledky!$GP$3),"",Výsledky!GP26)</f>
        <v>50</v>
      </c>
      <c r="AL13" s="230" t="str">
        <f>IF(ISBLANK(Výsledky!$GW$3),"",Výsledky!GW26)</f>
        <v>-</v>
      </c>
      <c r="AM13" s="230">
        <f>IF(ISBLANK(Výsledky!$HD$3),"",Výsledky!HD26)</f>
        <v>40</v>
      </c>
      <c r="AN13" s="230">
        <f>IF(ISBLANK(Výsledky!$HK$3),"",Výsledky!HK26)</f>
        <v>20</v>
      </c>
      <c r="AO13" s="230">
        <f>IF(ISBLANK(Výsledky!$HR$3),"",Výsledky!HR26)</f>
        <v>50</v>
      </c>
      <c r="AP13" s="230">
        <f>IF(ISBLANK(Výsledky!$HY$3),"",Výsledky!HY26)</f>
        <v>40</v>
      </c>
      <c r="AQ13" s="230">
        <f>IF(ISBLANK(Výsledky!$IF$3),"",Výsledky!IF26)</f>
        <v>0</v>
      </c>
      <c r="AR13" s="230">
        <f>IF(ISBLANK(Výsledky!$IM$3),"",Výsledky!IM26)</f>
        <v>40</v>
      </c>
      <c r="AS13" s="230">
        <f>IF(ISBLANK(Výsledky!$IT$3),"",Výsledky!IT26)</f>
        <v>30</v>
      </c>
      <c r="AT13" s="230">
        <f>IF(ISBLANK(Výsledky!$JA$3),"",Výsledky!JA26)</f>
        <v>0</v>
      </c>
      <c r="AU13" s="230">
        <f>IF(ISBLANK(Výsledky!$JH$3),"",Výsledky!JH26)</f>
        <v>50</v>
      </c>
      <c r="AV13" s="230" t="str">
        <f>IF(ISBLANK(Výsledky!$JO$3),"",Výsledky!JO26)</f>
        <v/>
      </c>
      <c r="AW13" s="230">
        <f>IF(ISBLANK(Výsledky!$JV$3),"",Výsledky!JV26)</f>
        <v>20</v>
      </c>
      <c r="AX13" s="230" t="str">
        <f>IF(ISBLANK(Výsledky!$KC$3),"",Výsledky!KC26)</f>
        <v/>
      </c>
      <c r="AY13" s="230">
        <f>IF(ISBLANK(Výsledky!$KJ$3),"",Výsledky!KJ26)</f>
        <v>50</v>
      </c>
      <c r="AZ13" s="230">
        <f>IF(ISBLANK(Výsledky!$KQ$3),"",Výsledky!KQ26)</f>
        <v>60</v>
      </c>
      <c r="BA13" s="230">
        <f>IF(ISBLANK(Výsledky!$KX$3),"",Výsledky!KX26)</f>
        <v>60</v>
      </c>
      <c r="BB13" s="230">
        <f>IF(ISBLANK(Výsledky!$LE$3),"",Výsledky!LE26)</f>
        <v>30</v>
      </c>
      <c r="BC13" s="230">
        <f>IF(ISBLANK(Výsledky!$LL$3),"",Výsledky!LL26)</f>
        <v>40</v>
      </c>
      <c r="BD13" s="230">
        <f>IF(ISBLANK(Výsledky!$LS$3),"",Výsledky!LS26)</f>
        <v>0</v>
      </c>
      <c r="BE13" s="230">
        <f>IF(ISBLANK(Výsledky!$LZ$3),"",Výsledky!LZ26)</f>
        <v>60</v>
      </c>
      <c r="BF13" s="230">
        <f>IF(ISBLANK(Výsledky!$MG$3),"",Výsledky!MG26)</f>
        <v>0</v>
      </c>
      <c r="BG13" s="230">
        <f>IF(ISBLANK(Výsledky!$MN$3),"",Výsledky!MN26)</f>
        <v>0</v>
      </c>
      <c r="BH13" s="230">
        <f>IF(ISBLANK(Výsledky!$MU$3),"",Výsledky!MU26)</f>
        <v>50</v>
      </c>
      <c r="BI13" s="230">
        <f>IF(ISBLANK(Výsledky!$NB$3),"",Výsledky!NB26)</f>
        <v>20</v>
      </c>
      <c r="BJ13" s="230">
        <f>IF(ISBLANK(Výsledky!$NI$3),"",Výsledky!NI26)</f>
        <v>0</v>
      </c>
      <c r="BK13" s="230">
        <f>IF(ISBLANK(Výsledky!$NP$3),"",Výsledky!NP26)</f>
        <v>0</v>
      </c>
      <c r="BL13" s="230">
        <f>IF(ISBLANK(Výsledky!$NW$3),"",Výsledky!NW26)</f>
        <v>0</v>
      </c>
      <c r="BM13" s="230">
        <f>IF(ISBLANK(Výsledky!$OD$3),"",Výsledky!OD26)</f>
        <v>20</v>
      </c>
      <c r="BN13" s="230" t="str">
        <f>IF(ISBLANK(Výsledky!$OK$3),"",Výsledky!OK26)</f>
        <v/>
      </c>
      <c r="BO13" s="230">
        <f>IF(ISBLANK(Výsledky!$OR$3),"",Výsledky!OR26)</f>
        <v>40</v>
      </c>
      <c r="BP13" s="230">
        <f>IF(ISBLANK(Výsledky!$OY$3),"",Výsledky!OY26)</f>
        <v>10</v>
      </c>
      <c r="BQ13" s="230" t="str">
        <f>IF(ISBLANK(Výsledky!$PF$3),"",Výsledky!PF26)</f>
        <v/>
      </c>
      <c r="BR13" s="230">
        <f>IF(ISBLANK(Výsledky!$PM$3),"",Výsledky!PM26)</f>
        <v>20</v>
      </c>
      <c r="BS13" s="230" t="str">
        <f>IF(ISBLANK(Výsledky!$PT$3),"",Výsledky!PT26)</f>
        <v/>
      </c>
      <c r="BT13" s="230">
        <f>IF(ISBLANK(Výsledky!$QA$3),"",Výsledky!QA26)</f>
        <v>40</v>
      </c>
      <c r="BU13" s="230" t="str">
        <f>IF(ISBLANK(Výsledky!$QH$3),"",Výsledky!QH26)</f>
        <v>-</v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0"/>
        <v/>
      </c>
      <c r="DY13" s="5" t="str">
        <f t="shared" si="1"/>
        <v/>
      </c>
      <c r="DZ13" s="5" t="str">
        <f t="shared" si="2"/>
        <v/>
      </c>
      <c r="EA13" s="5" t="str">
        <f t="shared" si="3"/>
        <v/>
      </c>
      <c r="EB13" s="5" t="str">
        <f t="shared" si="4"/>
        <v/>
      </c>
      <c r="EC13" s="5" t="str">
        <f t="shared" si="5"/>
        <v/>
      </c>
      <c r="ED13" s="5" t="str">
        <f t="shared" si="6"/>
        <v/>
      </c>
      <c r="EE13" s="5" t="str">
        <f t="shared" si="7"/>
        <v/>
      </c>
      <c r="EF13" s="5" t="str">
        <f t="shared" si="8"/>
        <v/>
      </c>
      <c r="EG13" s="5" t="str">
        <f t="shared" si="9"/>
        <v/>
      </c>
      <c r="EH13" s="5" t="str">
        <f t="shared" si="10"/>
        <v/>
      </c>
      <c r="EI13" s="5" t="str">
        <f t="shared" si="11"/>
        <v/>
      </c>
      <c r="EJ13" s="5" t="str">
        <f t="shared" si="12"/>
        <v/>
      </c>
    </row>
    <row r="14" spans="1:140" ht="13.8" x14ac:dyDescent="0.25">
      <c r="A14" s="1"/>
      <c r="B14" s="215" t="s">
        <v>102</v>
      </c>
      <c r="C14" s="47">
        <f>Tipy!A56</f>
        <v>27</v>
      </c>
      <c r="D14" s="217" t="str">
        <f>IF(Tipy!B56="","",Tipy!B56)</f>
        <v>petro fonka</v>
      </c>
      <c r="E14" s="45">
        <f>SUM(F14:J14)</f>
        <v>1800</v>
      </c>
      <c r="F14" s="221">
        <f>IF(ISBLANK(Výsledky!$I$3),"-",SUM(K14:O14,Q14,S14,U14,V14,X14,Z14,AB14,AC14,AE14:AG14,AI14,AK14:AM14,AP14,AS14:AU14,AW14,AY14,BB14,BD14,BG14:BJ14,BL14,BO14,BP14,BR14,BT14,BU14))</f>
        <v>1240</v>
      </c>
      <c r="G14" s="241">
        <f>IF(ISBLANK(Výsledky!$AY$3),"-",SUM(P14,T14,W14,AA14,AD14,AH14,AV14,AX14,BC14,BE14,BK14,BM14,BQ14,BS14,BV14))</f>
        <v>290</v>
      </c>
      <c r="H14" s="242">
        <f>IF(ISBLANK(Výsledky!$BM$3),"-",SUM(R14,Y14,AJ14,AO14,AQ14,AZ14))</f>
        <v>180</v>
      </c>
      <c r="I14" s="222">
        <f>IF(ISBLANK(Výsledky!$GI$3),"-",SUM(AN14,AR14,BA14,BF14,BN14,BW14))</f>
        <v>90</v>
      </c>
      <c r="J14" s="236" t="str">
        <f>IF(ISBLANK(Výsledky!$I$3),"",Výsledky!I61)</f>
        <v>-</v>
      </c>
      <c r="K14" s="239">
        <f>IF(ISBLANK(Výsledky!$P$3),"",Výsledky!P62)</f>
        <v>20</v>
      </c>
      <c r="L14" s="240">
        <f>IF(ISBLANK(Výsledky!$W$3),"",Výsledky!W62)</f>
        <v>50</v>
      </c>
      <c r="M14" s="230">
        <f>IF(ISBLANK(Výsledky!$AD$3),"",Výsledky!AD62)</f>
        <v>30</v>
      </c>
      <c r="N14" s="230">
        <f>IF(ISBLANK(Výsledky!$AK$3),"",Výsledky!AK62)</f>
        <v>20</v>
      </c>
      <c r="O14" s="230">
        <f>IF(ISBLANK(Výsledky!$AR$3),"",Výsledky!AR62)</f>
        <v>60</v>
      </c>
      <c r="P14" s="230">
        <f>IF(ISBLANK(Výsledky!$AY$3),"",Výsledky!AY62)</f>
        <v>50</v>
      </c>
      <c r="Q14" s="230">
        <f>IF(ISBLANK(Výsledky!$BF$3),"",Výsledky!BF62)</f>
        <v>50</v>
      </c>
      <c r="R14" s="230">
        <f>IF(ISBLANK(Výsledky!$BM$3),"",Výsledky!BM62)</f>
        <v>50</v>
      </c>
      <c r="S14" s="230">
        <f>IF(ISBLANK(Výsledky!$BT$3),"",Výsledky!BT62)</f>
        <v>0</v>
      </c>
      <c r="T14" s="230">
        <f>IF(ISBLANK(Výsledky!$CA$3),"",Výsledky!CA62)</f>
        <v>20</v>
      </c>
      <c r="U14" s="230">
        <f>IF(ISBLANK(Výsledky!$CH$3),"",Výsledky!CH62)</f>
        <v>30</v>
      </c>
      <c r="V14" s="230">
        <f>IF(ISBLANK(Výsledky!$CO$3),"",Výsledky!CO62)</f>
        <v>60</v>
      </c>
      <c r="W14" s="230">
        <f>IF(ISBLANK(Výsledky!$CV$3),"",Výsledky!CV62)</f>
        <v>40</v>
      </c>
      <c r="X14" s="230">
        <f>IF(ISBLANK(Výsledky!$DC$3),"",Výsledky!DC62)</f>
        <v>50</v>
      </c>
      <c r="Y14" s="230">
        <f>IF(ISBLANK(Výsledky!$DJ$3),"",Výsledky!DJ62)</f>
        <v>40</v>
      </c>
      <c r="Z14" s="230">
        <f>IF(ISBLANK(Výsledky!$DQ$3),"",Výsledky!DQ62)</f>
        <v>0</v>
      </c>
      <c r="AA14" s="230">
        <f>IF(ISBLANK(Výsledky!$DX$3),"",Výsledky!DX62)</f>
        <v>0</v>
      </c>
      <c r="AB14" s="230">
        <f>IF(ISBLANK(Výsledky!$EE$3),"",Výsledky!EE62)</f>
        <v>40</v>
      </c>
      <c r="AC14" s="230">
        <f>IF(ISBLANK(Výsledky!$EL$3),"",Výsledky!EL62)</f>
        <v>40</v>
      </c>
      <c r="AD14" s="230">
        <f>IF(ISBLANK(Výsledky!$ES$3),"",Výsledky!ES62)</f>
        <v>40</v>
      </c>
      <c r="AE14" s="230">
        <f>IF(ISBLANK(Výsledky!$EZ$3),"",Výsledky!EZ62)</f>
        <v>20</v>
      </c>
      <c r="AF14" s="230">
        <f>IF(ISBLANK(Výsledky!$FG$3),"",Výsledky!FG62)</f>
        <v>20</v>
      </c>
      <c r="AG14" s="230">
        <f>IF(ISBLANK(Výsledky!$FN$3),"",Výsledky!FN62)</f>
        <v>80</v>
      </c>
      <c r="AH14" s="230">
        <f>IF(ISBLANK(Výsledky!$FU$3),"",Výsledky!FU62)</f>
        <v>0</v>
      </c>
      <c r="AI14" s="230">
        <f>IF(ISBLANK(Výsledky!$GB$3),"",Výsledky!GB62)</f>
        <v>0</v>
      </c>
      <c r="AJ14" s="230">
        <f>IF(ISBLANK(Výsledky!$GI$3),"",Výsledky!GI62)</f>
        <v>20</v>
      </c>
      <c r="AK14" s="230">
        <f>IF(ISBLANK(Výsledky!$GP$3),"",Výsledky!GP62)</f>
        <v>20</v>
      </c>
      <c r="AL14" s="230">
        <f>IF(ISBLANK(Výsledky!$GW$3),"",Výsledky!GW62)</f>
        <v>30</v>
      </c>
      <c r="AM14" s="230">
        <f>IF(ISBLANK(Výsledky!$HD$3),"",Výsledky!HD62)</f>
        <v>40</v>
      </c>
      <c r="AN14" s="230">
        <f>IF(ISBLANK(Výsledky!$HK$3),"",Výsledky!HK62)</f>
        <v>0</v>
      </c>
      <c r="AO14" s="230">
        <f>IF(ISBLANK(Výsledky!$HR$3),"",Výsledky!HR62)</f>
        <v>50</v>
      </c>
      <c r="AP14" s="230">
        <f>IF(ISBLANK(Výsledky!$HY$3),"",Výsledky!HY62)</f>
        <v>60</v>
      </c>
      <c r="AQ14" s="230">
        <f>IF(ISBLANK(Výsledky!$IF$3),"",Výsledky!IF62)</f>
        <v>0</v>
      </c>
      <c r="AR14" s="230">
        <f>IF(ISBLANK(Výsledky!$IM$3),"",Výsledky!IM62)</f>
        <v>40</v>
      </c>
      <c r="AS14" s="230">
        <f>IF(ISBLANK(Výsledky!$IT$3),"",Výsledky!IT62)</f>
        <v>40</v>
      </c>
      <c r="AT14" s="230">
        <f>IF(ISBLANK(Výsledky!$JA$3),"",Výsledky!JA62)</f>
        <v>0</v>
      </c>
      <c r="AU14" s="230">
        <f>IF(ISBLANK(Výsledky!$JH$3),"",Výsledky!JH62)</f>
        <v>100</v>
      </c>
      <c r="AV14" s="230" t="str">
        <f>IF(ISBLANK(Výsledky!$JO$3),"",Výsledky!JO62)</f>
        <v/>
      </c>
      <c r="AW14" s="230">
        <f>IF(ISBLANK(Výsledky!$JV$3),"",Výsledky!JV62)</f>
        <v>20</v>
      </c>
      <c r="AX14" s="230" t="str">
        <f>IF(ISBLANK(Výsledky!$KC$3),"",Výsledky!KC62)</f>
        <v/>
      </c>
      <c r="AY14" s="230">
        <f>IF(ISBLANK(Výsledky!$KJ$3),"",Výsledky!KJ62)</f>
        <v>20</v>
      </c>
      <c r="AZ14" s="230">
        <f>IF(ISBLANK(Výsledky!$KQ$3),"",Výsledky!KQ62)</f>
        <v>20</v>
      </c>
      <c r="BA14" s="230">
        <f>IF(ISBLANK(Výsledky!$KX$3),"",Výsledky!KX62)</f>
        <v>40</v>
      </c>
      <c r="BB14" s="230">
        <f>IF(ISBLANK(Výsledky!$LE$3),"",Výsledky!LE62)</f>
        <v>20</v>
      </c>
      <c r="BC14" s="230">
        <f>IF(ISBLANK(Výsledky!$LL$3),"",Výsledky!LL62)</f>
        <v>40</v>
      </c>
      <c r="BD14" s="230">
        <f>IF(ISBLANK(Výsledky!$LS$3),"",Výsledky!LS62)</f>
        <v>60</v>
      </c>
      <c r="BE14" s="230">
        <f>IF(ISBLANK(Výsledky!$LZ$3),"",Výsledky!LZ62)</f>
        <v>40</v>
      </c>
      <c r="BF14" s="230">
        <f>IF(ISBLANK(Výsledky!$MG$3),"",Výsledky!MG62)</f>
        <v>10</v>
      </c>
      <c r="BG14" s="230">
        <f>IF(ISBLANK(Výsledky!$MN$3),"",Výsledky!MN62)</f>
        <v>0</v>
      </c>
      <c r="BH14" s="230">
        <f>IF(ISBLANK(Výsledky!$MU$3),"",Výsledky!MU62)</f>
        <v>50</v>
      </c>
      <c r="BI14" s="230">
        <f>IF(ISBLANK(Výsledky!$NB$3),"",Výsledky!NB62)</f>
        <v>60</v>
      </c>
      <c r="BJ14" s="230">
        <f>IF(ISBLANK(Výsledky!$NI$3),"",Výsledky!NI62)</f>
        <v>0</v>
      </c>
      <c r="BK14" s="230">
        <f>IF(ISBLANK(Výsledky!$NP$3),"",Výsledky!NP62)</f>
        <v>20</v>
      </c>
      <c r="BL14" s="230">
        <f>IF(ISBLANK(Výsledky!$NW$3),"",Výsledky!NW62)</f>
        <v>0</v>
      </c>
      <c r="BM14" s="230">
        <f>IF(ISBLANK(Výsledky!$OD$3),"",Výsledky!OD62)</f>
        <v>40</v>
      </c>
      <c r="BN14" s="230" t="str">
        <f>IF(ISBLANK(Výsledky!$OK$3),"",Výsledky!OK62)</f>
        <v/>
      </c>
      <c r="BO14" s="230">
        <f>IF(ISBLANK(Výsledky!$OR$3),"",Výsledky!OR62)</f>
        <v>50</v>
      </c>
      <c r="BP14" s="230">
        <f>IF(ISBLANK(Výsledky!$OY$3),"",Výsledky!OY62)</f>
        <v>0</v>
      </c>
      <c r="BQ14" s="230" t="str">
        <f>IF(ISBLANK(Výsledky!$PF$3),"",Výsledky!PF62)</f>
        <v/>
      </c>
      <c r="BR14" s="230">
        <f>IF(ISBLANK(Výsledky!$PM$3),"",Výsledky!PM62)</f>
        <v>60</v>
      </c>
      <c r="BS14" s="230" t="str">
        <f>IF(ISBLANK(Výsledky!$PT$3),"",Výsledky!PT62)</f>
        <v/>
      </c>
      <c r="BT14" s="230">
        <f>IF(ISBLANK(Výsledky!$QA$3),"",Výsledky!QA62)</f>
        <v>0</v>
      </c>
      <c r="BU14" s="230">
        <f>IF(ISBLANK(Výsledky!$QH$3),"",Výsledky!QH62)</f>
        <v>40</v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0"/>
        <v/>
      </c>
      <c r="DY14" s="5" t="str">
        <f t="shared" si="1"/>
        <v/>
      </c>
      <c r="DZ14" s="5" t="str">
        <f t="shared" si="2"/>
        <v/>
      </c>
      <c r="EA14" s="5" t="str">
        <f t="shared" si="3"/>
        <v/>
      </c>
      <c r="EB14" s="5" t="str">
        <f t="shared" si="4"/>
        <v/>
      </c>
      <c r="EC14" s="5" t="str">
        <f t="shared" si="5"/>
        <v/>
      </c>
      <c r="ED14" s="5" t="str">
        <f t="shared" si="6"/>
        <v/>
      </c>
      <c r="EE14" s="5" t="str">
        <f t="shared" si="7"/>
        <v/>
      </c>
      <c r="EF14" s="5" t="str">
        <f t="shared" si="8"/>
        <v/>
      </c>
      <c r="EG14" s="5" t="str">
        <f t="shared" si="9"/>
        <v/>
      </c>
      <c r="EH14" s="5" t="str">
        <f t="shared" si="10"/>
        <v/>
      </c>
      <c r="EI14" s="5" t="str">
        <f t="shared" si="11"/>
        <v/>
      </c>
      <c r="EJ14" s="5" t="str">
        <f t="shared" si="12"/>
        <v/>
      </c>
    </row>
    <row r="15" spans="1:140" ht="13.8" x14ac:dyDescent="0.25">
      <c r="A15" s="1"/>
      <c r="B15" s="215" t="s">
        <v>103</v>
      </c>
      <c r="C15" s="47">
        <f>Tipy!A12</f>
        <v>48</v>
      </c>
      <c r="D15" s="217" t="str">
        <f>IF(Tipy!B12="","",Tipy!B12)</f>
        <v>Blakes</v>
      </c>
      <c r="E15" s="45">
        <f>SUM(F15:J15)</f>
        <v>1790</v>
      </c>
      <c r="F15" s="221">
        <f>IF(ISBLANK(Výsledky!$I$3),"-",SUM(K15:O15,Q15,S15,U15,V15,X15,Z15,AB15,AC15,AE15:AG15,AI15,AK15:AM15,AP15,AS15:AU15,AW15,AY15,BB15,BD15,BG15:BJ15,BL15,BO15,BP15,BR15,BT15,BU15))</f>
        <v>1260</v>
      </c>
      <c r="G15" s="241">
        <f>IF(ISBLANK(Výsledky!$AY$3),"-",SUM(P15,T15,W15,AA15,AD15,AH15,AV15,AX15,BC15,BE15,BK15,BM15,BQ15,BS15,BV15))</f>
        <v>240</v>
      </c>
      <c r="H15" s="242">
        <f>IF(ISBLANK(Výsledky!$BM$3),"-",SUM(R15,Y15,AJ15,AO15,AQ15,AZ15))</f>
        <v>150</v>
      </c>
      <c r="I15" s="222">
        <f>IF(ISBLANK(Výsledky!$GI$3),"-",SUM(AN15,AR15,BA15,BF15,BN15,BW15))</f>
        <v>140</v>
      </c>
      <c r="J15" s="236" t="str">
        <f>IF(ISBLANK(Výsledky!$I$3),"",Výsledky!I18)</f>
        <v>-</v>
      </c>
      <c r="K15" s="239">
        <f>IF(ISBLANK(Výsledky!$P$3),"",Výsledky!P18)</f>
        <v>80</v>
      </c>
      <c r="L15" s="240">
        <f>IF(ISBLANK(Výsledky!$W$3),"",Výsledky!W18)</f>
        <v>80</v>
      </c>
      <c r="M15" s="230">
        <f>IF(ISBLANK(Výsledky!$AD$3),"",Výsledky!AD18)</f>
        <v>60</v>
      </c>
      <c r="N15" s="230">
        <f>IF(ISBLANK(Výsledky!$AK$3),"",Výsledky!AK18)</f>
        <v>20</v>
      </c>
      <c r="O15" s="230">
        <f>IF(ISBLANK(Výsledky!$AR$3),"",Výsledky!AR18)</f>
        <v>50</v>
      </c>
      <c r="P15" s="230">
        <f>IF(ISBLANK(Výsledky!$AY$3),"",Výsledky!AY18)</f>
        <v>30</v>
      </c>
      <c r="Q15" s="230" t="str">
        <f>IF(ISBLANK(Výsledky!$BF$3),"",Výsledky!BF18)</f>
        <v>-</v>
      </c>
      <c r="R15" s="230">
        <f>IF(ISBLANK(Výsledky!$BM$3),"",Výsledky!BM18)</f>
        <v>40</v>
      </c>
      <c r="S15" s="230">
        <f>IF(ISBLANK(Výsledky!$BT$3),"",Výsledky!BT18)</f>
        <v>0</v>
      </c>
      <c r="T15" s="230">
        <f>IF(ISBLANK(Výsledky!$CA$3),"",Výsledky!CA18)</f>
        <v>20</v>
      </c>
      <c r="U15" s="230">
        <f>IF(ISBLANK(Výsledky!$CH$3),"",Výsledky!CH18)</f>
        <v>10</v>
      </c>
      <c r="V15" s="230">
        <f>IF(ISBLANK(Výsledky!$CO$3),"",Výsledky!CO18)</f>
        <v>20</v>
      </c>
      <c r="W15" s="230">
        <f>IF(ISBLANK(Výsledky!$CV$3),"",Výsledky!CV18)</f>
        <v>40</v>
      </c>
      <c r="X15" s="230">
        <f>IF(ISBLANK(Výsledky!$DC$3),"",Výsledky!DC18)</f>
        <v>50</v>
      </c>
      <c r="Y15" s="230">
        <f>IF(ISBLANK(Výsledky!$DJ$3),"",Výsledky!DJ18)</f>
        <v>60</v>
      </c>
      <c r="Z15" s="230">
        <f>IF(ISBLANK(Výsledky!$DQ$3),"",Výsledky!DQ18)</f>
        <v>0</v>
      </c>
      <c r="AA15" s="230" t="str">
        <f>IF(ISBLANK(Výsledky!$DX$3),"",Výsledky!DX18)</f>
        <v>-</v>
      </c>
      <c r="AB15" s="230">
        <f>IF(ISBLANK(Výsledky!$EE$3),"",Výsledky!EE18)</f>
        <v>0</v>
      </c>
      <c r="AC15" s="230">
        <f>IF(ISBLANK(Výsledky!$EL$3),"",Výsledky!EL18)</f>
        <v>60</v>
      </c>
      <c r="AD15" s="230">
        <f>IF(ISBLANK(Výsledky!$ES$3),"",Výsledky!ES18)</f>
        <v>40</v>
      </c>
      <c r="AE15" s="230">
        <f>IF(ISBLANK(Výsledky!$EZ$3),"",Výsledky!EZ18)</f>
        <v>40</v>
      </c>
      <c r="AF15" s="230">
        <f>IF(ISBLANK(Výsledky!$FG$3),"",Výsledky!FG18)</f>
        <v>20</v>
      </c>
      <c r="AG15" s="230">
        <f>IF(ISBLANK(Výsledky!$FN$3),"",Výsledky!FN18)</f>
        <v>50</v>
      </c>
      <c r="AH15" s="230">
        <f>IF(ISBLANK(Výsledky!$FU$3),"",Výsledky!FU18)</f>
        <v>10</v>
      </c>
      <c r="AI15" s="230">
        <f>IF(ISBLANK(Výsledky!$GB$3),"",Výsledky!GB18)</f>
        <v>0</v>
      </c>
      <c r="AJ15" s="230">
        <f>IF(ISBLANK(Výsledky!$GI$3),"",Výsledky!GI18)</f>
        <v>20</v>
      </c>
      <c r="AK15" s="230">
        <f>IF(ISBLANK(Výsledky!$GP$3),"",Výsledky!GP18)</f>
        <v>70</v>
      </c>
      <c r="AL15" s="230">
        <f>IF(ISBLANK(Výsledky!$GW$3),"",Výsledky!GW18)</f>
        <v>50</v>
      </c>
      <c r="AM15" s="230">
        <f>IF(ISBLANK(Výsledky!$HD$3),"",Výsledky!HD18)</f>
        <v>40</v>
      </c>
      <c r="AN15" s="230">
        <f>IF(ISBLANK(Výsledky!$HK$3),"",Výsledky!HK18)</f>
        <v>0</v>
      </c>
      <c r="AO15" s="230" t="str">
        <f>IF(ISBLANK(Výsledky!$HR$3),"",Výsledky!HR18)</f>
        <v>-</v>
      </c>
      <c r="AP15" s="230">
        <f>IF(ISBLANK(Výsledky!$HY$3),"",Výsledky!HY18)</f>
        <v>40</v>
      </c>
      <c r="AQ15" s="230">
        <f>IF(ISBLANK(Výsledky!$IF$3),"",Výsledky!IF18)</f>
        <v>10</v>
      </c>
      <c r="AR15" s="230">
        <f>IF(ISBLANK(Výsledky!$IM$3),"",Výsledky!IM18)</f>
        <v>70</v>
      </c>
      <c r="AS15" s="230">
        <f>IF(ISBLANK(Výsledky!$IT$3),"",Výsledky!IT18)</f>
        <v>40</v>
      </c>
      <c r="AT15" s="230">
        <f>IF(ISBLANK(Výsledky!$JA$3),"",Výsledky!JA18)</f>
        <v>0</v>
      </c>
      <c r="AU15" s="230">
        <f>IF(ISBLANK(Výsledky!$JH$3),"",Výsledky!JH18)</f>
        <v>80</v>
      </c>
      <c r="AV15" s="230" t="str">
        <f>IF(ISBLANK(Výsledky!$JO$3),"",Výsledky!JO18)</f>
        <v/>
      </c>
      <c r="AW15" s="230">
        <f>IF(ISBLANK(Výsledky!$JV$3),"",Výsledky!JV18)</f>
        <v>30</v>
      </c>
      <c r="AX15" s="230" t="str">
        <f>IF(ISBLANK(Výsledky!$KC$3),"",Výsledky!KC18)</f>
        <v/>
      </c>
      <c r="AY15" s="230">
        <f>IF(ISBLANK(Výsledky!$KJ$3),"",Výsledky!KJ18)</f>
        <v>40</v>
      </c>
      <c r="AZ15" s="230">
        <f>IF(ISBLANK(Výsledky!$KQ$3),"",Výsledky!KQ18)</f>
        <v>20</v>
      </c>
      <c r="BA15" s="230">
        <f>IF(ISBLANK(Výsledky!$KX$3),"",Výsledky!KX18)</f>
        <v>50</v>
      </c>
      <c r="BB15" s="230">
        <f>IF(ISBLANK(Výsledky!$LE$3),"",Výsledky!LE18)</f>
        <v>20</v>
      </c>
      <c r="BC15" s="230">
        <f>IF(ISBLANK(Výsledky!$LL$3),"",Výsledky!LL18)</f>
        <v>40</v>
      </c>
      <c r="BD15" s="230">
        <f>IF(ISBLANK(Výsledky!$LS$3),"",Výsledky!LS18)</f>
        <v>60</v>
      </c>
      <c r="BE15" s="230">
        <f>IF(ISBLANK(Výsledky!$LZ$3),"",Výsledky!LZ18)</f>
        <v>40</v>
      </c>
      <c r="BF15" s="230">
        <f>IF(ISBLANK(Výsledky!$MG$3),"",Výsledky!MG18)</f>
        <v>20</v>
      </c>
      <c r="BG15" s="230" t="str">
        <f>IF(ISBLANK(Výsledky!$MN$3),"",Výsledky!MN18)</f>
        <v>-</v>
      </c>
      <c r="BH15" s="230">
        <f>IF(ISBLANK(Výsledky!$MU$3),"",Výsledky!MU18)</f>
        <v>30</v>
      </c>
      <c r="BI15" s="230">
        <f>IF(ISBLANK(Výsledky!$NB$3),"",Výsledky!NB18)</f>
        <v>80</v>
      </c>
      <c r="BJ15" s="230">
        <f>IF(ISBLANK(Výsledky!$NI$3),"",Výsledky!NI18)</f>
        <v>10</v>
      </c>
      <c r="BK15" s="230">
        <f>IF(ISBLANK(Výsledky!$NP$3),"",Výsledky!NP18)</f>
        <v>0</v>
      </c>
      <c r="BL15" s="230">
        <f>IF(ISBLANK(Výsledky!$NW$3),"",Výsledky!NW18)</f>
        <v>0</v>
      </c>
      <c r="BM15" s="230">
        <f>IF(ISBLANK(Výsledky!$OD$3),"",Výsledky!OD18)</f>
        <v>20</v>
      </c>
      <c r="BN15" s="230" t="str">
        <f>IF(ISBLANK(Výsledky!$OK$3),"",Výsledky!OK18)</f>
        <v/>
      </c>
      <c r="BO15" s="230">
        <f>IF(ISBLANK(Výsledky!$OR$3),"",Výsledky!OR18)</f>
        <v>50</v>
      </c>
      <c r="BP15" s="230" t="str">
        <f>IF(ISBLANK(Výsledky!$OY$3),"",Výsledky!OY18)</f>
        <v>-</v>
      </c>
      <c r="BQ15" s="230" t="str">
        <f>IF(ISBLANK(Výsledky!$PF$3),"",Výsledky!PF18)</f>
        <v/>
      </c>
      <c r="BR15" s="230">
        <f>IF(ISBLANK(Výsledky!$PM$3),"",Výsledky!PM18)</f>
        <v>20</v>
      </c>
      <c r="BS15" s="230" t="str">
        <f>IF(ISBLANK(Výsledky!$PT$3),"",Výsledky!PT18)</f>
        <v/>
      </c>
      <c r="BT15" s="230">
        <f>IF(ISBLANK(Výsledky!$QA$3),"",Výsledky!QA18)</f>
        <v>20</v>
      </c>
      <c r="BU15" s="230">
        <f>IF(ISBLANK(Výsledky!$QH$3),"",Výsledky!QH18)</f>
        <v>40</v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0"/>
        <v/>
      </c>
      <c r="DY15" s="5" t="str">
        <f t="shared" si="1"/>
        <v/>
      </c>
      <c r="DZ15" s="5" t="str">
        <f t="shared" si="2"/>
        <v/>
      </c>
      <c r="EA15" s="5" t="str">
        <f t="shared" si="3"/>
        <v/>
      </c>
      <c r="EB15" s="5" t="str">
        <f t="shared" si="4"/>
        <v/>
      </c>
      <c r="EC15" s="5" t="str">
        <f t="shared" si="5"/>
        <v/>
      </c>
      <c r="ED15" s="5" t="str">
        <f t="shared" si="6"/>
        <v/>
      </c>
      <c r="EE15" s="5" t="str">
        <f t="shared" si="7"/>
        <v/>
      </c>
      <c r="EF15" s="5" t="str">
        <f t="shared" si="8"/>
        <v/>
      </c>
      <c r="EG15" s="5" t="str">
        <f t="shared" si="9"/>
        <v/>
      </c>
      <c r="EH15" s="5" t="str">
        <f t="shared" si="10"/>
        <v/>
      </c>
      <c r="EI15" s="5" t="str">
        <f t="shared" si="11"/>
        <v/>
      </c>
      <c r="EJ15" s="5" t="str">
        <f t="shared" si="12"/>
        <v/>
      </c>
    </row>
    <row r="16" spans="1:140" ht="13.8" x14ac:dyDescent="0.25">
      <c r="A16" s="1"/>
      <c r="B16" s="215" t="s">
        <v>104</v>
      </c>
      <c r="C16" s="47">
        <f>Tipy!A13</f>
        <v>4</v>
      </c>
      <c r="D16" s="217" t="str">
        <f>IF(Tipy!B13="","",Tipy!B13)</f>
        <v>boss</v>
      </c>
      <c r="E16" s="45">
        <f>SUM(F16:J16)</f>
        <v>1780</v>
      </c>
      <c r="F16" s="221">
        <f>IF(ISBLANK(Výsledky!$I$3),"-",SUM(K16:O16,Q16,S16,U16,V16,X16,Z16,AB16,AC16,AE16:AG16,AI16,AK16:AM16,AP16,AS16:AU16,AW16,AY16,BB16,BD16,BG16:BJ16,BL16,BO16,BP16,BR16,BT16,BU16))</f>
        <v>1070</v>
      </c>
      <c r="G16" s="241">
        <f>IF(ISBLANK(Výsledky!$AY$3),"-",SUM(P16,T16,W16,AA16,AD16,AH16,AV16,AX16,BC16,BE16,BK16,BM16,BQ16,BS16,BV16))</f>
        <v>300</v>
      </c>
      <c r="H16" s="242">
        <f>IF(ISBLANK(Výsledky!$BM$3),"-",SUM(R16,Y16,AJ16,AO16,AQ16,AZ16))</f>
        <v>250</v>
      </c>
      <c r="I16" s="222">
        <f>IF(ISBLANK(Výsledky!$GI$3),"-",SUM(AN16,AR16,BA16,BF16,BN16,BW16))</f>
        <v>160</v>
      </c>
      <c r="J16" s="236" t="str">
        <f>IF(ISBLANK(Výsledky!$I$3),"",Výsledky!I19)</f>
        <v>-</v>
      </c>
      <c r="K16" s="239">
        <f>IF(ISBLANK(Výsledky!$P$3),"",Výsledky!P19)</f>
        <v>30</v>
      </c>
      <c r="L16" s="240">
        <f>IF(ISBLANK(Výsledky!$W$3),"",Výsledky!W19)</f>
        <v>40</v>
      </c>
      <c r="M16" s="230">
        <f>IF(ISBLANK(Výsledky!$AD$3),"",Výsledky!AD19)</f>
        <v>60</v>
      </c>
      <c r="N16" s="230">
        <f>IF(ISBLANK(Výsledky!$AK$3),"",Výsledky!AK19)</f>
        <v>50</v>
      </c>
      <c r="O16" s="230">
        <f>IF(ISBLANK(Výsledky!$AR$3),"",Výsledky!AR19)</f>
        <v>20</v>
      </c>
      <c r="P16" s="230">
        <f>IF(ISBLANK(Výsledky!$AY$3),"",Výsledky!AY19)</f>
        <v>80</v>
      </c>
      <c r="Q16" s="230">
        <f>IF(ISBLANK(Výsledky!$BF$3),"",Výsledky!BF19)</f>
        <v>40</v>
      </c>
      <c r="R16" s="230">
        <f>IF(ISBLANK(Výsledky!$BM$3),"",Výsledky!BM19)</f>
        <v>100</v>
      </c>
      <c r="S16" s="230">
        <f>IF(ISBLANK(Výsledky!$BT$3),"",Výsledky!BT19)</f>
        <v>0</v>
      </c>
      <c r="T16" s="230">
        <f>IF(ISBLANK(Výsledky!$CA$3),"",Výsledky!CA19)</f>
        <v>20</v>
      </c>
      <c r="U16" s="230">
        <f>IF(ISBLANK(Výsledky!$CH$3),"",Výsledky!CH19)</f>
        <v>20</v>
      </c>
      <c r="V16" s="230">
        <f>IF(ISBLANK(Výsledky!$CO$3),"",Výsledky!CO19)</f>
        <v>50</v>
      </c>
      <c r="W16" s="230">
        <f>IF(ISBLANK(Výsledky!$CV$3),"",Výsledky!CV19)</f>
        <v>40</v>
      </c>
      <c r="X16" s="230">
        <f>IF(ISBLANK(Výsledky!$DC$3),"",Výsledky!DC19)</f>
        <v>100</v>
      </c>
      <c r="Y16" s="230">
        <f>IF(ISBLANK(Výsledky!$DJ$3),"",Výsledky!DJ19)</f>
        <v>50</v>
      </c>
      <c r="Z16" s="230">
        <f>IF(ISBLANK(Výsledky!$DQ$3),"",Výsledky!DQ19)</f>
        <v>0</v>
      </c>
      <c r="AA16" s="230">
        <f>IF(ISBLANK(Výsledky!$DX$3),"",Výsledky!DX19)</f>
        <v>0</v>
      </c>
      <c r="AB16" s="230">
        <f>IF(ISBLANK(Výsledky!$EE$3),"",Výsledky!EE19)</f>
        <v>50</v>
      </c>
      <c r="AC16" s="230">
        <f>IF(ISBLANK(Výsledky!$EL$3),"",Výsledky!EL19)</f>
        <v>20</v>
      </c>
      <c r="AD16" s="230">
        <f>IF(ISBLANK(Výsledky!$ES$3),"",Výsledky!ES19)</f>
        <v>40</v>
      </c>
      <c r="AE16" s="230">
        <f>IF(ISBLANK(Výsledky!$EZ$3),"",Výsledky!EZ19)</f>
        <v>20</v>
      </c>
      <c r="AF16" s="230">
        <f>IF(ISBLANK(Výsledky!$FG$3),"",Výsledky!FG19)</f>
        <v>20</v>
      </c>
      <c r="AG16" s="230">
        <f>IF(ISBLANK(Výsledky!$FN$3),"",Výsledky!FN19)</f>
        <v>50</v>
      </c>
      <c r="AH16" s="230">
        <f>IF(ISBLANK(Výsledky!$FU$3),"",Výsledky!FU19)</f>
        <v>0</v>
      </c>
      <c r="AI16" s="230">
        <f>IF(ISBLANK(Výsledky!$GB$3),"",Výsledky!GB19)</f>
        <v>0</v>
      </c>
      <c r="AJ16" s="230">
        <f>IF(ISBLANK(Výsledky!$GI$3),"",Výsledky!GI19)</f>
        <v>60</v>
      </c>
      <c r="AK16" s="230">
        <f>IF(ISBLANK(Výsledky!$GP$3),"",Výsledky!GP19)</f>
        <v>50</v>
      </c>
      <c r="AL16" s="230">
        <f>IF(ISBLANK(Výsledky!$GW$3),"",Výsledky!GW19)</f>
        <v>30</v>
      </c>
      <c r="AM16" s="230">
        <f>IF(ISBLANK(Výsledky!$HD$3),"",Výsledky!HD19)</f>
        <v>60</v>
      </c>
      <c r="AN16" s="230">
        <f>IF(ISBLANK(Výsledky!$HK$3),"",Výsledky!HK19)</f>
        <v>30</v>
      </c>
      <c r="AO16" s="230">
        <f>IF(ISBLANK(Výsledky!$HR$3),"",Výsledky!HR19)</f>
        <v>30</v>
      </c>
      <c r="AP16" s="230" t="str">
        <f>IF(ISBLANK(Výsledky!$HY$3),"",Výsledky!HY19)</f>
        <v>-</v>
      </c>
      <c r="AQ16" s="230">
        <f>IF(ISBLANK(Výsledky!$IF$3),"",Výsledky!IF19)</f>
        <v>10</v>
      </c>
      <c r="AR16" s="230">
        <f>IF(ISBLANK(Výsledky!$IM$3),"",Výsledky!IM19)</f>
        <v>70</v>
      </c>
      <c r="AS16" s="230">
        <f>IF(ISBLANK(Výsledky!$IT$3),"",Výsledky!IT19)</f>
        <v>60</v>
      </c>
      <c r="AT16" s="230">
        <f>IF(ISBLANK(Výsledky!$JA$3),"",Výsledky!JA19)</f>
        <v>0</v>
      </c>
      <c r="AU16" s="230">
        <f>IF(ISBLANK(Výsledky!$JH$3),"",Výsledky!JH19)</f>
        <v>80</v>
      </c>
      <c r="AV16" s="230" t="str">
        <f>IF(ISBLANK(Výsledky!$JO$3),"",Výsledky!JO19)</f>
        <v/>
      </c>
      <c r="AW16" s="230">
        <f>IF(ISBLANK(Výsledky!$JV$3),"",Výsledky!JV19)</f>
        <v>20</v>
      </c>
      <c r="AX16" s="230" t="str">
        <f>IF(ISBLANK(Výsledky!$KC$3),"",Výsledky!KC19)</f>
        <v/>
      </c>
      <c r="AY16" s="230" t="str">
        <f>IF(ISBLANK(Výsledky!$KJ$3),"",Výsledky!KJ19)</f>
        <v>-</v>
      </c>
      <c r="AZ16" s="230">
        <f>IF(ISBLANK(Výsledky!$KQ$3),"",Výsledky!KQ19)</f>
        <v>0</v>
      </c>
      <c r="BA16" s="230">
        <f>IF(ISBLANK(Výsledky!$KX$3),"",Výsledky!KX19)</f>
        <v>30</v>
      </c>
      <c r="BB16" s="230">
        <f>IF(ISBLANK(Výsledky!$LE$3),"",Výsledky!LE19)</f>
        <v>40</v>
      </c>
      <c r="BC16" s="230">
        <f>IF(ISBLANK(Výsledky!$LL$3),"",Výsledky!LL19)</f>
        <v>60</v>
      </c>
      <c r="BD16" s="230">
        <f>IF(ISBLANK(Výsledky!$LS$3),"",Výsledky!LS19)</f>
        <v>0</v>
      </c>
      <c r="BE16" s="230">
        <f>IF(ISBLANK(Výsledky!$LZ$3),"",Výsledky!LZ19)</f>
        <v>40</v>
      </c>
      <c r="BF16" s="230">
        <f>IF(ISBLANK(Výsledky!$MG$3),"",Výsledky!MG19)</f>
        <v>30</v>
      </c>
      <c r="BG16" s="230">
        <f>IF(ISBLANK(Výsledky!$MN$3),"",Výsledky!MN19)</f>
        <v>0</v>
      </c>
      <c r="BH16" s="230">
        <f>IF(ISBLANK(Výsledky!$MU$3),"",Výsledky!MU19)</f>
        <v>60</v>
      </c>
      <c r="BI16" s="230">
        <f>IF(ISBLANK(Výsledky!$NB$3),"",Výsledky!NB19)</f>
        <v>20</v>
      </c>
      <c r="BJ16" s="230">
        <f>IF(ISBLANK(Výsledky!$NI$3),"",Výsledky!NI19)</f>
        <v>20</v>
      </c>
      <c r="BK16" s="230">
        <f>IF(ISBLANK(Výsledky!$NP$3),"",Výsledky!NP19)</f>
        <v>0</v>
      </c>
      <c r="BL16" s="230">
        <f>IF(ISBLANK(Výsledky!$NW$3),"",Výsledky!NW19)</f>
        <v>0</v>
      </c>
      <c r="BM16" s="230">
        <f>IF(ISBLANK(Výsledky!$OD$3),"",Výsledky!OD19)</f>
        <v>20</v>
      </c>
      <c r="BN16" s="230" t="str">
        <f>IF(ISBLANK(Výsledky!$OK$3),"",Výsledky!OK19)</f>
        <v/>
      </c>
      <c r="BO16" s="230">
        <f>IF(ISBLANK(Výsledky!$OR$3),"",Výsledky!OR19)</f>
        <v>20</v>
      </c>
      <c r="BP16" s="230">
        <f>IF(ISBLANK(Výsledky!$OY$3),"",Výsledky!OY19)</f>
        <v>0</v>
      </c>
      <c r="BQ16" s="230" t="str">
        <f>IF(ISBLANK(Výsledky!$PF$3),"",Výsledky!PF19)</f>
        <v/>
      </c>
      <c r="BR16" s="230">
        <f>IF(ISBLANK(Výsledky!$PM$3),"",Výsledky!PM19)</f>
        <v>40</v>
      </c>
      <c r="BS16" s="230" t="str">
        <f>IF(ISBLANK(Výsledky!$PT$3),"",Výsledky!PT19)</f>
        <v/>
      </c>
      <c r="BT16" s="230" t="str">
        <f>IF(ISBLANK(Výsledky!$QA$3),"",Výsledky!QA19)</f>
        <v>-</v>
      </c>
      <c r="BU16" s="230" t="str">
        <f>IF(ISBLANK(Výsledky!$QH$3),"",Výsledky!QH19)</f>
        <v>-</v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0"/>
        <v/>
      </c>
      <c r="DY16" s="5" t="str">
        <f t="shared" si="1"/>
        <v/>
      </c>
      <c r="DZ16" s="5" t="str">
        <f t="shared" si="2"/>
        <v/>
      </c>
      <c r="EA16" s="5" t="str">
        <f t="shared" si="3"/>
        <v/>
      </c>
      <c r="EB16" s="5" t="str">
        <f t="shared" si="4"/>
        <v/>
      </c>
      <c r="EC16" s="5" t="str">
        <f t="shared" si="5"/>
        <v/>
      </c>
      <c r="ED16" s="5" t="str">
        <f t="shared" si="6"/>
        <v/>
      </c>
      <c r="EE16" s="5" t="str">
        <f t="shared" si="7"/>
        <v/>
      </c>
      <c r="EF16" s="5" t="str">
        <f t="shared" si="8"/>
        <v/>
      </c>
      <c r="EG16" s="5" t="str">
        <f t="shared" si="9"/>
        <v/>
      </c>
      <c r="EH16" s="5" t="str">
        <f t="shared" si="10"/>
        <v/>
      </c>
      <c r="EI16" s="5" t="str">
        <f t="shared" si="11"/>
        <v/>
      </c>
      <c r="EJ16" s="5" t="str">
        <f t="shared" si="12"/>
        <v/>
      </c>
    </row>
    <row r="17" spans="1:140" ht="13.8" x14ac:dyDescent="0.25">
      <c r="A17" s="1"/>
      <c r="B17" s="215" t="s">
        <v>105</v>
      </c>
      <c r="C17" s="47">
        <f>Tipy!A29</f>
        <v>62</v>
      </c>
      <c r="D17" s="217" t="str">
        <f>IF(Tipy!B29="","",Tipy!B29)</f>
        <v>KokiBR</v>
      </c>
      <c r="E17" s="45">
        <f>SUM(F17:J17)</f>
        <v>1760</v>
      </c>
      <c r="F17" s="221">
        <f>IF(ISBLANK(Výsledky!$I$3),"-",SUM(K17:O17,Q17,S17,U17,V17,X17,Z17,AB17,AC17,AE17:AG17,AI17,AK17:AM17,AP17,AS17:AU17,AW17,AY17,BB17,BD17,BG17:BJ17,BL17,BO17,BP17,BR17,BT17,BU17))</f>
        <v>1220</v>
      </c>
      <c r="G17" s="241">
        <f>IF(ISBLANK(Výsledky!$AY$3),"-",SUM(P17,T17,W17,AA17,AD17,AH17,AV17,AX17,BC17,BE17,BK17,BM17,BQ17,BS17,BV17))</f>
        <v>290</v>
      </c>
      <c r="H17" s="242">
        <f>IF(ISBLANK(Výsledky!$BM$3),"-",SUM(R17,Y17,AJ17,AO17,AQ17,AZ17))</f>
        <v>170</v>
      </c>
      <c r="I17" s="222">
        <f>IF(ISBLANK(Výsledky!$GI$3),"-",SUM(AN17,AR17,BA17,BF17,BN17,BW17))</f>
        <v>80</v>
      </c>
      <c r="J17" s="236" t="str">
        <f>IF(ISBLANK(Výsledky!$I$3),"",Výsledky!I43)</f>
        <v>-</v>
      </c>
      <c r="K17" s="239">
        <f>IF(ISBLANK(Výsledky!$P$3),"",Výsledky!P35)</f>
        <v>100</v>
      </c>
      <c r="L17" s="240">
        <f>IF(ISBLANK(Výsledky!$W$3),"",Výsledky!W35)</f>
        <v>50</v>
      </c>
      <c r="M17" s="230">
        <f>IF(ISBLANK(Výsledky!$AD$3),"",Výsledky!AD35)</f>
        <v>10</v>
      </c>
      <c r="N17" s="230">
        <f>IF(ISBLANK(Výsledky!$AK$3),"",Výsledky!AK35)</f>
        <v>50</v>
      </c>
      <c r="O17" s="230">
        <f>IF(ISBLANK(Výsledky!$AR$3),"",Výsledky!AR35)</f>
        <v>60</v>
      </c>
      <c r="P17" s="230">
        <f>IF(ISBLANK(Výsledky!$AY$3),"",Výsledky!AY35)</f>
        <v>80</v>
      </c>
      <c r="Q17" s="230">
        <f>IF(ISBLANK(Výsledky!$BF$3),"",Výsledky!BF35)</f>
        <v>50</v>
      </c>
      <c r="R17" s="230">
        <f>IF(ISBLANK(Výsledky!$BM$3),"",Výsledky!BM35)</f>
        <v>60</v>
      </c>
      <c r="S17" s="230">
        <f>IF(ISBLANK(Výsledky!$BT$3),"",Výsledky!BT35)</f>
        <v>0</v>
      </c>
      <c r="T17" s="230" t="str">
        <f>IF(ISBLANK(Výsledky!$CA$3),"",Výsledky!CA35)</f>
        <v>-</v>
      </c>
      <c r="U17" s="230">
        <f>IF(ISBLANK(Výsledky!$CH$3),"",Výsledky!CH35)</f>
        <v>20</v>
      </c>
      <c r="V17" s="230">
        <f>IF(ISBLANK(Výsledky!$CO$3),"",Výsledky!CO35)</f>
        <v>40</v>
      </c>
      <c r="W17" s="230">
        <f>IF(ISBLANK(Výsledky!$CV$3),"",Výsledky!CV35)</f>
        <v>60</v>
      </c>
      <c r="X17" s="230">
        <f>IF(ISBLANK(Výsledky!$DC$3),"",Výsledky!DC35)</f>
        <v>70</v>
      </c>
      <c r="Y17" s="230">
        <f>IF(ISBLANK(Výsledky!$DJ$3),"",Výsledky!DJ35)</f>
        <v>30</v>
      </c>
      <c r="Z17" s="230">
        <f>IF(ISBLANK(Výsledky!$DQ$3),"",Výsledky!DQ35)</f>
        <v>0</v>
      </c>
      <c r="AA17" s="230">
        <f>IF(ISBLANK(Výsledky!$DX$3),"",Výsledky!DX35)</f>
        <v>0</v>
      </c>
      <c r="AB17" s="230">
        <f>IF(ISBLANK(Výsledky!$EE$3),"",Výsledky!EE35)</f>
        <v>40</v>
      </c>
      <c r="AC17" s="230">
        <f>IF(ISBLANK(Výsledky!$EL$3),"",Výsledky!EL35)</f>
        <v>0</v>
      </c>
      <c r="AD17" s="230">
        <f>IF(ISBLANK(Výsledky!$ES$3),"",Výsledky!ES35)</f>
        <v>50</v>
      </c>
      <c r="AE17" s="230">
        <f>IF(ISBLANK(Výsledky!$EZ$3),"",Výsledky!EZ35)</f>
        <v>20</v>
      </c>
      <c r="AF17" s="230">
        <f>IF(ISBLANK(Výsledky!$FG$3),"",Výsledky!FG35)</f>
        <v>50</v>
      </c>
      <c r="AG17" s="230">
        <f>IF(ISBLANK(Výsledky!$FN$3),"",Výsledky!FN35)</f>
        <v>50</v>
      </c>
      <c r="AH17" s="230">
        <f>IF(ISBLANK(Výsledky!$FU$3),"",Výsledky!FU35)</f>
        <v>0</v>
      </c>
      <c r="AI17" s="230">
        <f>IF(ISBLANK(Výsledky!$GB$3),"",Výsledky!GB35)</f>
        <v>0</v>
      </c>
      <c r="AJ17" s="230">
        <f>IF(ISBLANK(Výsledky!$GI$3),"",Výsledky!GI35)</f>
        <v>60</v>
      </c>
      <c r="AK17" s="230">
        <f>IF(ISBLANK(Výsledky!$GP$3),"",Výsledky!GP35)</f>
        <v>50</v>
      </c>
      <c r="AL17" s="230">
        <f>IF(ISBLANK(Výsledky!$GW$3),"",Výsledky!GW35)</f>
        <v>30</v>
      </c>
      <c r="AM17" s="230">
        <f>IF(ISBLANK(Výsledky!$HD$3),"",Výsledky!HD35)</f>
        <v>50</v>
      </c>
      <c r="AN17" s="230">
        <f>IF(ISBLANK(Výsledky!$HK$3),"",Výsledky!HK35)</f>
        <v>0</v>
      </c>
      <c r="AO17" s="230">
        <f>IF(ISBLANK(Výsledky!$HR$3),"",Výsledky!HR35)</f>
        <v>20</v>
      </c>
      <c r="AP17" s="230">
        <f>IF(ISBLANK(Výsledky!$HY$3),"",Výsledky!HY35)</f>
        <v>40</v>
      </c>
      <c r="AQ17" s="230">
        <f>IF(ISBLANK(Výsledky!$IF$3),"",Výsledky!IF35)</f>
        <v>0</v>
      </c>
      <c r="AR17" s="230">
        <f>IF(ISBLANK(Výsledky!$IM$3),"",Výsledky!IM35)</f>
        <v>40</v>
      </c>
      <c r="AS17" s="230">
        <f>IF(ISBLANK(Výsledky!$IT$3),"",Výsledky!IT35)</f>
        <v>50</v>
      </c>
      <c r="AT17" s="230">
        <f>IF(ISBLANK(Výsledky!$JA$3),"",Výsledky!JA35)</f>
        <v>0</v>
      </c>
      <c r="AU17" s="230">
        <f>IF(ISBLANK(Výsledky!$JH$3),"",Výsledky!JH35)</f>
        <v>80</v>
      </c>
      <c r="AV17" s="230" t="str">
        <f>IF(ISBLANK(Výsledky!$JO$3),"",Výsledky!JO35)</f>
        <v/>
      </c>
      <c r="AW17" s="230">
        <f>IF(ISBLANK(Výsledky!$JV$3),"",Výsledky!JV35)</f>
        <v>50</v>
      </c>
      <c r="AX17" s="230" t="str">
        <f>IF(ISBLANK(Výsledky!$KC$3),"",Výsledky!KC35)</f>
        <v/>
      </c>
      <c r="AY17" s="230">
        <f>IF(ISBLANK(Výsledky!$KJ$3),"",Výsledky!KJ35)</f>
        <v>30</v>
      </c>
      <c r="AZ17" s="230">
        <f>IF(ISBLANK(Výsledky!$KQ$3),"",Výsledky!KQ35)</f>
        <v>0</v>
      </c>
      <c r="BA17" s="230">
        <f>IF(ISBLANK(Výsledky!$KX$3),"",Výsledky!KX35)</f>
        <v>20</v>
      </c>
      <c r="BB17" s="230">
        <f>IF(ISBLANK(Výsledky!$LE$3),"",Výsledky!LE35)</f>
        <v>20</v>
      </c>
      <c r="BC17" s="230">
        <f>IF(ISBLANK(Výsledky!$LL$3),"",Výsledky!LL35)</f>
        <v>40</v>
      </c>
      <c r="BD17" s="230">
        <f>IF(ISBLANK(Výsledky!$LS$3),"",Výsledky!LS35)</f>
        <v>0</v>
      </c>
      <c r="BE17" s="230">
        <f>IF(ISBLANK(Výsledky!$LZ$3),"",Výsledky!LZ35)</f>
        <v>40</v>
      </c>
      <c r="BF17" s="230">
        <f>IF(ISBLANK(Výsledky!$MG$3),"",Výsledky!MG35)</f>
        <v>20</v>
      </c>
      <c r="BG17" s="230">
        <f>IF(ISBLANK(Výsledky!$MN$3),"",Výsledky!MN35)</f>
        <v>0</v>
      </c>
      <c r="BH17" s="230">
        <f>IF(ISBLANK(Výsledky!$MU$3),"",Výsledky!MU35)</f>
        <v>50</v>
      </c>
      <c r="BI17" s="230">
        <f>IF(ISBLANK(Výsledky!$NB$3),"",Výsledky!NB35)</f>
        <v>20</v>
      </c>
      <c r="BJ17" s="230">
        <f>IF(ISBLANK(Výsledky!$NI$3),"",Výsledky!NI35)</f>
        <v>20</v>
      </c>
      <c r="BK17" s="230">
        <f>IF(ISBLANK(Výsledky!$NP$3),"",Výsledky!NP35)</f>
        <v>0</v>
      </c>
      <c r="BL17" s="230">
        <f>IF(ISBLANK(Výsledky!$NW$3),"",Výsledky!NW35)</f>
        <v>0</v>
      </c>
      <c r="BM17" s="230">
        <f>IF(ISBLANK(Výsledky!$OD$3),"",Výsledky!OD35)</f>
        <v>20</v>
      </c>
      <c r="BN17" s="230" t="str">
        <f>IF(ISBLANK(Výsledky!$OK$3),"",Výsledky!OK35)</f>
        <v/>
      </c>
      <c r="BO17" s="230">
        <f>IF(ISBLANK(Výsledky!$OR$3),"",Výsledky!OR35)</f>
        <v>60</v>
      </c>
      <c r="BP17" s="230" t="str">
        <f>IF(ISBLANK(Výsledky!$OY$3),"",Výsledky!OY35)</f>
        <v>-</v>
      </c>
      <c r="BQ17" s="230" t="str">
        <f>IF(ISBLANK(Výsledky!$PF$3),"",Výsledky!PF35)</f>
        <v/>
      </c>
      <c r="BR17" s="230">
        <f>IF(ISBLANK(Výsledky!$PM$3),"",Výsledky!PM35)</f>
        <v>40</v>
      </c>
      <c r="BS17" s="230" t="str">
        <f>IF(ISBLANK(Výsledky!$PT$3),"",Výsledky!PT35)</f>
        <v/>
      </c>
      <c r="BT17" s="230" t="str">
        <f>IF(ISBLANK(Výsledky!$QA$3),"",Výsledky!QA35)</f>
        <v>-</v>
      </c>
      <c r="BU17" s="230">
        <f>IF(ISBLANK(Výsledky!$QH$3),"",Výsledky!QH35)</f>
        <v>20</v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0"/>
        <v/>
      </c>
      <c r="DY17" s="5" t="str">
        <f t="shared" si="1"/>
        <v/>
      </c>
      <c r="DZ17" s="5" t="str">
        <f t="shared" si="2"/>
        <v/>
      </c>
      <c r="EA17" s="5" t="str">
        <f t="shared" si="3"/>
        <v/>
      </c>
      <c r="EB17" s="5" t="str">
        <f t="shared" si="4"/>
        <v/>
      </c>
      <c r="EC17" s="5" t="str">
        <f t="shared" si="5"/>
        <v/>
      </c>
      <c r="ED17" s="5" t="str">
        <f t="shared" si="6"/>
        <v/>
      </c>
      <c r="EE17" s="5" t="str">
        <f t="shared" si="7"/>
        <v/>
      </c>
      <c r="EF17" s="5" t="str">
        <f t="shared" si="8"/>
        <v/>
      </c>
      <c r="EG17" s="5" t="str">
        <f t="shared" si="9"/>
        <v/>
      </c>
      <c r="EH17" s="5" t="str">
        <f t="shared" si="10"/>
        <v/>
      </c>
      <c r="EI17" s="5" t="str">
        <f t="shared" si="11"/>
        <v/>
      </c>
      <c r="EJ17" s="5" t="str">
        <f t="shared" si="12"/>
        <v/>
      </c>
    </row>
    <row r="18" spans="1:140" ht="13.8" x14ac:dyDescent="0.25">
      <c r="A18" s="1"/>
      <c r="B18" s="215" t="s">
        <v>106</v>
      </c>
      <c r="C18" s="47">
        <f>Tipy!A77</f>
        <v>7</v>
      </c>
      <c r="D18" s="217" t="str">
        <f>IF(Tipy!B77="","",Tipy!B77)</f>
        <v>WaterEngel</v>
      </c>
      <c r="E18" s="45">
        <f>SUM(F18:J18)</f>
        <v>1750</v>
      </c>
      <c r="F18" s="221">
        <f>IF(ISBLANK(Výsledky!$I$3),"-",SUM(K18:O18,Q18,S18,U18,V18,X18,Z18,AB18,AC18,AE18:AG18,AI18,AK18:AM18,AP18,AS18:AU18,AW18,AY18,BB18,BD18,BG18:BJ18,BL18,BO18,BP18,BR18,BT18,BU18))</f>
        <v>1210</v>
      </c>
      <c r="G18" s="241">
        <f>IF(ISBLANK(Výsledky!$AY$3),"-",SUM(P18,T18,W18,AA18,AD18,AH18,AV18,AX18,BC18,BE18,BK18,BM18,BQ18,BS18,BV18))</f>
        <v>220</v>
      </c>
      <c r="H18" s="242">
        <f>IF(ISBLANK(Výsledky!$BM$3),"-",SUM(R18,Y18,AJ18,AO18,AQ18,AZ18))</f>
        <v>220</v>
      </c>
      <c r="I18" s="222">
        <f>IF(ISBLANK(Výsledky!$GI$3),"-",SUM(AN18,AR18,BA18,BF18,BN18,BW18))</f>
        <v>100</v>
      </c>
      <c r="J18" s="236" t="str">
        <f>IF(ISBLANK(Výsledky!$I$3),"",Výsledky!I80)</f>
        <v>-</v>
      </c>
      <c r="K18" s="239">
        <f>IF(ISBLANK(Výsledky!$P$3),"",Výsledky!P83)</f>
        <v>20</v>
      </c>
      <c r="L18" s="240">
        <f>IF(ISBLANK(Výsledky!$W$3),"",Výsledky!W83)</f>
        <v>40</v>
      </c>
      <c r="M18" s="230">
        <f>IF(ISBLANK(Výsledky!$AD$3),"",Výsledky!AD83)</f>
        <v>80</v>
      </c>
      <c r="N18" s="230">
        <f>IF(ISBLANK(Výsledky!$AK$3),"",Výsledky!AK83)</f>
        <v>50</v>
      </c>
      <c r="O18" s="230">
        <f>IF(ISBLANK(Výsledky!$AR$3),"",Výsledky!AR83)</f>
        <v>40</v>
      </c>
      <c r="P18" s="230">
        <f>IF(ISBLANK(Výsledky!$AY$3),"",Výsledky!AY83)</f>
        <v>50</v>
      </c>
      <c r="Q18" s="230">
        <f>IF(ISBLANK(Výsledky!$BF$3),"",Výsledky!BF83)</f>
        <v>80</v>
      </c>
      <c r="R18" s="230">
        <f>IF(ISBLANK(Výsledky!$BM$3),"",Výsledky!BM83)</f>
        <v>70</v>
      </c>
      <c r="S18" s="230">
        <f>IF(ISBLANK(Výsledky!$BT$3),"",Výsledky!BT83)</f>
        <v>10</v>
      </c>
      <c r="T18" s="230">
        <f>IF(ISBLANK(Výsledky!$CA$3),"",Výsledky!CA83)</f>
        <v>20</v>
      </c>
      <c r="U18" s="230">
        <f>IF(ISBLANK(Výsledky!$CH$3),"",Výsledky!CH83)</f>
        <v>30</v>
      </c>
      <c r="V18" s="230">
        <f>IF(ISBLANK(Výsledky!$CO$3),"",Výsledky!CO83)</f>
        <v>60</v>
      </c>
      <c r="W18" s="230">
        <f>IF(ISBLANK(Výsledky!$CV$3),"",Výsledky!CV83)</f>
        <v>40</v>
      </c>
      <c r="X18" s="230">
        <f>IF(ISBLANK(Výsledky!$DC$3),"",Výsledky!DC83)</f>
        <v>50</v>
      </c>
      <c r="Y18" s="230">
        <f>IF(ISBLANK(Výsledky!$DJ$3),"",Výsledky!DJ83)</f>
        <v>60</v>
      </c>
      <c r="Z18" s="230">
        <f>IF(ISBLANK(Výsledky!$DQ$3),"",Výsledky!DQ83)</f>
        <v>0</v>
      </c>
      <c r="AA18" s="230">
        <f>IF(ISBLANK(Výsledky!$DX$3),"",Výsledky!DX83)</f>
        <v>0</v>
      </c>
      <c r="AB18" s="230">
        <f>IF(ISBLANK(Výsledky!$EE$3),"",Výsledky!EE83)</f>
        <v>30</v>
      </c>
      <c r="AC18" s="230">
        <f>IF(ISBLANK(Výsledky!$EL$3),"",Výsledky!EL83)</f>
        <v>40</v>
      </c>
      <c r="AD18" s="230">
        <f>IF(ISBLANK(Výsledky!$ES$3),"",Výsledky!ES83)</f>
        <v>50</v>
      </c>
      <c r="AE18" s="230">
        <f>IF(ISBLANK(Výsledky!$EZ$3),"",Výsledky!EZ83)</f>
        <v>40</v>
      </c>
      <c r="AF18" s="230">
        <f>IF(ISBLANK(Výsledky!$FG$3),"",Výsledky!FG83)</f>
        <v>20</v>
      </c>
      <c r="AG18" s="230">
        <f>IF(ISBLANK(Výsledky!$FN$3),"",Výsledky!FN83)</f>
        <v>80</v>
      </c>
      <c r="AH18" s="230">
        <f>IF(ISBLANK(Výsledky!$FU$3),"",Výsledky!FU83)</f>
        <v>0</v>
      </c>
      <c r="AI18" s="230">
        <f>IF(ISBLANK(Výsledky!$GB$3),"",Výsledky!GB83)</f>
        <v>0</v>
      </c>
      <c r="AJ18" s="230">
        <f>IF(ISBLANK(Výsledky!$GI$3),"",Výsledky!GI83)</f>
        <v>50</v>
      </c>
      <c r="AK18" s="230">
        <f>IF(ISBLANK(Výsledky!$GP$3),"",Výsledky!GP83)</f>
        <v>10</v>
      </c>
      <c r="AL18" s="230">
        <f>IF(ISBLANK(Výsledky!$GW$3),"",Výsledky!GW83)</f>
        <v>60</v>
      </c>
      <c r="AM18" s="230">
        <f>IF(ISBLANK(Výsledky!$HD$3),"",Výsledky!HD83)</f>
        <v>40</v>
      </c>
      <c r="AN18" s="230">
        <f>IF(ISBLANK(Výsledky!$HK$3),"",Výsledky!HK83)</f>
        <v>0</v>
      </c>
      <c r="AO18" s="230">
        <f>IF(ISBLANK(Výsledky!$HR$3),"",Výsledky!HR83)</f>
        <v>30</v>
      </c>
      <c r="AP18" s="230">
        <f>IF(ISBLANK(Výsledky!$HY$3),"",Výsledky!HY83)</f>
        <v>40</v>
      </c>
      <c r="AQ18" s="230">
        <f>IF(ISBLANK(Výsledky!$IF$3),"",Výsledky!IF83)</f>
        <v>10</v>
      </c>
      <c r="AR18" s="230">
        <f>IF(ISBLANK(Výsledky!$IM$3),"",Výsledky!IM83)</f>
        <v>40</v>
      </c>
      <c r="AS18" s="230">
        <f>IF(ISBLANK(Výsledky!$IT$3),"",Výsledky!IT83)</f>
        <v>20</v>
      </c>
      <c r="AT18" s="230">
        <f>IF(ISBLANK(Výsledky!$JA$3),"",Výsledky!JA83)</f>
        <v>0</v>
      </c>
      <c r="AU18" s="230">
        <f>IF(ISBLANK(Výsledky!$JH$3),"",Výsledky!JH83)</f>
        <v>40</v>
      </c>
      <c r="AV18" s="230" t="str">
        <f>IF(ISBLANK(Výsledky!$JO$3),"",Výsledky!JO83)</f>
        <v/>
      </c>
      <c r="AW18" s="230">
        <f>IF(ISBLANK(Výsledky!$JV$3),"",Výsledky!JV83)</f>
        <v>40</v>
      </c>
      <c r="AX18" s="230" t="str">
        <f>IF(ISBLANK(Výsledky!$KC$3),"",Výsledky!KC83)</f>
        <v/>
      </c>
      <c r="AY18" s="230">
        <f>IF(ISBLANK(Výsledky!$KJ$3),"",Výsledky!KJ83)</f>
        <v>40</v>
      </c>
      <c r="AZ18" s="230">
        <f>IF(ISBLANK(Výsledky!$KQ$3),"",Výsledky!KQ83)</f>
        <v>0</v>
      </c>
      <c r="BA18" s="230">
        <f>IF(ISBLANK(Výsledky!$KX$3),"",Výsledky!KX83)</f>
        <v>40</v>
      </c>
      <c r="BB18" s="230">
        <f>IF(ISBLANK(Výsledky!$LE$3),"",Výsledky!LE83)</f>
        <v>20</v>
      </c>
      <c r="BC18" s="230">
        <f>IF(ISBLANK(Výsledky!$LL$3),"",Výsledky!LL83)</f>
        <v>20</v>
      </c>
      <c r="BD18" s="230">
        <f>IF(ISBLANK(Výsledky!$LS$3),"",Výsledky!LS83)</f>
        <v>10</v>
      </c>
      <c r="BE18" s="230">
        <f>IF(ISBLANK(Výsledky!$LZ$3),"",Výsledky!LZ83)</f>
        <v>40</v>
      </c>
      <c r="BF18" s="230">
        <f>IF(ISBLANK(Výsledky!$MG$3),"",Výsledky!MG83)</f>
        <v>20</v>
      </c>
      <c r="BG18" s="230">
        <f>IF(ISBLANK(Výsledky!$MN$3),"",Výsledky!MN83)</f>
        <v>0</v>
      </c>
      <c r="BH18" s="230">
        <f>IF(ISBLANK(Výsledky!$MU$3),"",Výsledky!MU83)</f>
        <v>50</v>
      </c>
      <c r="BI18" s="230">
        <f>IF(ISBLANK(Výsledky!$NB$3),"",Výsledky!NB83)</f>
        <v>40</v>
      </c>
      <c r="BJ18" s="230">
        <f>IF(ISBLANK(Výsledky!$NI$3),"",Výsledky!NI83)</f>
        <v>30</v>
      </c>
      <c r="BK18" s="230">
        <f>IF(ISBLANK(Výsledky!$NP$3),"",Výsledky!NP83)</f>
        <v>0</v>
      </c>
      <c r="BL18" s="230">
        <f>IF(ISBLANK(Výsledky!$NW$3),"",Výsledky!NW83)</f>
        <v>0</v>
      </c>
      <c r="BM18" s="230">
        <f>IF(ISBLANK(Výsledky!$OD$3),"",Výsledky!OD83)</f>
        <v>0</v>
      </c>
      <c r="BN18" s="230" t="str">
        <f>IF(ISBLANK(Výsledky!$OK$3),"",Výsledky!OK83)</f>
        <v/>
      </c>
      <c r="BO18" s="230">
        <f>IF(ISBLANK(Výsledky!$OR$3),"",Výsledky!OR83)</f>
        <v>20</v>
      </c>
      <c r="BP18" s="230">
        <f>IF(ISBLANK(Výsledky!$OY$3),"",Výsledky!OY83)</f>
        <v>10</v>
      </c>
      <c r="BQ18" s="230" t="str">
        <f>IF(ISBLANK(Výsledky!$PF$3),"",Výsledky!PF83)</f>
        <v/>
      </c>
      <c r="BR18" s="230">
        <f>IF(ISBLANK(Výsledky!$PM$3),"",Výsledky!PM83)</f>
        <v>50</v>
      </c>
      <c r="BS18" s="230" t="str">
        <f>IF(ISBLANK(Výsledky!$PT$3),"",Výsledky!PT83)</f>
        <v/>
      </c>
      <c r="BT18" s="230">
        <f>IF(ISBLANK(Výsledky!$QA$3),"",Výsledky!QA83)</f>
        <v>0</v>
      </c>
      <c r="BU18" s="230">
        <f>IF(ISBLANK(Výsledky!$QH$3),"",Výsledky!QH83)</f>
        <v>20</v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0"/>
        <v/>
      </c>
      <c r="DY18" s="5" t="str">
        <f t="shared" si="1"/>
        <v/>
      </c>
      <c r="DZ18" s="5" t="str">
        <f t="shared" si="2"/>
        <v/>
      </c>
      <c r="EA18" s="5" t="str">
        <f t="shared" si="3"/>
        <v/>
      </c>
      <c r="EB18" s="5" t="str">
        <f t="shared" si="4"/>
        <v/>
      </c>
      <c r="EC18" s="5" t="str">
        <f t="shared" si="5"/>
        <v/>
      </c>
      <c r="ED18" s="5" t="str">
        <f t="shared" si="6"/>
        <v/>
      </c>
      <c r="EE18" s="5" t="str">
        <f t="shared" si="7"/>
        <v/>
      </c>
      <c r="EF18" s="5" t="str">
        <f t="shared" si="8"/>
        <v/>
      </c>
      <c r="EG18" s="5" t="str">
        <f t="shared" si="9"/>
        <v/>
      </c>
      <c r="EH18" s="5" t="str">
        <f t="shared" si="10"/>
        <v/>
      </c>
      <c r="EI18" s="5" t="str">
        <f t="shared" si="11"/>
        <v/>
      </c>
      <c r="EJ18" s="5" t="str">
        <f t="shared" si="12"/>
        <v/>
      </c>
    </row>
    <row r="19" spans="1:140" ht="13.8" x14ac:dyDescent="0.25">
      <c r="A19" s="1"/>
      <c r="B19" s="215" t="s">
        <v>107</v>
      </c>
      <c r="C19" s="47">
        <f>Tipy!A26</f>
        <v>31</v>
      </c>
      <c r="D19" s="217" t="str">
        <f>IF(Tipy!B26="","",Tipy!B26)</f>
        <v>jirka1618</v>
      </c>
      <c r="E19" s="45">
        <f>SUM(F19:J19)</f>
        <v>1750</v>
      </c>
      <c r="F19" s="221">
        <f>IF(ISBLANK(Výsledky!$I$3),"-",SUM(K19:O19,Q19,S19,U19,V19,X19,Z19,AB19,AC19,AE19:AG19,AI19,AK19:AM19,AP19,AS19:AU19,AW19,AY19,BB19,BD19,BG19:BJ19,BL19,BO19,BP19,BR19,BT19,BU19))</f>
        <v>1090</v>
      </c>
      <c r="G19" s="241">
        <f>IF(ISBLANK(Výsledky!$AY$3),"-",SUM(P19,T19,W19,AA19,AD19,AH19,AV19,AX19,BC19,BE19,BK19,BM19,BQ19,BS19,BV19))</f>
        <v>300</v>
      </c>
      <c r="H19" s="242">
        <f>IF(ISBLANK(Výsledky!$BM$3),"-",SUM(R19,Y19,AJ19,AO19,AQ19,AZ19))</f>
        <v>130</v>
      </c>
      <c r="I19" s="222">
        <f>IF(ISBLANK(Výsledky!$GI$3),"-",SUM(AN19,AR19,BA19,BF19,BN19,BW19))</f>
        <v>230</v>
      </c>
      <c r="J19" s="236" t="str">
        <f>IF(ISBLANK(Výsledky!$I$3),"",Výsledky!I32)</f>
        <v>-</v>
      </c>
      <c r="K19" s="239">
        <f>IF(ISBLANK(Výsledky!$P$3),"",Výsledky!P32)</f>
        <v>0</v>
      </c>
      <c r="L19" s="240">
        <f>IF(ISBLANK(Výsledky!$W$3),"",Výsledky!W32)</f>
        <v>40</v>
      </c>
      <c r="M19" s="230">
        <f>IF(ISBLANK(Výsledky!$AD$3),"",Výsledky!AD32)</f>
        <v>80</v>
      </c>
      <c r="N19" s="230">
        <f>IF(ISBLANK(Výsledky!$AK$3),"",Výsledky!AK32)</f>
        <v>100</v>
      </c>
      <c r="O19" s="230">
        <f>IF(ISBLANK(Výsledky!$AR$3),"",Výsledky!AR32)</f>
        <v>30</v>
      </c>
      <c r="P19" s="230">
        <f>IF(ISBLANK(Výsledky!$AY$3),"",Výsledky!AY32)</f>
        <v>100</v>
      </c>
      <c r="Q19" s="230">
        <f>IF(ISBLANK(Výsledky!$BF$3),"",Výsledky!BF32)</f>
        <v>40</v>
      </c>
      <c r="R19" s="230">
        <f>IF(ISBLANK(Výsledky!$BM$3),"",Výsledky!BM32)</f>
        <v>20</v>
      </c>
      <c r="S19" s="230">
        <f>IF(ISBLANK(Výsledky!$BT$3),"",Výsledky!BT32)</f>
        <v>0</v>
      </c>
      <c r="T19" s="230">
        <f>IF(ISBLANK(Výsledky!$CA$3),"",Výsledky!CA32)</f>
        <v>30</v>
      </c>
      <c r="U19" s="230">
        <f>IF(ISBLANK(Výsledky!$CH$3),"",Výsledky!CH32)</f>
        <v>20</v>
      </c>
      <c r="V19" s="230">
        <f>IF(ISBLANK(Výsledky!$CO$3),"",Výsledky!CO32)</f>
        <v>60</v>
      </c>
      <c r="W19" s="230">
        <f>IF(ISBLANK(Výsledky!$CV$3),"",Výsledky!CV32)</f>
        <v>60</v>
      </c>
      <c r="X19" s="230">
        <f>IF(ISBLANK(Výsledky!$DC$3),"",Výsledky!DC32)</f>
        <v>80</v>
      </c>
      <c r="Y19" s="230" t="str">
        <f>IF(ISBLANK(Výsledky!$DJ$3),"",Výsledky!DJ32)</f>
        <v>-</v>
      </c>
      <c r="Z19" s="230">
        <f>IF(ISBLANK(Výsledky!$DQ$3),"",Výsledky!DQ32)</f>
        <v>0</v>
      </c>
      <c r="AA19" s="230">
        <f>IF(ISBLANK(Výsledky!$DX$3),"",Výsledky!DX32)</f>
        <v>0</v>
      </c>
      <c r="AB19" s="230">
        <f>IF(ISBLANK(Výsledky!$EE$3),"",Výsledky!EE32)</f>
        <v>100</v>
      </c>
      <c r="AC19" s="230">
        <f>IF(ISBLANK(Výsledky!$EL$3),"",Výsledky!EL32)</f>
        <v>10</v>
      </c>
      <c r="AD19" s="230">
        <f>IF(ISBLANK(Výsledky!$ES$3),"",Výsledky!ES32)</f>
        <v>30</v>
      </c>
      <c r="AE19" s="230">
        <f>IF(ISBLANK(Výsledky!$EZ$3),"",Výsledky!EZ32)</f>
        <v>20</v>
      </c>
      <c r="AF19" s="230">
        <f>IF(ISBLANK(Výsledky!$FG$3),"",Výsledky!FG32)</f>
        <v>40</v>
      </c>
      <c r="AG19" s="230">
        <f>IF(ISBLANK(Výsledky!$FN$3),"",Výsledky!FN32)</f>
        <v>40</v>
      </c>
      <c r="AH19" s="230">
        <f>IF(ISBLANK(Výsledky!$FU$3),"",Výsledky!FU32)</f>
        <v>20</v>
      </c>
      <c r="AI19" s="230">
        <f>IF(ISBLANK(Výsledky!$GB$3),"",Výsledky!GB32)</f>
        <v>0</v>
      </c>
      <c r="AJ19" s="230">
        <f>IF(ISBLANK(Výsledky!$GI$3),"",Výsledky!GI32)</f>
        <v>70</v>
      </c>
      <c r="AK19" s="230">
        <f>IF(ISBLANK(Výsledky!$GP$3),"",Výsledky!GP32)</f>
        <v>50</v>
      </c>
      <c r="AL19" s="230">
        <f>IF(ISBLANK(Výsledky!$GW$3),"",Výsledky!GW32)</f>
        <v>30</v>
      </c>
      <c r="AM19" s="230">
        <f>IF(ISBLANK(Výsledky!$HD$3),"",Výsledky!HD32)</f>
        <v>60</v>
      </c>
      <c r="AN19" s="230">
        <f>IF(ISBLANK(Výsledky!$HK$3),"",Výsledky!HK32)</f>
        <v>60</v>
      </c>
      <c r="AO19" s="230">
        <f>IF(ISBLANK(Výsledky!$HR$3),"",Výsledky!HR32)</f>
        <v>40</v>
      </c>
      <c r="AP19" s="230">
        <f>IF(ISBLANK(Výsledky!$HY$3),"",Výsledky!HY32)</f>
        <v>70</v>
      </c>
      <c r="AQ19" s="230">
        <f>IF(ISBLANK(Výsledky!$IF$3),"",Výsledky!IF32)</f>
        <v>0</v>
      </c>
      <c r="AR19" s="230">
        <f>IF(ISBLANK(Výsledky!$IM$3),"",Výsledky!IM32)</f>
        <v>40</v>
      </c>
      <c r="AS19" s="230">
        <f>IF(ISBLANK(Výsledky!$IT$3),"",Výsledky!IT32)</f>
        <v>20</v>
      </c>
      <c r="AT19" s="230">
        <f>IF(ISBLANK(Výsledky!$JA$3),"",Výsledky!JA32)</f>
        <v>0</v>
      </c>
      <c r="AU19" s="230" t="str">
        <f>IF(ISBLANK(Výsledky!$JH$3),"",Výsledky!JH32)</f>
        <v>-</v>
      </c>
      <c r="AV19" s="230" t="str">
        <f>IF(ISBLANK(Výsledky!$JO$3),"",Výsledky!JO32)</f>
        <v/>
      </c>
      <c r="AW19" s="230">
        <f>IF(ISBLANK(Výsledky!$JV$3),"",Výsledky!JV32)</f>
        <v>60</v>
      </c>
      <c r="AX19" s="230" t="str">
        <f>IF(ISBLANK(Výsledky!$KC$3),"",Výsledky!KC32)</f>
        <v/>
      </c>
      <c r="AY19" s="230">
        <f>IF(ISBLANK(Výsledky!$KJ$3),"",Výsledky!KJ32)</f>
        <v>20</v>
      </c>
      <c r="AZ19" s="230">
        <f>IF(ISBLANK(Výsledky!$KQ$3),"",Výsledky!KQ32)</f>
        <v>0</v>
      </c>
      <c r="BA19" s="230">
        <f>IF(ISBLANK(Výsledky!$KX$3),"",Výsledky!KX32)</f>
        <v>90</v>
      </c>
      <c r="BB19" s="230">
        <f>IF(ISBLANK(Výsledky!$LE$3),"",Výsledky!LE32)</f>
        <v>20</v>
      </c>
      <c r="BC19" s="230">
        <f>IF(ISBLANK(Výsledky!$LL$3),"",Výsledky!LL32)</f>
        <v>20</v>
      </c>
      <c r="BD19" s="230">
        <f>IF(ISBLANK(Výsledky!$LS$3),"",Výsledky!LS32)</f>
        <v>10</v>
      </c>
      <c r="BE19" s="230">
        <f>IF(ISBLANK(Výsledky!$LZ$3),"",Výsledky!LZ32)</f>
        <v>40</v>
      </c>
      <c r="BF19" s="230">
        <f>IF(ISBLANK(Výsledky!$MG$3),"",Výsledky!MG32)</f>
        <v>40</v>
      </c>
      <c r="BG19" s="230">
        <f>IF(ISBLANK(Výsledky!$MN$3),"",Výsledky!MN32)</f>
        <v>0</v>
      </c>
      <c r="BH19" s="230">
        <f>IF(ISBLANK(Výsledky!$MU$3),"",Výsledky!MU32)</f>
        <v>40</v>
      </c>
      <c r="BI19" s="230">
        <f>IF(ISBLANK(Výsledky!$NB$3),"",Výsledky!NB32)</f>
        <v>20</v>
      </c>
      <c r="BJ19" s="230" t="str">
        <f>IF(ISBLANK(Výsledky!$NI$3),"",Výsledky!NI32)</f>
        <v>-</v>
      </c>
      <c r="BK19" s="230">
        <f>IF(ISBLANK(Výsledky!$NP$3),"",Výsledky!NP32)</f>
        <v>0</v>
      </c>
      <c r="BL19" s="230">
        <f>IF(ISBLANK(Výsledky!$NW$3),"",Výsledky!NW32)</f>
        <v>0</v>
      </c>
      <c r="BM19" s="230" t="str">
        <f>IF(ISBLANK(Výsledky!$OD$3),"",Výsledky!OD32)</f>
        <v>-</v>
      </c>
      <c r="BN19" s="230" t="str">
        <f>IF(ISBLANK(Výsledky!$OK$3),"",Výsledky!OK32)</f>
        <v/>
      </c>
      <c r="BO19" s="230">
        <f>IF(ISBLANK(Výsledky!$OR$3),"",Výsledky!OR32)</f>
        <v>30</v>
      </c>
      <c r="BP19" s="230" t="str">
        <f>IF(ISBLANK(Výsledky!$OY$3),"",Výsledky!OY32)</f>
        <v>-</v>
      </c>
      <c r="BQ19" s="230" t="str">
        <f>IF(ISBLANK(Výsledky!$PF$3),"",Výsledky!PF32)</f>
        <v/>
      </c>
      <c r="BR19" s="230" t="str">
        <f>IF(ISBLANK(Výsledky!$PM$3),"",Výsledky!PM32)</f>
        <v>-</v>
      </c>
      <c r="BS19" s="230" t="str">
        <f>IF(ISBLANK(Výsledky!$PT$3),"",Výsledky!PT32)</f>
        <v/>
      </c>
      <c r="BT19" s="230" t="str">
        <f>IF(ISBLANK(Výsledky!$QA$3),"",Výsledky!QA32)</f>
        <v>-</v>
      </c>
      <c r="BU19" s="230" t="str">
        <f>IF(ISBLANK(Výsledky!$QH$3),"",Výsledky!QH32)</f>
        <v>-</v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0"/>
        <v/>
      </c>
      <c r="DY19" s="5" t="str">
        <f t="shared" si="1"/>
        <v/>
      </c>
      <c r="DZ19" s="5" t="str">
        <f t="shared" si="2"/>
        <v/>
      </c>
      <c r="EA19" s="5" t="str">
        <f t="shared" si="3"/>
        <v/>
      </c>
      <c r="EB19" s="5" t="str">
        <f t="shared" si="4"/>
        <v/>
      </c>
      <c r="EC19" s="5" t="str">
        <f t="shared" si="5"/>
        <v/>
      </c>
      <c r="ED19" s="5" t="str">
        <f t="shared" si="6"/>
        <v/>
      </c>
      <c r="EE19" s="5" t="str">
        <f t="shared" si="7"/>
        <v/>
      </c>
      <c r="EF19" s="5" t="str">
        <f t="shared" si="8"/>
        <v/>
      </c>
      <c r="EG19" s="5" t="str">
        <f t="shared" si="9"/>
        <v/>
      </c>
      <c r="EH19" s="5" t="str">
        <f t="shared" si="10"/>
        <v/>
      </c>
      <c r="EI19" s="5" t="str">
        <f t="shared" si="11"/>
        <v/>
      </c>
      <c r="EJ19" s="5" t="str">
        <f t="shared" si="12"/>
        <v/>
      </c>
    </row>
    <row r="20" spans="1:140" ht="13.8" x14ac:dyDescent="0.25">
      <c r="A20" s="1"/>
      <c r="B20" s="215" t="s">
        <v>108</v>
      </c>
      <c r="C20" s="47">
        <f>Tipy!A6</f>
        <v>30</v>
      </c>
      <c r="D20" s="217" t="str">
        <f>IF(Tipy!B6="","",Tipy!B6)</f>
        <v>30milo</v>
      </c>
      <c r="E20" s="45">
        <f>SUM(F20:J20)</f>
        <v>1730</v>
      </c>
      <c r="F20" s="221">
        <f>IF(ISBLANK(Výsledky!$I$3),"-",SUM(K20:O20,Q20,S20,U20,V20,X20,Z20,AB20,AC20,AE20:AG20,AI20,AK20:AM20,AP20,AS20:AU20,AW20,AY20,BB20,BD20,BG20:BJ20,BL20,BO20,BP20,BR20,BT20,BU20))</f>
        <v>1170</v>
      </c>
      <c r="G20" s="241">
        <f>IF(ISBLANK(Výsledky!$AY$3),"-",SUM(P20,T20,W20,AA20,AD20,AH20,AV20,AX20,BC20,BE20,BK20,BM20,BQ20,BS20,BV20))</f>
        <v>230</v>
      </c>
      <c r="H20" s="242">
        <f>IF(ISBLANK(Výsledky!$BM$3),"-",SUM(R20,Y20,AJ20,AO20,AQ20,AZ20))</f>
        <v>220</v>
      </c>
      <c r="I20" s="222">
        <f>IF(ISBLANK(Výsledky!$GI$3),"-",SUM(AN20,AR20,BA20,BF20,BN20,BW20))</f>
        <v>110</v>
      </c>
      <c r="J20" s="236" t="str">
        <f>IF(ISBLANK(Výsledky!$I$3),"",Výsledky!I12)</f>
        <v>-</v>
      </c>
      <c r="K20" s="239">
        <f>IF(ISBLANK(Výsledky!$P$3),"",Výsledky!P12)</f>
        <v>0</v>
      </c>
      <c r="L20" s="240">
        <f>IF(ISBLANK(Výsledky!$W$3),"",Výsledky!W12)</f>
        <v>40</v>
      </c>
      <c r="M20" s="230">
        <f>IF(ISBLANK(Výsledky!$AD$3),"",Výsledky!AD12)</f>
        <v>40</v>
      </c>
      <c r="N20" s="230">
        <f>IF(ISBLANK(Výsledky!$AK$3),"",Výsledky!AK12)</f>
        <v>20</v>
      </c>
      <c r="O20" s="230">
        <f>IF(ISBLANK(Výsledky!$AR$3),"",Výsledky!AR12)</f>
        <v>50</v>
      </c>
      <c r="P20" s="230">
        <f>IF(ISBLANK(Výsledky!$AY$3),"",Výsledky!AY12)</f>
        <v>40</v>
      </c>
      <c r="Q20" s="230">
        <f>IF(ISBLANK(Výsledky!$BF$3),"",Výsledky!BF12)</f>
        <v>50</v>
      </c>
      <c r="R20" s="230">
        <f>IF(ISBLANK(Výsledky!$BM$3),"",Výsledky!BM12)</f>
        <v>80</v>
      </c>
      <c r="S20" s="230">
        <f>IF(ISBLANK(Výsledky!$BT$3),"",Výsledky!BT12)</f>
        <v>0</v>
      </c>
      <c r="T20" s="230">
        <f>IF(ISBLANK(Výsledky!$CA$3),"",Výsledky!CA12)</f>
        <v>20</v>
      </c>
      <c r="U20" s="230">
        <f>IF(ISBLANK(Výsledky!$CH$3),"",Výsledky!CH12)</f>
        <v>30</v>
      </c>
      <c r="V20" s="230">
        <f>IF(ISBLANK(Výsledky!$CO$3),"",Výsledky!CO12)</f>
        <v>80</v>
      </c>
      <c r="W20" s="230">
        <f>IF(ISBLANK(Výsledky!$CV$3),"",Výsledky!CV12)</f>
        <v>50</v>
      </c>
      <c r="X20" s="230">
        <f>IF(ISBLANK(Výsledky!$DC$3),"",Výsledky!DC12)</f>
        <v>50</v>
      </c>
      <c r="Y20" s="230">
        <f>IF(ISBLANK(Výsledky!$DJ$3),"",Výsledky!DJ12)</f>
        <v>60</v>
      </c>
      <c r="Z20" s="230">
        <f>IF(ISBLANK(Výsledky!$DQ$3),"",Výsledky!DQ12)</f>
        <v>0</v>
      </c>
      <c r="AA20" s="230">
        <f>IF(ISBLANK(Výsledky!$DX$3),"",Výsledky!DX12)</f>
        <v>0</v>
      </c>
      <c r="AB20" s="230">
        <f>IF(ISBLANK(Výsledky!$EE$3),"",Výsledky!EE12)</f>
        <v>60</v>
      </c>
      <c r="AC20" s="230">
        <f>IF(ISBLANK(Výsledky!$EL$3),"",Výsledky!EL12)</f>
        <v>30</v>
      </c>
      <c r="AD20" s="230">
        <f>IF(ISBLANK(Výsledky!$ES$3),"",Výsledky!ES12)</f>
        <v>20</v>
      </c>
      <c r="AE20" s="230">
        <f>IF(ISBLANK(Výsledky!$EZ$3),"",Výsledky!EZ12)</f>
        <v>80</v>
      </c>
      <c r="AF20" s="230">
        <f>IF(ISBLANK(Výsledky!$FG$3),"",Výsledky!FG12)</f>
        <v>70</v>
      </c>
      <c r="AG20" s="230">
        <f>IF(ISBLANK(Výsledky!$FN$3),"",Výsledky!FN12)</f>
        <v>40</v>
      </c>
      <c r="AH20" s="230">
        <f>IF(ISBLANK(Výsledky!$FU$3),"",Výsledky!FU12)</f>
        <v>0</v>
      </c>
      <c r="AI20" s="230">
        <f>IF(ISBLANK(Výsledky!$GB$3),"",Výsledky!GB12)</f>
        <v>0</v>
      </c>
      <c r="AJ20" s="230">
        <f>IF(ISBLANK(Výsledky!$GI$3),"",Výsledky!GI12)</f>
        <v>20</v>
      </c>
      <c r="AK20" s="230">
        <f>IF(ISBLANK(Výsledky!$GP$3),"",Výsledky!GP12)</f>
        <v>0</v>
      </c>
      <c r="AL20" s="230">
        <f>IF(ISBLANK(Výsledky!$GW$3),"",Výsledky!GW12)</f>
        <v>40</v>
      </c>
      <c r="AM20" s="230">
        <f>IF(ISBLANK(Výsledky!$HD$3),"",Výsledky!HD12)</f>
        <v>60</v>
      </c>
      <c r="AN20" s="230">
        <f>IF(ISBLANK(Výsledky!$HK$3),"",Výsledky!HK12)</f>
        <v>20</v>
      </c>
      <c r="AO20" s="230">
        <f>IF(ISBLANK(Výsledky!$HR$3),"",Výsledky!HR12)</f>
        <v>40</v>
      </c>
      <c r="AP20" s="230">
        <f>IF(ISBLANK(Výsledky!$HY$3),"",Výsledky!HY12)</f>
        <v>40</v>
      </c>
      <c r="AQ20" s="230">
        <f>IF(ISBLANK(Výsledky!$IF$3),"",Výsledky!IF12)</f>
        <v>20</v>
      </c>
      <c r="AR20" s="230" t="str">
        <f>IF(ISBLANK(Výsledky!$IM$3),"",Výsledky!IM12)</f>
        <v>-</v>
      </c>
      <c r="AS20" s="230">
        <f>IF(ISBLANK(Výsledky!$IT$3),"",Výsledky!IT12)</f>
        <v>40</v>
      </c>
      <c r="AT20" s="230">
        <f>IF(ISBLANK(Výsledky!$JA$3),"",Výsledky!JA12)</f>
        <v>0</v>
      </c>
      <c r="AU20" s="230">
        <f>IF(ISBLANK(Výsledky!$JH$3),"",Výsledky!JH12)</f>
        <v>40</v>
      </c>
      <c r="AV20" s="230" t="str">
        <f>IF(ISBLANK(Výsledky!$JO$3),"",Výsledky!JO12)</f>
        <v/>
      </c>
      <c r="AW20" s="230">
        <f>IF(ISBLANK(Výsledky!$JV$3),"",Výsledky!JV12)</f>
        <v>40</v>
      </c>
      <c r="AX20" s="230" t="str">
        <f>IF(ISBLANK(Výsledky!$KC$3),"",Výsledky!KC12)</f>
        <v/>
      </c>
      <c r="AY20" s="230">
        <f>IF(ISBLANK(Výsledky!$KJ$3),"",Výsledky!KJ12)</f>
        <v>40</v>
      </c>
      <c r="AZ20" s="230">
        <f>IF(ISBLANK(Výsledky!$KQ$3),"",Výsledky!KQ12)</f>
        <v>0</v>
      </c>
      <c r="BA20" s="230">
        <f>IF(ISBLANK(Výsledky!$KX$3),"",Výsledky!KX12)</f>
        <v>50</v>
      </c>
      <c r="BB20" s="230">
        <f>IF(ISBLANK(Výsledky!$LE$3),"",Výsledky!LE12)</f>
        <v>40</v>
      </c>
      <c r="BC20" s="230">
        <f>IF(ISBLANK(Výsledky!$LL$3),"",Výsledky!LL12)</f>
        <v>40</v>
      </c>
      <c r="BD20" s="230">
        <f>IF(ISBLANK(Výsledky!$LS$3),"",Výsledky!LS12)</f>
        <v>0</v>
      </c>
      <c r="BE20" s="230">
        <f>IF(ISBLANK(Výsledky!$LZ$3),"",Výsledky!LZ12)</f>
        <v>40</v>
      </c>
      <c r="BF20" s="230">
        <f>IF(ISBLANK(Výsledky!$MG$3),"",Výsledky!MG12)</f>
        <v>40</v>
      </c>
      <c r="BG20" s="230">
        <f>IF(ISBLANK(Výsledky!$MN$3),"",Výsledky!MN12)</f>
        <v>0</v>
      </c>
      <c r="BH20" s="230">
        <f>IF(ISBLANK(Výsledky!$MU$3),"",Výsledky!MU12)</f>
        <v>40</v>
      </c>
      <c r="BI20" s="230">
        <f>IF(ISBLANK(Výsledky!$NB$3),"",Výsledky!NB12)</f>
        <v>30</v>
      </c>
      <c r="BJ20" s="230">
        <f>IF(ISBLANK(Výsledky!$NI$3),"",Výsledky!NI12)</f>
        <v>30</v>
      </c>
      <c r="BK20" s="230">
        <f>IF(ISBLANK(Výsledky!$NP$3),"",Výsledky!NP12)</f>
        <v>0</v>
      </c>
      <c r="BL20" s="230" t="str">
        <f>IF(ISBLANK(Výsledky!$NW$3),"",Výsledky!NW12)</f>
        <v>-</v>
      </c>
      <c r="BM20" s="230">
        <f>IF(ISBLANK(Výsledky!$OD$3),"",Výsledky!OD12)</f>
        <v>20</v>
      </c>
      <c r="BN20" s="230" t="str">
        <f>IF(ISBLANK(Výsledky!$OK$3),"",Výsledky!OK12)</f>
        <v/>
      </c>
      <c r="BO20" s="230">
        <f>IF(ISBLANK(Výsledky!$OR$3),"",Výsledky!OR12)</f>
        <v>20</v>
      </c>
      <c r="BP20" s="230">
        <f>IF(ISBLANK(Výsledky!$OY$3),"",Výsledky!OY12)</f>
        <v>0</v>
      </c>
      <c r="BQ20" s="230" t="str">
        <f>IF(ISBLANK(Výsledky!$PF$3),"",Výsledky!PF12)</f>
        <v/>
      </c>
      <c r="BR20" s="230">
        <f>IF(ISBLANK(Výsledky!$PM$3),"",Výsledky!PM12)</f>
        <v>40</v>
      </c>
      <c r="BS20" s="230" t="str">
        <f>IF(ISBLANK(Výsledky!$PT$3),"",Výsledky!PT12)</f>
        <v/>
      </c>
      <c r="BT20" s="230">
        <f>IF(ISBLANK(Výsledky!$QA$3),"",Výsledky!QA12)</f>
        <v>0</v>
      </c>
      <c r="BU20" s="230">
        <f>IF(ISBLANK(Výsledky!$QH$3),"",Výsledky!QH12)</f>
        <v>30</v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0"/>
        <v/>
      </c>
      <c r="DY20" s="5" t="str">
        <f t="shared" si="1"/>
        <v/>
      </c>
      <c r="DZ20" s="5" t="str">
        <f t="shared" si="2"/>
        <v/>
      </c>
      <c r="EA20" s="5" t="str">
        <f t="shared" si="3"/>
        <v/>
      </c>
      <c r="EB20" s="5" t="str">
        <f t="shared" si="4"/>
        <v/>
      </c>
      <c r="EC20" s="5" t="str">
        <f t="shared" si="5"/>
        <v/>
      </c>
      <c r="ED20" s="5" t="str">
        <f t="shared" si="6"/>
        <v/>
      </c>
      <c r="EE20" s="5" t="str">
        <f t="shared" si="7"/>
        <v/>
      </c>
      <c r="EF20" s="5" t="str">
        <f t="shared" si="8"/>
        <v/>
      </c>
      <c r="EG20" s="5" t="str">
        <f t="shared" si="9"/>
        <v/>
      </c>
      <c r="EH20" s="5" t="str">
        <f t="shared" si="10"/>
        <v/>
      </c>
      <c r="EI20" s="5" t="str">
        <f t="shared" si="11"/>
        <v/>
      </c>
      <c r="EJ20" s="5" t="str">
        <f t="shared" si="12"/>
        <v/>
      </c>
    </row>
    <row r="21" spans="1:140" ht="13.8" x14ac:dyDescent="0.25">
      <c r="A21" s="1"/>
      <c r="B21" s="215" t="s">
        <v>109</v>
      </c>
      <c r="C21" s="47">
        <f>Tipy!A37</f>
        <v>44</v>
      </c>
      <c r="D21" s="217" t="str">
        <f>IF(Tipy!B37="","",Tipy!B37)</f>
        <v>MajkLFC</v>
      </c>
      <c r="E21" s="45">
        <f>SUM(F21:J21)</f>
        <v>1680</v>
      </c>
      <c r="F21" s="221">
        <f>IF(ISBLANK(Výsledky!$I$3),"-",SUM(K21:O21,Q21,S21,U21,V21,X21,Z21,AB21,AC21,AE21:AG21,AI21,AK21:AM21,AP21,AS21:AU21,AW21,AY21,BB21,BD21,BG21:BJ21,BL21,BO21,BP21,BR21,BT21,BU21))</f>
        <v>1150</v>
      </c>
      <c r="G21" s="241">
        <f>IF(ISBLANK(Výsledky!$AY$3),"-",SUM(P21,T21,W21,AA21,AD21,AH21,AV21,AX21,BC21,BE21,BK21,BM21,BQ21,BS21,BV21))</f>
        <v>300</v>
      </c>
      <c r="H21" s="242">
        <f>IF(ISBLANK(Výsledky!$BM$3),"-",SUM(R21,Y21,AJ21,AO21,AQ21,AZ21))</f>
        <v>130</v>
      </c>
      <c r="I21" s="222">
        <f>IF(ISBLANK(Výsledky!$GI$3),"-",SUM(AN21,AR21,BA21,BF21,BN21,BW21))</f>
        <v>100</v>
      </c>
      <c r="J21" s="236" t="str">
        <f>IF(ISBLANK(Výsledky!$I$3),"",Výsledky!I43)</f>
        <v>-</v>
      </c>
      <c r="K21" s="239">
        <f>IF(ISBLANK(Výsledky!$P$3),"",Výsledky!P43)</f>
        <v>40</v>
      </c>
      <c r="L21" s="240">
        <f>IF(ISBLANK(Výsledky!$W$3),"",Výsledky!W43)</f>
        <v>60</v>
      </c>
      <c r="M21" s="230">
        <f>IF(ISBLANK(Výsledky!$AD$3),"",Výsledky!AD43)</f>
        <v>10</v>
      </c>
      <c r="N21" s="230">
        <f>IF(ISBLANK(Výsledky!$AK$3),"",Výsledky!AK43)</f>
        <v>60</v>
      </c>
      <c r="O21" s="230">
        <f>IF(ISBLANK(Výsledky!$AR$3),"",Výsledky!AR43)</f>
        <v>20</v>
      </c>
      <c r="P21" s="230">
        <f>IF(ISBLANK(Výsledky!$AY$3),"",Výsledky!AY43)</f>
        <v>20</v>
      </c>
      <c r="Q21" s="230">
        <f>IF(ISBLANK(Výsledky!$BF$3),"",Výsledky!BF43)</f>
        <v>80</v>
      </c>
      <c r="R21" s="230" t="str">
        <f>IF(ISBLANK(Výsledky!$BM$3),"",Výsledky!BM43)</f>
        <v>-</v>
      </c>
      <c r="S21" s="230" t="str">
        <f>IF(ISBLANK(Výsledky!$BT$3),"",Výsledky!BT43)</f>
        <v>-</v>
      </c>
      <c r="T21" s="230">
        <f>IF(ISBLANK(Výsledky!$CA$3),"",Výsledky!CA43)</f>
        <v>60</v>
      </c>
      <c r="U21" s="230">
        <f>IF(ISBLANK(Výsledky!$CH$3),"",Výsledky!CH43)</f>
        <v>60</v>
      </c>
      <c r="V21" s="230" t="str">
        <f>IF(ISBLANK(Výsledky!$CO$3),"",Výsledky!CO43)</f>
        <v>-</v>
      </c>
      <c r="W21" s="230">
        <f>IF(ISBLANK(Výsledky!$CV$3),"",Výsledky!CV43)</f>
        <v>40</v>
      </c>
      <c r="X21" s="230">
        <f>IF(ISBLANK(Výsledky!$DC$3),"",Výsledky!DC43)</f>
        <v>70</v>
      </c>
      <c r="Y21" s="230" t="str">
        <f>IF(ISBLANK(Výsledky!$DJ$3),"",Výsledky!DJ43)</f>
        <v>-</v>
      </c>
      <c r="Z21" s="230">
        <f>IF(ISBLANK(Výsledky!$DQ$3),"",Výsledky!DQ43)</f>
        <v>0</v>
      </c>
      <c r="AA21" s="230" t="str">
        <f>IF(ISBLANK(Výsledky!$DX$3),"",Výsledky!DX43)</f>
        <v>-</v>
      </c>
      <c r="AB21" s="230">
        <f>IF(ISBLANK(Výsledky!$EE$3),"",Výsledky!EE43)</f>
        <v>50</v>
      </c>
      <c r="AC21" s="230">
        <f>IF(ISBLANK(Výsledky!$EL$3),"",Výsledky!EL43)</f>
        <v>60</v>
      </c>
      <c r="AD21" s="230">
        <f>IF(ISBLANK(Výsledky!$ES$3),"",Výsledky!ES43)</f>
        <v>30</v>
      </c>
      <c r="AE21" s="230">
        <f>IF(ISBLANK(Výsledky!$EZ$3),"",Výsledky!EZ43)</f>
        <v>20</v>
      </c>
      <c r="AF21" s="230" t="str">
        <f>IF(ISBLANK(Výsledky!$FG$3),"",Výsledky!FG43)</f>
        <v>-</v>
      </c>
      <c r="AG21" s="230">
        <f>IF(ISBLANK(Výsledky!$FN$3),"",Výsledky!FN43)</f>
        <v>80</v>
      </c>
      <c r="AH21" s="230">
        <f>IF(ISBLANK(Výsledky!$FU$3),"",Výsledky!FU43)</f>
        <v>10</v>
      </c>
      <c r="AI21" s="230">
        <f>IF(ISBLANK(Výsledky!$GB$3),"",Výsledky!GB43)</f>
        <v>0</v>
      </c>
      <c r="AJ21" s="230" t="str">
        <f>IF(ISBLANK(Výsledky!$GI$3),"",Výsledky!GI43)</f>
        <v>-</v>
      </c>
      <c r="AK21" s="230">
        <f>IF(ISBLANK(Výsledky!$GP$3),"",Výsledky!GP43)</f>
        <v>80</v>
      </c>
      <c r="AL21" s="230" t="str">
        <f>IF(ISBLANK(Výsledky!$GW$3),"",Výsledky!GW43)</f>
        <v>-</v>
      </c>
      <c r="AM21" s="230">
        <f>IF(ISBLANK(Výsledky!$HD$3),"",Výsledky!HD43)</f>
        <v>20</v>
      </c>
      <c r="AN21" s="230">
        <f>IF(ISBLANK(Výsledky!$HK$3),"",Výsledky!HK43)</f>
        <v>0</v>
      </c>
      <c r="AO21" s="230">
        <f>IF(ISBLANK(Výsledky!$HR$3),"",Výsledky!HR43)</f>
        <v>30</v>
      </c>
      <c r="AP21" s="230" t="str">
        <f>IF(ISBLANK(Výsledky!$HY$3),"",Výsledky!HY43)</f>
        <v>-</v>
      </c>
      <c r="AQ21" s="230">
        <f>IF(ISBLANK(Výsledky!$IF$3),"",Výsledky!IF43)</f>
        <v>80</v>
      </c>
      <c r="AR21" s="230">
        <f>IF(ISBLANK(Výsledky!$IM$3),"",Výsledky!IM43)</f>
        <v>40</v>
      </c>
      <c r="AS21" s="230">
        <f>IF(ISBLANK(Výsledky!$IT$3),"",Výsledky!IT43)</f>
        <v>30</v>
      </c>
      <c r="AT21" s="230">
        <f>IF(ISBLANK(Výsledky!$JA$3),"",Výsledky!JA43)</f>
        <v>0</v>
      </c>
      <c r="AU21" s="230">
        <f>IF(ISBLANK(Výsledky!$JH$3),"",Výsledky!JH43)</f>
        <v>60</v>
      </c>
      <c r="AV21" s="230" t="str">
        <f>IF(ISBLANK(Výsledky!$JO$3),"",Výsledky!JO43)</f>
        <v/>
      </c>
      <c r="AW21" s="230">
        <f>IF(ISBLANK(Výsledky!$JV$3),"",Výsledky!JV43)</f>
        <v>40</v>
      </c>
      <c r="AX21" s="230" t="str">
        <f>IF(ISBLANK(Výsledky!$KC$3),"",Výsledky!KC43)</f>
        <v/>
      </c>
      <c r="AY21" s="230">
        <f>IF(ISBLANK(Výsledky!$KJ$3),"",Výsledky!KJ43)</f>
        <v>40</v>
      </c>
      <c r="AZ21" s="230">
        <f>IF(ISBLANK(Výsledky!$KQ$3),"",Výsledky!KQ43)</f>
        <v>20</v>
      </c>
      <c r="BA21" s="230">
        <f>IF(ISBLANK(Výsledky!$KX$3),"",Výsledky!KX43)</f>
        <v>0</v>
      </c>
      <c r="BB21" s="230">
        <f>IF(ISBLANK(Výsledky!$LE$3),"",Výsledky!LE43)</f>
        <v>20</v>
      </c>
      <c r="BC21" s="230">
        <f>IF(ISBLANK(Výsledky!$LL$3),"",Výsledky!LL43)</f>
        <v>40</v>
      </c>
      <c r="BD21" s="230" t="str">
        <f>IF(ISBLANK(Výsledky!$LS$3),"",Výsledky!LS43)</f>
        <v>-</v>
      </c>
      <c r="BE21" s="230">
        <f>IF(ISBLANK(Výsledky!$LZ$3),"",Výsledky!LZ43)</f>
        <v>60</v>
      </c>
      <c r="BF21" s="230">
        <f>IF(ISBLANK(Výsledky!$MG$3),"",Výsledky!MG43)</f>
        <v>60</v>
      </c>
      <c r="BG21" s="230">
        <f>IF(ISBLANK(Výsledky!$MN$3),"",Výsledky!MN43)</f>
        <v>0</v>
      </c>
      <c r="BH21" s="230">
        <f>IF(ISBLANK(Výsledky!$MU$3),"",Výsledky!MU43)</f>
        <v>50</v>
      </c>
      <c r="BI21" s="230">
        <f>IF(ISBLANK(Výsledky!$NB$3),"",Výsledky!NB43)</f>
        <v>50</v>
      </c>
      <c r="BJ21" s="230" t="str">
        <f>IF(ISBLANK(Výsledky!$NI$3),"",Výsledky!NI43)</f>
        <v>-</v>
      </c>
      <c r="BK21" s="230">
        <f>IF(ISBLANK(Výsledky!$NP$3),"",Výsledky!NP43)</f>
        <v>0</v>
      </c>
      <c r="BL21" s="230">
        <f>IF(ISBLANK(Výsledky!$NW$3),"",Výsledky!NW43)</f>
        <v>0</v>
      </c>
      <c r="BM21" s="230">
        <f>IF(ISBLANK(Výsledky!$OD$3),"",Výsledky!OD43)</f>
        <v>40</v>
      </c>
      <c r="BN21" s="230" t="str">
        <f>IF(ISBLANK(Výsledky!$OK$3),"",Výsledky!OK43)</f>
        <v/>
      </c>
      <c r="BO21" s="230">
        <f>IF(ISBLANK(Výsledky!$OR$3),"",Výsledky!OR43)</f>
        <v>40</v>
      </c>
      <c r="BP21" s="230">
        <f>IF(ISBLANK(Výsledky!$OY$3),"",Výsledky!OY43)</f>
        <v>0</v>
      </c>
      <c r="BQ21" s="230" t="str">
        <f>IF(ISBLANK(Výsledky!$PF$3),"",Výsledky!PF43)</f>
        <v/>
      </c>
      <c r="BR21" s="230">
        <f>IF(ISBLANK(Výsledky!$PM$3),"",Výsledky!PM43)</f>
        <v>50</v>
      </c>
      <c r="BS21" s="230" t="str">
        <f>IF(ISBLANK(Výsledky!$PT$3),"",Výsledky!PT43)</f>
        <v/>
      </c>
      <c r="BT21" s="230">
        <f>IF(ISBLANK(Výsledky!$QA$3),"",Výsledky!QA43)</f>
        <v>60</v>
      </c>
      <c r="BU21" s="230" t="str">
        <f>IF(ISBLANK(Výsledky!$QH$3),"",Výsledky!QH43)</f>
        <v>-</v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0"/>
        <v/>
      </c>
      <c r="DY21" s="5" t="str">
        <f t="shared" si="1"/>
        <v/>
      </c>
      <c r="DZ21" s="5" t="str">
        <f t="shared" si="2"/>
        <v/>
      </c>
      <c r="EA21" s="5" t="str">
        <f t="shared" si="3"/>
        <v/>
      </c>
      <c r="EB21" s="5" t="str">
        <f t="shared" si="4"/>
        <v/>
      </c>
      <c r="EC21" s="5" t="str">
        <f t="shared" si="5"/>
        <v/>
      </c>
      <c r="ED21" s="5" t="str">
        <f t="shared" si="6"/>
        <v/>
      </c>
      <c r="EE21" s="5" t="str">
        <f t="shared" si="7"/>
        <v/>
      </c>
      <c r="EF21" s="5" t="str">
        <f t="shared" si="8"/>
        <v/>
      </c>
      <c r="EG21" s="5" t="str">
        <f t="shared" si="9"/>
        <v/>
      </c>
      <c r="EH21" s="5" t="str">
        <f t="shared" si="10"/>
        <v/>
      </c>
      <c r="EI21" s="5" t="str">
        <f t="shared" si="11"/>
        <v/>
      </c>
      <c r="EJ21" s="5" t="str">
        <f t="shared" si="12"/>
        <v/>
      </c>
    </row>
    <row r="22" spans="1:140" ht="13.8" x14ac:dyDescent="0.25">
      <c r="A22" s="1"/>
      <c r="B22" s="215" t="s">
        <v>110</v>
      </c>
      <c r="C22" s="47">
        <f>Tipy!A61</f>
        <v>50</v>
      </c>
      <c r="D22" s="217" t="str">
        <f>IF(Tipy!B61="","",Tipy!B61)</f>
        <v>Robbie66Fowler</v>
      </c>
      <c r="E22" s="45">
        <f>SUM(F22:J22)</f>
        <v>1680</v>
      </c>
      <c r="F22" s="221">
        <f>IF(ISBLANK(Výsledky!$I$3),"-",SUM(K22:O22,Q22,S22,U22,V22,X22,Z22,AB22,AC22,AE22:AG22,AI22,AK22:AM22,AP22,AS22:AU22,AW22,AY22,BB22,BD22,BG22:BJ22,BL22,BO22,BP22,BR22,BT22,BU22))</f>
        <v>1080</v>
      </c>
      <c r="G22" s="241">
        <f>IF(ISBLANK(Výsledky!$AY$3),"-",SUM(P22,T22,W22,AA22,AD22,AH22,AV22,AX22,BC22,BE22,BK22,BM22,BQ22,BS22,BV22))</f>
        <v>290</v>
      </c>
      <c r="H22" s="242">
        <f>IF(ISBLANK(Výsledky!$BM$3),"-",SUM(R22,Y22,AJ22,AO22,AQ22,AZ22))</f>
        <v>240</v>
      </c>
      <c r="I22" s="222">
        <f>IF(ISBLANK(Výsledky!$GI$3),"-",SUM(AN22,AR22,BA22,BF22,BN22,BW22))</f>
        <v>70</v>
      </c>
      <c r="J22" s="236" t="str">
        <f>IF(ISBLANK(Výsledky!$I$3),"",Výsledky!I66)</f>
        <v>-</v>
      </c>
      <c r="K22" s="239">
        <f>IF(ISBLANK(Výsledky!$P$3),"",Výsledky!P67)</f>
        <v>20</v>
      </c>
      <c r="L22" s="240" t="str">
        <f>IF(ISBLANK(Výsledky!$W$3),"",Výsledky!W67)</f>
        <v>-</v>
      </c>
      <c r="M22" s="230">
        <f>IF(ISBLANK(Výsledky!$AD$3),"",Výsledky!AD67)</f>
        <v>10</v>
      </c>
      <c r="N22" s="230">
        <f>IF(ISBLANK(Výsledky!$AK$3),"",Výsledky!AK67)</f>
        <v>40</v>
      </c>
      <c r="O22" s="230">
        <f>IF(ISBLANK(Výsledky!$AR$3),"",Výsledky!AR67)</f>
        <v>30</v>
      </c>
      <c r="P22" s="230">
        <f>IF(ISBLANK(Výsledky!$AY$3),"",Výsledky!AY67)</f>
        <v>40</v>
      </c>
      <c r="Q22" s="230">
        <f>IF(ISBLANK(Výsledky!$BF$3),"",Výsledky!BF67)</f>
        <v>50</v>
      </c>
      <c r="R22" s="230">
        <f>IF(ISBLANK(Výsledky!$BM$3),"",Výsledky!BM67)</f>
        <v>50</v>
      </c>
      <c r="S22" s="230">
        <f>IF(ISBLANK(Výsledky!$BT$3),"",Výsledky!BT67)</f>
        <v>0</v>
      </c>
      <c r="T22" s="230">
        <f>IF(ISBLANK(Výsledky!$CA$3),"",Výsledky!CA67)</f>
        <v>20</v>
      </c>
      <c r="U22" s="230">
        <f>IF(ISBLANK(Výsledky!$CH$3),"",Výsledky!CH67)</f>
        <v>0</v>
      </c>
      <c r="V22" s="230">
        <f>IF(ISBLANK(Výsledky!$CO$3),"",Výsledky!CO67)</f>
        <v>20</v>
      </c>
      <c r="W22" s="230">
        <f>IF(ISBLANK(Výsledky!$CV$3),"",Výsledky!CV67)</f>
        <v>40</v>
      </c>
      <c r="X22" s="230">
        <f>IF(ISBLANK(Výsledky!$DC$3),"",Výsledky!DC67)</f>
        <v>50</v>
      </c>
      <c r="Y22" s="230">
        <f>IF(ISBLANK(Výsledky!$DJ$3),"",Výsledky!DJ67)</f>
        <v>100</v>
      </c>
      <c r="Z22" s="230">
        <f>IF(ISBLANK(Výsledky!$DQ$3),"",Výsledky!DQ67)</f>
        <v>0</v>
      </c>
      <c r="AA22" s="230">
        <f>IF(ISBLANK(Výsledky!$DX$3),"",Výsledky!DX67)</f>
        <v>30</v>
      </c>
      <c r="AB22" s="230">
        <f>IF(ISBLANK(Výsledky!$EE$3),"",Výsledky!EE67)</f>
        <v>50</v>
      </c>
      <c r="AC22" s="230">
        <f>IF(ISBLANK(Výsledky!$EL$3),"",Výsledky!EL67)</f>
        <v>0</v>
      </c>
      <c r="AD22" s="230">
        <f>IF(ISBLANK(Výsledky!$ES$3),"",Výsledky!ES67)</f>
        <v>30</v>
      </c>
      <c r="AE22" s="230">
        <f>IF(ISBLANK(Výsledky!$EZ$3),"",Výsledky!EZ67)</f>
        <v>20</v>
      </c>
      <c r="AF22" s="230">
        <f>IF(ISBLANK(Výsledky!$FG$3),"",Výsledky!FG67)</f>
        <v>20</v>
      </c>
      <c r="AG22" s="230">
        <f>IF(ISBLANK(Výsledky!$FN$3),"",Výsledky!FN67)</f>
        <v>40</v>
      </c>
      <c r="AH22" s="230">
        <f>IF(ISBLANK(Výsledky!$FU$3),"",Výsledky!FU67)</f>
        <v>10</v>
      </c>
      <c r="AI22" s="230">
        <f>IF(ISBLANK(Výsledky!$GB$3),"",Výsledky!GB67)</f>
        <v>0</v>
      </c>
      <c r="AJ22" s="230">
        <f>IF(ISBLANK(Výsledky!$GI$3),"",Výsledky!GI67)</f>
        <v>40</v>
      </c>
      <c r="AK22" s="230">
        <f>IF(ISBLANK(Výsledky!$GP$3),"",Výsledky!GP67)</f>
        <v>20</v>
      </c>
      <c r="AL22" s="230">
        <f>IF(ISBLANK(Výsledky!$GW$3),"",Výsledky!GW67)</f>
        <v>60</v>
      </c>
      <c r="AM22" s="230">
        <f>IF(ISBLANK(Výsledky!$HD$3),"",Výsledky!HD67)</f>
        <v>50</v>
      </c>
      <c r="AN22" s="230">
        <f>IF(ISBLANK(Výsledky!$HK$3),"",Výsledky!HK67)</f>
        <v>0</v>
      </c>
      <c r="AO22" s="230">
        <f>IF(ISBLANK(Výsledky!$HR$3),"",Výsledky!HR67)</f>
        <v>20</v>
      </c>
      <c r="AP22" s="230">
        <f>IF(ISBLANK(Výsledky!$HY$3),"",Výsledky!HY67)</f>
        <v>70</v>
      </c>
      <c r="AQ22" s="230">
        <f>IF(ISBLANK(Výsledky!$IF$3),"",Výsledky!IF67)</f>
        <v>10</v>
      </c>
      <c r="AR22" s="230">
        <f>IF(ISBLANK(Výsledky!$IM$3),"",Výsledky!IM67)</f>
        <v>20</v>
      </c>
      <c r="AS22" s="230">
        <f>IF(ISBLANK(Výsledky!$IT$3),"",Výsledky!IT67)</f>
        <v>20</v>
      </c>
      <c r="AT22" s="230">
        <f>IF(ISBLANK(Výsledky!$JA$3),"",Výsledky!JA67)</f>
        <v>0</v>
      </c>
      <c r="AU22" s="230">
        <f>IF(ISBLANK(Výsledky!$JH$3),"",Výsledky!JH67)</f>
        <v>110</v>
      </c>
      <c r="AV22" s="230" t="str">
        <f>IF(ISBLANK(Výsledky!$JO$3),"",Výsledky!JO67)</f>
        <v/>
      </c>
      <c r="AW22" s="230" t="str">
        <f>IF(ISBLANK(Výsledky!$JV$3),"",Výsledky!JV67)</f>
        <v>-</v>
      </c>
      <c r="AX22" s="230" t="str">
        <f>IF(ISBLANK(Výsledky!$KC$3),"",Výsledky!KC67)</f>
        <v/>
      </c>
      <c r="AY22" s="230">
        <f>IF(ISBLANK(Výsledky!$KJ$3),"",Výsledky!KJ67)</f>
        <v>50</v>
      </c>
      <c r="AZ22" s="230">
        <f>IF(ISBLANK(Výsledky!$KQ$3),"",Výsledky!KQ67)</f>
        <v>20</v>
      </c>
      <c r="BA22" s="230">
        <f>IF(ISBLANK(Výsledky!$KX$3),"",Výsledky!KX67)</f>
        <v>50</v>
      </c>
      <c r="BB22" s="230">
        <f>IF(ISBLANK(Výsledky!$LE$3),"",Výsledky!LE67)</f>
        <v>60</v>
      </c>
      <c r="BC22" s="230">
        <f>IF(ISBLANK(Výsledky!$LL$3),"",Výsledky!LL67)</f>
        <v>60</v>
      </c>
      <c r="BD22" s="230">
        <f>IF(ISBLANK(Výsledky!$LS$3),"",Výsledky!LS67)</f>
        <v>60</v>
      </c>
      <c r="BE22" s="230">
        <f>IF(ISBLANK(Výsledky!$LZ$3),"",Výsledky!LZ67)</f>
        <v>60</v>
      </c>
      <c r="BF22" s="230" t="str">
        <f>IF(ISBLANK(Výsledky!$MG$3),"",Výsledky!MG67)</f>
        <v>-</v>
      </c>
      <c r="BG22" s="230">
        <f>IF(ISBLANK(Výsledky!$MN$3),"",Výsledky!MN67)</f>
        <v>0</v>
      </c>
      <c r="BH22" s="230" t="str">
        <f>IF(ISBLANK(Výsledky!$MU$3),"",Výsledky!MU67)</f>
        <v>-</v>
      </c>
      <c r="BI22" s="230">
        <f>IF(ISBLANK(Výsledky!$NB$3),"",Výsledky!NB67)</f>
        <v>20</v>
      </c>
      <c r="BJ22" s="230">
        <f>IF(ISBLANK(Výsledky!$NI$3),"",Výsledky!NI67)</f>
        <v>100</v>
      </c>
      <c r="BK22" s="230">
        <f>IF(ISBLANK(Výsledky!$NP$3),"",Výsledky!NP67)</f>
        <v>0</v>
      </c>
      <c r="BL22" s="230">
        <f>IF(ISBLANK(Výsledky!$NW$3),"",Výsledky!NW67)</f>
        <v>0</v>
      </c>
      <c r="BM22" s="230" t="str">
        <f>IF(ISBLANK(Výsledky!$OD$3),"",Výsledky!OD67)</f>
        <v>-</v>
      </c>
      <c r="BN22" s="230" t="str">
        <f>IF(ISBLANK(Výsledky!$OK$3),"",Výsledky!OK67)</f>
        <v/>
      </c>
      <c r="BO22" s="230">
        <f>IF(ISBLANK(Výsledky!$OR$3),"",Výsledky!OR67)</f>
        <v>0</v>
      </c>
      <c r="BP22" s="230">
        <f>IF(ISBLANK(Výsledky!$OY$3),"",Výsledky!OY67)</f>
        <v>60</v>
      </c>
      <c r="BQ22" s="230" t="str">
        <f>IF(ISBLANK(Výsledky!$PF$3),"",Výsledky!PF67)</f>
        <v/>
      </c>
      <c r="BR22" s="230">
        <f>IF(ISBLANK(Výsledky!$PM$3),"",Výsledky!PM67)</f>
        <v>20</v>
      </c>
      <c r="BS22" s="230" t="str">
        <f>IF(ISBLANK(Výsledky!$PT$3),"",Výsledky!PT67)</f>
        <v/>
      </c>
      <c r="BT22" s="230">
        <f>IF(ISBLANK(Výsledky!$QA$3),"",Výsledky!QA67)</f>
        <v>0</v>
      </c>
      <c r="BU22" s="230">
        <f>IF(ISBLANK(Výsledky!$QH$3),"",Výsledky!QH67)</f>
        <v>30</v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0"/>
        <v/>
      </c>
      <c r="DY22" s="5" t="str">
        <f t="shared" si="1"/>
        <v/>
      </c>
      <c r="DZ22" s="5" t="str">
        <f t="shared" si="2"/>
        <v/>
      </c>
      <c r="EA22" s="5" t="str">
        <f t="shared" si="3"/>
        <v/>
      </c>
      <c r="EB22" s="5" t="str">
        <f t="shared" si="4"/>
        <v/>
      </c>
      <c r="EC22" s="5" t="str">
        <f t="shared" si="5"/>
        <v/>
      </c>
      <c r="ED22" s="5" t="str">
        <f t="shared" si="6"/>
        <v/>
      </c>
      <c r="EE22" s="5" t="str">
        <f t="shared" si="7"/>
        <v/>
      </c>
      <c r="EF22" s="5" t="str">
        <f t="shared" si="8"/>
        <v/>
      </c>
      <c r="EG22" s="5" t="str">
        <f t="shared" si="9"/>
        <v/>
      </c>
      <c r="EH22" s="5" t="str">
        <f t="shared" si="10"/>
        <v/>
      </c>
      <c r="EI22" s="5" t="str">
        <f t="shared" si="11"/>
        <v/>
      </c>
      <c r="EJ22" s="5" t="str">
        <f t="shared" si="12"/>
        <v/>
      </c>
    </row>
    <row r="23" spans="1:140" ht="13.8" x14ac:dyDescent="0.25">
      <c r="A23" s="1"/>
      <c r="B23" s="215" t="s">
        <v>111</v>
      </c>
      <c r="C23" s="47">
        <f>Tipy!A71</f>
        <v>65</v>
      </c>
      <c r="D23" s="217" t="str">
        <f>IF(Tipy!B71="","",Tipy!B71)</f>
        <v>Tomas Horvath</v>
      </c>
      <c r="E23" s="45">
        <f>SUM(F23:J23)</f>
        <v>1680</v>
      </c>
      <c r="F23" s="221">
        <f>IF(ISBLANK(Výsledky!$I$3),"-",SUM(K23:O23,Q23,S23,U23,V23,X23,Z23,AB23,AC23,AE23:AG23,AI23,AK23:AM23,AP23,AS23:AU23,AW23,AY23,BB23,BD23,BG23:BJ23,BL23,BO23,BP23,BR23,BT23,BU23))</f>
        <v>980</v>
      </c>
      <c r="G23" s="241">
        <f>IF(ISBLANK(Výsledky!$AY$3),"-",SUM(P23,T23,W23,AA23,AD23,AH23,AV23,AX23,BC23,BE23,BK23,BM23,BQ23,BS23,BV23))</f>
        <v>260</v>
      </c>
      <c r="H23" s="242">
        <f>IF(ISBLANK(Výsledky!$BM$3),"-",SUM(R23,Y23,AJ23,AO23,AQ23,AZ23))</f>
        <v>270</v>
      </c>
      <c r="I23" s="222">
        <f>IF(ISBLANK(Výsledky!$GI$3),"-",SUM(AN23,AR23,BA23,BF23,BN23,BW23))</f>
        <v>170</v>
      </c>
      <c r="J23" s="236" t="str">
        <f>IF(ISBLANK(Výsledky!$I$3),"",Výsledky!I77)</f>
        <v>-</v>
      </c>
      <c r="K23" s="239">
        <f>IF(ISBLANK(Výsledky!$P$3),"",Výsledky!P77)</f>
        <v>20</v>
      </c>
      <c r="L23" s="240">
        <f>IF(ISBLANK(Výsledky!$W$3),"",Výsledky!W77)</f>
        <v>0</v>
      </c>
      <c r="M23" s="230">
        <f>IF(ISBLANK(Výsledky!$AD$3),"",Výsledky!AD77)</f>
        <v>0</v>
      </c>
      <c r="N23" s="230">
        <f>IF(ISBLANK(Výsledky!$AK$3),"",Výsledky!AK77)</f>
        <v>60</v>
      </c>
      <c r="O23" s="230">
        <f>IF(ISBLANK(Výsledky!$AR$3),"",Výsledky!AR77)</f>
        <v>20</v>
      </c>
      <c r="P23" s="230">
        <f>IF(ISBLANK(Výsledky!$AY$3),"",Výsledky!AY77)</f>
        <v>30</v>
      </c>
      <c r="Q23" s="230">
        <f>IF(ISBLANK(Výsledky!$BF$3),"",Výsledky!BF77)</f>
        <v>20</v>
      </c>
      <c r="R23" s="230">
        <f>IF(ISBLANK(Výsledky!$BM$3),"",Výsledky!BM77)</f>
        <v>60</v>
      </c>
      <c r="S23" s="230">
        <f>IF(ISBLANK(Výsledky!$BT$3),"",Výsledky!BT77)</f>
        <v>0</v>
      </c>
      <c r="T23" s="230">
        <f>IF(ISBLANK(Výsledky!$CA$3),"",Výsledky!CA77)</f>
        <v>40</v>
      </c>
      <c r="U23" s="230">
        <f>IF(ISBLANK(Výsledky!$CH$3),"",Výsledky!CH77)</f>
        <v>20</v>
      </c>
      <c r="V23" s="230">
        <f>IF(ISBLANK(Výsledky!$CO$3),"",Výsledky!CO77)</f>
        <v>70</v>
      </c>
      <c r="W23" s="230">
        <f>IF(ISBLANK(Výsledky!$CV$3),"",Výsledky!CV77)</f>
        <v>60</v>
      </c>
      <c r="X23" s="230">
        <f>IF(ISBLANK(Výsledky!$DC$3),"",Výsledky!DC77)</f>
        <v>40</v>
      </c>
      <c r="Y23" s="230">
        <f>IF(ISBLANK(Výsledky!$DJ$3),"",Výsledky!DJ77)</f>
        <v>40</v>
      </c>
      <c r="Z23" s="230">
        <f>IF(ISBLANK(Výsledky!$DQ$3),"",Výsledky!DQ77)</f>
        <v>0</v>
      </c>
      <c r="AA23" s="230">
        <f>IF(ISBLANK(Výsledky!$DX$3),"",Výsledky!DX77)</f>
        <v>0</v>
      </c>
      <c r="AB23" s="230">
        <f>IF(ISBLANK(Výsledky!$EE$3),"",Výsledky!EE77)</f>
        <v>40</v>
      </c>
      <c r="AC23" s="230">
        <f>IF(ISBLANK(Výsledky!$EL$3),"",Výsledky!EL77)</f>
        <v>60</v>
      </c>
      <c r="AD23" s="230">
        <f>IF(ISBLANK(Výsledky!$ES$3),"",Výsledky!ES77)</f>
        <v>20</v>
      </c>
      <c r="AE23" s="230">
        <f>IF(ISBLANK(Výsledky!$EZ$3),"",Výsledky!EZ77)</f>
        <v>50</v>
      </c>
      <c r="AF23" s="230">
        <f>IF(ISBLANK(Výsledky!$FG$3),"",Výsledky!FG77)</f>
        <v>0</v>
      </c>
      <c r="AG23" s="230" t="str">
        <f>IF(ISBLANK(Výsledky!$FN$3),"",Výsledky!FN77)</f>
        <v>-</v>
      </c>
      <c r="AH23" s="230">
        <f>IF(ISBLANK(Výsledky!$FU$3),"",Výsledky!FU77)</f>
        <v>10</v>
      </c>
      <c r="AI23" s="230">
        <f>IF(ISBLANK(Výsledky!$GB$3),"",Výsledky!GB77)</f>
        <v>0</v>
      </c>
      <c r="AJ23" s="230">
        <f>IF(ISBLANK(Výsledky!$GI$3),"",Výsledky!GI77)</f>
        <v>60</v>
      </c>
      <c r="AK23" s="230">
        <f>IF(ISBLANK(Výsledky!$GP$3),"",Výsledky!GP77)</f>
        <v>30</v>
      </c>
      <c r="AL23" s="230">
        <f>IF(ISBLANK(Výsledky!$GW$3),"",Výsledky!GW77)</f>
        <v>50</v>
      </c>
      <c r="AM23" s="230">
        <f>IF(ISBLANK(Výsledky!$HD$3),"",Výsledky!HD77)</f>
        <v>60</v>
      </c>
      <c r="AN23" s="230">
        <f>IF(ISBLANK(Výsledky!$HK$3),"",Výsledky!HK77)</f>
        <v>40</v>
      </c>
      <c r="AO23" s="230">
        <f>IF(ISBLANK(Výsledky!$HR$3),"",Výsledky!HR77)</f>
        <v>30</v>
      </c>
      <c r="AP23" s="230">
        <f>IF(ISBLANK(Výsledky!$HY$3),"",Výsledky!HY77)</f>
        <v>30</v>
      </c>
      <c r="AQ23" s="230">
        <f>IF(ISBLANK(Výsledky!$IF$3),"",Výsledky!IF77)</f>
        <v>80</v>
      </c>
      <c r="AR23" s="230">
        <f>IF(ISBLANK(Výsledky!$IM$3),"",Výsledky!IM77)</f>
        <v>40</v>
      </c>
      <c r="AS23" s="230">
        <f>IF(ISBLANK(Výsledky!$IT$3),"",Výsledky!IT77)</f>
        <v>60</v>
      </c>
      <c r="AT23" s="230">
        <f>IF(ISBLANK(Výsledky!$JA$3),"",Výsledky!JA77)</f>
        <v>0</v>
      </c>
      <c r="AU23" s="230">
        <f>IF(ISBLANK(Výsledky!$JH$3),"",Výsledky!JH77)</f>
        <v>50</v>
      </c>
      <c r="AV23" s="230" t="str">
        <f>IF(ISBLANK(Výsledky!$JO$3),"",Výsledky!JO77)</f>
        <v/>
      </c>
      <c r="AW23" s="230">
        <f>IF(ISBLANK(Výsledky!$JV$3),"",Výsledky!JV77)</f>
        <v>40</v>
      </c>
      <c r="AX23" s="230" t="str">
        <f>IF(ISBLANK(Výsledky!$KC$3),"",Výsledky!KC77)</f>
        <v/>
      </c>
      <c r="AY23" s="230">
        <f>IF(ISBLANK(Výsledky!$KJ$3),"",Výsledky!KJ77)</f>
        <v>40</v>
      </c>
      <c r="AZ23" s="230">
        <f>IF(ISBLANK(Výsledky!$KQ$3),"",Výsledky!KQ77)</f>
        <v>0</v>
      </c>
      <c r="BA23" s="230">
        <f>IF(ISBLANK(Výsledky!$KX$3),"",Výsledky!KX77)</f>
        <v>50</v>
      </c>
      <c r="BB23" s="230">
        <f>IF(ISBLANK(Výsledky!$LE$3),"",Výsledky!LE77)</f>
        <v>20</v>
      </c>
      <c r="BC23" s="230">
        <f>IF(ISBLANK(Výsledky!$LL$3),"",Výsledky!LL77)</f>
        <v>40</v>
      </c>
      <c r="BD23" s="230">
        <f>IF(ISBLANK(Výsledky!$LS$3),"",Výsledky!LS77)</f>
        <v>0</v>
      </c>
      <c r="BE23" s="230">
        <f>IF(ISBLANK(Výsledky!$LZ$3),"",Výsledky!LZ77)</f>
        <v>40</v>
      </c>
      <c r="BF23" s="230">
        <f>IF(ISBLANK(Výsledky!$MG$3),"",Výsledky!MG77)</f>
        <v>40</v>
      </c>
      <c r="BG23" s="230">
        <f>IF(ISBLANK(Výsledky!$MN$3),"",Výsledky!MN77)</f>
        <v>0</v>
      </c>
      <c r="BH23" s="230">
        <f>IF(ISBLANK(Výsledky!$MU$3),"",Výsledky!MU77)</f>
        <v>40</v>
      </c>
      <c r="BI23" s="230">
        <f>IF(ISBLANK(Výsledky!$NB$3),"",Výsledky!NB77)</f>
        <v>30</v>
      </c>
      <c r="BJ23" s="230">
        <f>IF(ISBLANK(Výsledky!$NI$3),"",Výsledky!NI77)</f>
        <v>20</v>
      </c>
      <c r="BK23" s="230">
        <f>IF(ISBLANK(Výsledky!$NP$3),"",Výsledky!NP77)</f>
        <v>0</v>
      </c>
      <c r="BL23" s="230">
        <f>IF(ISBLANK(Výsledky!$NW$3),"",Výsledky!NW77)</f>
        <v>10</v>
      </c>
      <c r="BM23" s="230">
        <f>IF(ISBLANK(Výsledky!$OD$3),"",Výsledky!OD77)</f>
        <v>20</v>
      </c>
      <c r="BN23" s="230" t="str">
        <f>IF(ISBLANK(Výsledky!$OK$3),"",Výsledky!OK77)</f>
        <v/>
      </c>
      <c r="BO23" s="230">
        <f>IF(ISBLANK(Výsledky!$OR$3),"",Výsledky!OR77)</f>
        <v>70</v>
      </c>
      <c r="BP23" s="230">
        <f>IF(ISBLANK(Výsledky!$OY$3),"",Výsledky!OY77)</f>
        <v>30</v>
      </c>
      <c r="BQ23" s="230" t="str">
        <f>IF(ISBLANK(Výsledky!$PF$3),"",Výsledky!PF77)</f>
        <v/>
      </c>
      <c r="BR23" s="230" t="str">
        <f>IF(ISBLANK(Výsledky!$PM$3),"",Výsledky!PM77)</f>
        <v>-</v>
      </c>
      <c r="BS23" s="230" t="str">
        <f>IF(ISBLANK(Výsledky!$PT$3),"",Výsledky!PT77)</f>
        <v/>
      </c>
      <c r="BT23" s="230" t="str">
        <f>IF(ISBLANK(Výsledky!$QA$3),"",Výsledky!QA77)</f>
        <v>-</v>
      </c>
      <c r="BU23" s="230" t="str">
        <f>IF(ISBLANK(Výsledky!$QH$3),"",Výsledky!QH77)</f>
        <v>-</v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0"/>
        <v/>
      </c>
      <c r="DY23" s="5" t="str">
        <f t="shared" si="1"/>
        <v/>
      </c>
      <c r="DZ23" s="5" t="str">
        <f t="shared" si="2"/>
        <v/>
      </c>
      <c r="EA23" s="5" t="str">
        <f t="shared" si="3"/>
        <v/>
      </c>
      <c r="EB23" s="5" t="str">
        <f t="shared" si="4"/>
        <v/>
      </c>
      <c r="EC23" s="5" t="str">
        <f t="shared" si="5"/>
        <v/>
      </c>
      <c r="ED23" s="5" t="str">
        <f t="shared" si="6"/>
        <v/>
      </c>
      <c r="EE23" s="5" t="str">
        <f t="shared" si="7"/>
        <v/>
      </c>
      <c r="EF23" s="5" t="str">
        <f t="shared" si="8"/>
        <v/>
      </c>
      <c r="EG23" s="5" t="str">
        <f t="shared" si="9"/>
        <v/>
      </c>
      <c r="EH23" s="5" t="str">
        <f t="shared" si="10"/>
        <v/>
      </c>
      <c r="EI23" s="5" t="str">
        <f t="shared" si="11"/>
        <v/>
      </c>
      <c r="EJ23" s="5" t="str">
        <f t="shared" si="12"/>
        <v/>
      </c>
    </row>
    <row r="24" spans="1:140" ht="13.8" x14ac:dyDescent="0.25">
      <c r="A24" s="1"/>
      <c r="B24" s="215" t="s">
        <v>112</v>
      </c>
      <c r="C24" s="47">
        <f>Tipy!A22</f>
        <v>15</v>
      </c>
      <c r="D24" s="217" t="str">
        <f>IF(Tipy!B22="","",Tipy!B22)</f>
        <v>Fifo</v>
      </c>
      <c r="E24" s="45">
        <f>SUM(F24:J24)</f>
        <v>1650</v>
      </c>
      <c r="F24" s="221">
        <f>IF(ISBLANK(Výsledky!$I$3),"-",SUM(K24:O24,Q24,S24,U24,V24,X24,Z24,AB24,AC24,AE24:AG24,AI24,AK24:AM24,AP24,AS24:AU24,AW24,AY24,BB24,BD24,BG24:BJ24,BL24,BO24,BP24,BR24,BT24,BU24))</f>
        <v>1110</v>
      </c>
      <c r="G24" s="241">
        <f>IF(ISBLANK(Výsledky!$AY$3),"-",SUM(P24,T24,W24,AA24,AD24,AH24,AV24,AX24,BC24,BE24,BK24,BM24,BQ24,BS24,BV24))</f>
        <v>240</v>
      </c>
      <c r="H24" s="242">
        <f>IF(ISBLANK(Výsledky!$BM$3),"-",SUM(R24,Y24,AJ24,AO24,AQ24,AZ24))</f>
        <v>150</v>
      </c>
      <c r="I24" s="222">
        <f>IF(ISBLANK(Výsledky!$GI$3),"-",SUM(AN24,AR24,BA24,BF24,BN24,BW24))</f>
        <v>150</v>
      </c>
      <c r="J24" s="236" t="str">
        <f>IF(ISBLANK(Výsledky!$I$3),"",Výsledky!I28)</f>
        <v>-</v>
      </c>
      <c r="K24" s="239">
        <f>IF(ISBLANK(Výsledky!$P$3),"",Výsledky!P28)</f>
        <v>80</v>
      </c>
      <c r="L24" s="240">
        <f>IF(ISBLANK(Výsledky!$W$3),"",Výsledky!W28)</f>
        <v>40</v>
      </c>
      <c r="M24" s="230">
        <f>IF(ISBLANK(Výsledky!$AD$3),"",Výsledky!AD28)</f>
        <v>10</v>
      </c>
      <c r="N24" s="230" t="str">
        <f>IF(ISBLANK(Výsledky!$AK$3),"",Výsledky!AK28)</f>
        <v>-</v>
      </c>
      <c r="O24" s="230" t="str">
        <f>IF(ISBLANK(Výsledky!$AR$3),"",Výsledky!AR28)</f>
        <v>-</v>
      </c>
      <c r="P24" s="230">
        <f>IF(ISBLANK(Výsledky!$AY$3),"",Výsledky!AY28)</f>
        <v>50</v>
      </c>
      <c r="Q24" s="230">
        <f>IF(ISBLANK(Výsledky!$BF$3),"",Výsledky!BF28)</f>
        <v>20</v>
      </c>
      <c r="R24" s="230">
        <f>IF(ISBLANK(Výsledky!$BM$3),"",Výsledky!BM28)</f>
        <v>40</v>
      </c>
      <c r="S24" s="230">
        <f>IF(ISBLANK(Výsledky!$BT$3),"",Výsledky!BT28)</f>
        <v>0</v>
      </c>
      <c r="T24" s="230">
        <f>IF(ISBLANK(Výsledky!$CA$3),"",Výsledky!CA28)</f>
        <v>20</v>
      </c>
      <c r="U24" s="230">
        <f>IF(ISBLANK(Výsledky!$CH$3),"",Výsledky!CH28)</f>
        <v>10</v>
      </c>
      <c r="V24" s="230">
        <f>IF(ISBLANK(Výsledky!$CO$3),"",Výsledky!CO28)</f>
        <v>80</v>
      </c>
      <c r="W24" s="230">
        <f>IF(ISBLANK(Výsledky!$CV$3),"",Výsledky!CV28)</f>
        <v>40</v>
      </c>
      <c r="X24" s="230">
        <f>IF(ISBLANK(Výsledky!$DC$3),"",Výsledky!DC28)</f>
        <v>100</v>
      </c>
      <c r="Y24" s="230">
        <f>IF(ISBLANK(Výsledky!$DJ$3),"",Výsledky!DJ28)</f>
        <v>50</v>
      </c>
      <c r="Z24" s="230">
        <f>IF(ISBLANK(Výsledky!$DQ$3),"",Výsledky!DQ28)</f>
        <v>0</v>
      </c>
      <c r="AA24" s="230">
        <f>IF(ISBLANK(Výsledky!$DX$3),"",Výsledky!DX28)</f>
        <v>40</v>
      </c>
      <c r="AB24" s="230">
        <f>IF(ISBLANK(Výsledky!$EE$3),"",Výsledky!EE28)</f>
        <v>70</v>
      </c>
      <c r="AC24" s="230">
        <f>IF(ISBLANK(Výsledky!$EL$3),"",Výsledky!EL28)</f>
        <v>60</v>
      </c>
      <c r="AD24" s="230">
        <f>IF(ISBLANK(Výsledky!$ES$3),"",Výsledky!ES28)</f>
        <v>20</v>
      </c>
      <c r="AE24" s="230">
        <f>IF(ISBLANK(Výsledky!$EZ$3),"",Výsledky!EZ28)</f>
        <v>40</v>
      </c>
      <c r="AF24" s="230">
        <f>IF(ISBLANK(Výsledky!$FG$3),"",Výsledky!FG28)</f>
        <v>30</v>
      </c>
      <c r="AG24" s="230">
        <f>IF(ISBLANK(Výsledky!$FN$3),"",Výsledky!FN28)</f>
        <v>80</v>
      </c>
      <c r="AH24" s="230" t="str">
        <f>IF(ISBLANK(Výsledky!$FU$3),"",Výsledky!FU28)</f>
        <v>-</v>
      </c>
      <c r="AI24" s="230">
        <f>IF(ISBLANK(Výsledky!$GB$3),"",Výsledky!GB28)</f>
        <v>0</v>
      </c>
      <c r="AJ24" s="230" t="str">
        <f>IF(ISBLANK(Výsledky!$GI$3),"",Výsledky!GI28)</f>
        <v>-</v>
      </c>
      <c r="AK24" s="230">
        <f>IF(ISBLANK(Výsledky!$GP$3),"",Výsledky!GP28)</f>
        <v>10</v>
      </c>
      <c r="AL24" s="230">
        <f>IF(ISBLANK(Výsledky!$GW$3),"",Výsledky!GW28)</f>
        <v>30</v>
      </c>
      <c r="AM24" s="230">
        <f>IF(ISBLANK(Výsledky!$HD$3),"",Výsledky!HD28)</f>
        <v>60</v>
      </c>
      <c r="AN24" s="230">
        <f>IF(ISBLANK(Výsledky!$HK$3),"",Výsledky!HK28)</f>
        <v>30</v>
      </c>
      <c r="AO24" s="230">
        <f>IF(ISBLANK(Výsledky!$HR$3),"",Výsledky!HR28)</f>
        <v>50</v>
      </c>
      <c r="AP24" s="230">
        <f>IF(ISBLANK(Výsledky!$HY$3),"",Výsledky!HY28)</f>
        <v>20</v>
      </c>
      <c r="AQ24" s="230">
        <f>IF(ISBLANK(Výsledky!$IF$3),"",Výsledky!IF28)</f>
        <v>10</v>
      </c>
      <c r="AR24" s="230">
        <f>IF(ISBLANK(Výsledky!$IM$3),"",Výsledky!IM28)</f>
        <v>40</v>
      </c>
      <c r="AS24" s="230">
        <f>IF(ISBLANK(Výsledky!$IT$3),"",Výsledky!IT28)</f>
        <v>60</v>
      </c>
      <c r="AT24" s="230">
        <f>IF(ISBLANK(Výsledky!$JA$3),"",Výsledky!JA28)</f>
        <v>0</v>
      </c>
      <c r="AU24" s="230" t="str">
        <f>IF(ISBLANK(Výsledky!$JH$3),"",Výsledky!JH28)</f>
        <v>-</v>
      </c>
      <c r="AV24" s="230" t="str">
        <f>IF(ISBLANK(Výsledky!$JO$3),"",Výsledky!JO28)</f>
        <v/>
      </c>
      <c r="AW24" s="230">
        <f>IF(ISBLANK(Výsledky!$JV$3),"",Výsledky!JV28)</f>
        <v>20</v>
      </c>
      <c r="AX24" s="230" t="str">
        <f>IF(ISBLANK(Výsledky!$KC$3),"",Výsledky!KC28)</f>
        <v/>
      </c>
      <c r="AY24" s="230">
        <f>IF(ISBLANK(Výsledky!$KJ$3),"",Výsledky!KJ28)</f>
        <v>40</v>
      </c>
      <c r="AZ24" s="230">
        <f>IF(ISBLANK(Výsledky!$KQ$3),"",Výsledky!KQ28)</f>
        <v>0</v>
      </c>
      <c r="BA24" s="230">
        <f>IF(ISBLANK(Výsledky!$KX$3),"",Výsledky!KX28)</f>
        <v>60</v>
      </c>
      <c r="BB24" s="230">
        <f>IF(ISBLANK(Výsledky!$LE$3),"",Výsledky!LE28)</f>
        <v>30</v>
      </c>
      <c r="BC24" s="230">
        <f>IF(ISBLANK(Výsledky!$LL$3),"",Výsledky!LL28)</f>
        <v>0</v>
      </c>
      <c r="BD24" s="230">
        <f>IF(ISBLANK(Výsledky!$LS$3),"",Výsledky!LS28)</f>
        <v>10</v>
      </c>
      <c r="BE24" s="230">
        <f>IF(ISBLANK(Výsledky!$LZ$3),"",Výsledky!LZ28)</f>
        <v>60</v>
      </c>
      <c r="BF24" s="230">
        <f>IF(ISBLANK(Výsledky!$MG$3),"",Výsledky!MG28)</f>
        <v>20</v>
      </c>
      <c r="BG24" s="230">
        <f>IF(ISBLANK(Výsledky!$MN$3),"",Výsledky!MN28)</f>
        <v>0</v>
      </c>
      <c r="BH24" s="230">
        <f>IF(ISBLANK(Výsledky!$MU$3),"",Výsledky!MU28)</f>
        <v>40</v>
      </c>
      <c r="BI24" s="230" t="str">
        <f>IF(ISBLANK(Výsledky!$NB$3),"",Výsledky!NB28)</f>
        <v>-</v>
      </c>
      <c r="BJ24" s="230">
        <f>IF(ISBLANK(Výsledky!$NI$3),"",Výsledky!NI28)</f>
        <v>30</v>
      </c>
      <c r="BK24" s="230">
        <f>IF(ISBLANK(Výsledky!$NP$3),"",Výsledky!NP28)</f>
        <v>0</v>
      </c>
      <c r="BL24" s="230">
        <f>IF(ISBLANK(Výsledky!$NW$3),"",Výsledky!NW28)</f>
        <v>0</v>
      </c>
      <c r="BM24" s="230">
        <f>IF(ISBLANK(Výsledky!$OD$3),"",Výsledky!OD28)</f>
        <v>10</v>
      </c>
      <c r="BN24" s="230" t="str">
        <f>IF(ISBLANK(Výsledky!$OK$3),"",Výsledky!OK28)</f>
        <v/>
      </c>
      <c r="BO24" s="230">
        <f>IF(ISBLANK(Výsledky!$OR$3),"",Výsledky!OR28)</f>
        <v>40</v>
      </c>
      <c r="BP24" s="230">
        <f>IF(ISBLANK(Výsledky!$OY$3),"",Výsledky!OY28)</f>
        <v>0</v>
      </c>
      <c r="BQ24" s="230" t="str">
        <f>IF(ISBLANK(Výsledky!$PF$3),"",Výsledky!PF28)</f>
        <v/>
      </c>
      <c r="BR24" s="230">
        <f>IF(ISBLANK(Výsledky!$PM$3),"",Výsledky!PM28)</f>
        <v>40</v>
      </c>
      <c r="BS24" s="230" t="str">
        <f>IF(ISBLANK(Výsledky!$PT$3),"",Výsledky!PT28)</f>
        <v/>
      </c>
      <c r="BT24" s="230">
        <f>IF(ISBLANK(Výsledky!$QA$3),"",Výsledky!QA28)</f>
        <v>0</v>
      </c>
      <c r="BU24" s="230">
        <f>IF(ISBLANK(Výsledky!$QH$3),"",Výsledky!QH28)</f>
        <v>60</v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0"/>
        <v/>
      </c>
      <c r="DY24" s="5" t="str">
        <f t="shared" si="1"/>
        <v/>
      </c>
      <c r="DZ24" s="5" t="str">
        <f t="shared" si="2"/>
        <v/>
      </c>
      <c r="EA24" s="5" t="str">
        <f t="shared" si="3"/>
        <v/>
      </c>
      <c r="EB24" s="5" t="str">
        <f t="shared" si="4"/>
        <v/>
      </c>
      <c r="EC24" s="5" t="str">
        <f t="shared" si="5"/>
        <v/>
      </c>
      <c r="ED24" s="5" t="str">
        <f t="shared" si="6"/>
        <v/>
      </c>
      <c r="EE24" s="5" t="str">
        <f t="shared" si="7"/>
        <v/>
      </c>
      <c r="EF24" s="5" t="str">
        <f t="shared" si="8"/>
        <v/>
      </c>
      <c r="EG24" s="5" t="str">
        <f t="shared" si="9"/>
        <v/>
      </c>
      <c r="EH24" s="5" t="str">
        <f t="shared" si="10"/>
        <v/>
      </c>
      <c r="EI24" s="5" t="str">
        <f t="shared" si="11"/>
        <v/>
      </c>
      <c r="EJ24" s="5" t="str">
        <f t="shared" si="12"/>
        <v/>
      </c>
    </row>
    <row r="25" spans="1:140" ht="13.8" x14ac:dyDescent="0.25">
      <c r="A25" s="1"/>
      <c r="B25" s="215" t="s">
        <v>113</v>
      </c>
      <c r="C25" s="47">
        <f>Tipy!A25</f>
        <v>24</v>
      </c>
      <c r="D25" s="217" t="str">
        <f>IF(Tipy!B25="","",Tipy!B25)</f>
        <v>ja</v>
      </c>
      <c r="E25" s="45">
        <f>SUM(F25:J25)</f>
        <v>1650</v>
      </c>
      <c r="F25" s="221">
        <f>IF(ISBLANK(Výsledky!$I$3),"-",SUM(K25:O25,Q25,S25,U25,V25,X25,Z25,AB25,AC25,AE25:AG25,AI25,AK25:AM25,AP25,AS25:AU25,AW25,AY25,BB25,BD25,BG25:BJ25,BL25,BO25,BP25,BR25,BT25,BU25))</f>
        <v>1150</v>
      </c>
      <c r="G25" s="241">
        <f>IF(ISBLANK(Výsledky!$AY$3),"-",SUM(P25,T25,W25,AA25,AD25,AH25,AV25,AX25,BC25,BE25,BK25,BM25,BQ25,BS25,BV25))</f>
        <v>260</v>
      </c>
      <c r="H25" s="242">
        <f>IF(ISBLANK(Výsledky!$BM$3),"-",SUM(R25,Y25,AJ25,AO25,AQ25,AZ25))</f>
        <v>140</v>
      </c>
      <c r="I25" s="222">
        <f>IF(ISBLANK(Výsledky!$GI$3),"-",SUM(AN25,AR25,BA25,BF25,BN25,BW25))</f>
        <v>100</v>
      </c>
      <c r="J25" s="236" t="str">
        <f>IF(ISBLANK(Výsledky!$I$3),"",Výsledky!I31)</f>
        <v>-</v>
      </c>
      <c r="K25" s="239">
        <f>IF(ISBLANK(Výsledky!$P$3),"",Výsledky!P31)</f>
        <v>0</v>
      </c>
      <c r="L25" s="240">
        <f>IF(ISBLANK(Výsledky!$W$3),"",Výsledky!W31)</f>
        <v>50</v>
      </c>
      <c r="M25" s="230">
        <f>IF(ISBLANK(Výsledky!$AD$3),"",Výsledky!AD31)</f>
        <v>20</v>
      </c>
      <c r="N25" s="230">
        <f>IF(ISBLANK(Výsledky!$AK$3),"",Výsledky!AK31)</f>
        <v>80</v>
      </c>
      <c r="O25" s="230">
        <f>IF(ISBLANK(Výsledky!$AR$3),"",Výsledky!AR31)</f>
        <v>20</v>
      </c>
      <c r="P25" s="230">
        <f>IF(ISBLANK(Výsledky!$AY$3),"",Výsledky!AY31)</f>
        <v>30</v>
      </c>
      <c r="Q25" s="230">
        <f>IF(ISBLANK(Výsledky!$BF$3),"",Výsledky!BF31)</f>
        <v>30</v>
      </c>
      <c r="R25" s="230">
        <f>IF(ISBLANK(Výsledky!$BM$3),"",Výsledky!BM31)</f>
        <v>20</v>
      </c>
      <c r="S25" s="230">
        <f>IF(ISBLANK(Výsledky!$BT$3),"",Výsledky!BT31)</f>
        <v>0</v>
      </c>
      <c r="T25" s="230">
        <f>IF(ISBLANK(Výsledky!$CA$3),"",Výsledky!CA31)</f>
        <v>60</v>
      </c>
      <c r="U25" s="230">
        <f>IF(ISBLANK(Výsledky!$CH$3),"",Výsledky!CH31)</f>
        <v>0</v>
      </c>
      <c r="V25" s="230">
        <f>IF(ISBLANK(Výsledky!$CO$3),"",Výsledky!CO31)</f>
        <v>40</v>
      </c>
      <c r="W25" s="230">
        <f>IF(ISBLANK(Výsledky!$CV$3),"",Výsledky!CV31)</f>
        <v>20</v>
      </c>
      <c r="X25" s="230">
        <f>IF(ISBLANK(Výsledky!$DC$3),"",Výsledky!DC31)</f>
        <v>40</v>
      </c>
      <c r="Y25" s="230">
        <f>IF(ISBLANK(Výsledky!$DJ$3),"",Výsledky!DJ31)</f>
        <v>40</v>
      </c>
      <c r="Z25" s="230">
        <f>IF(ISBLANK(Výsledky!$DQ$3),"",Výsledky!DQ31)</f>
        <v>0</v>
      </c>
      <c r="AA25" s="230">
        <f>IF(ISBLANK(Výsledky!$DX$3),"",Výsledky!DX31)</f>
        <v>20</v>
      </c>
      <c r="AB25" s="230">
        <f>IF(ISBLANK(Výsledky!$EE$3),"",Výsledky!EE31)</f>
        <v>50</v>
      </c>
      <c r="AC25" s="230">
        <f>IF(ISBLANK(Výsledky!$EL$3),"",Výsledky!EL31)</f>
        <v>60</v>
      </c>
      <c r="AD25" s="230">
        <f>IF(ISBLANK(Výsledky!$ES$3),"",Výsledky!ES31)</f>
        <v>50</v>
      </c>
      <c r="AE25" s="230">
        <f>IF(ISBLANK(Výsledky!$EZ$3),"",Výsledky!EZ31)</f>
        <v>20</v>
      </c>
      <c r="AF25" s="230">
        <f>IF(ISBLANK(Výsledky!$FG$3),"",Výsledky!FG31)</f>
        <v>30</v>
      </c>
      <c r="AG25" s="230">
        <f>IF(ISBLANK(Výsledky!$FN$3),"",Výsledky!FN31)</f>
        <v>20</v>
      </c>
      <c r="AH25" s="230">
        <f>IF(ISBLANK(Výsledky!$FU$3),"",Výsledky!FU31)</f>
        <v>0</v>
      </c>
      <c r="AI25" s="230">
        <f>IF(ISBLANK(Výsledky!$GB$3),"",Výsledky!GB31)</f>
        <v>0</v>
      </c>
      <c r="AJ25" s="230">
        <f>IF(ISBLANK(Výsledky!$GI$3),"",Výsledky!GI31)</f>
        <v>40</v>
      </c>
      <c r="AK25" s="230">
        <f>IF(ISBLANK(Výsledky!$GP$3),"",Výsledky!GP31)</f>
        <v>40</v>
      </c>
      <c r="AL25" s="230">
        <f>IF(ISBLANK(Výsledky!$GW$3),"",Výsledky!GW31)</f>
        <v>40</v>
      </c>
      <c r="AM25" s="230">
        <f>IF(ISBLANK(Výsledky!$HD$3),"",Výsledky!HD31)</f>
        <v>60</v>
      </c>
      <c r="AN25" s="230">
        <f>IF(ISBLANK(Výsledky!$HK$3),"",Výsledky!HK31)</f>
        <v>0</v>
      </c>
      <c r="AO25" s="230">
        <f>IF(ISBLANK(Výsledky!$HR$3),"",Výsledky!HR31)</f>
        <v>30</v>
      </c>
      <c r="AP25" s="230">
        <f>IF(ISBLANK(Výsledky!$HY$3),"",Výsledky!HY31)</f>
        <v>40</v>
      </c>
      <c r="AQ25" s="230">
        <f>IF(ISBLANK(Výsledky!$IF$3),"",Výsledky!IF31)</f>
        <v>10</v>
      </c>
      <c r="AR25" s="230">
        <f>IF(ISBLANK(Výsledky!$IM$3),"",Výsledky!IM31)</f>
        <v>40</v>
      </c>
      <c r="AS25" s="230" t="str">
        <f>IF(ISBLANK(Výsledky!$IT$3),"",Výsledky!IT31)</f>
        <v>-</v>
      </c>
      <c r="AT25" s="230">
        <f>IF(ISBLANK(Výsledky!$JA$3),"",Výsledky!JA31)</f>
        <v>0</v>
      </c>
      <c r="AU25" s="230">
        <f>IF(ISBLANK(Výsledky!$JH$3),"",Výsledky!JH31)</f>
        <v>40</v>
      </c>
      <c r="AV25" s="230" t="str">
        <f>IF(ISBLANK(Výsledky!$JO$3),"",Výsledky!JO31)</f>
        <v/>
      </c>
      <c r="AW25" s="230">
        <f>IF(ISBLANK(Výsledky!$JV$3),"",Výsledky!JV31)</f>
        <v>60</v>
      </c>
      <c r="AX25" s="230" t="str">
        <f>IF(ISBLANK(Výsledky!$KC$3),"",Výsledky!KC31)</f>
        <v/>
      </c>
      <c r="AY25" s="230">
        <f>IF(ISBLANK(Výsledky!$KJ$3),"",Výsledky!KJ31)</f>
        <v>90</v>
      </c>
      <c r="AZ25" s="230">
        <f>IF(ISBLANK(Výsledky!$KQ$3),"",Výsledky!KQ31)</f>
        <v>0</v>
      </c>
      <c r="BA25" s="230">
        <f>IF(ISBLANK(Výsledky!$KX$3),"",Výsledky!KX31)</f>
        <v>20</v>
      </c>
      <c r="BB25" s="230">
        <f>IF(ISBLANK(Výsledky!$LE$3),"",Výsledky!LE31)</f>
        <v>20</v>
      </c>
      <c r="BC25" s="230">
        <f>IF(ISBLANK(Výsledky!$LL$3),"",Výsledky!LL31)</f>
        <v>20</v>
      </c>
      <c r="BD25" s="230">
        <f>IF(ISBLANK(Výsledky!$LS$3),"",Výsledky!LS31)</f>
        <v>20</v>
      </c>
      <c r="BE25" s="230">
        <f>IF(ISBLANK(Výsledky!$LZ$3),"",Výsledky!LZ31)</f>
        <v>40</v>
      </c>
      <c r="BF25" s="230">
        <f>IF(ISBLANK(Výsledky!$MG$3),"",Výsledky!MG31)</f>
        <v>40</v>
      </c>
      <c r="BG25" s="230">
        <f>IF(ISBLANK(Výsledky!$MN$3),"",Výsledky!MN31)</f>
        <v>0</v>
      </c>
      <c r="BH25" s="230">
        <f>IF(ISBLANK(Výsledky!$MU$3),"",Výsledky!MU31)</f>
        <v>70</v>
      </c>
      <c r="BI25" s="230">
        <f>IF(ISBLANK(Výsledky!$NB$3),"",Výsledky!NB31)</f>
        <v>40</v>
      </c>
      <c r="BJ25" s="230">
        <f>IF(ISBLANK(Výsledky!$NI$3),"",Výsledky!NI31)</f>
        <v>0</v>
      </c>
      <c r="BK25" s="230">
        <f>IF(ISBLANK(Výsledky!$NP$3),"",Výsledky!NP31)</f>
        <v>0</v>
      </c>
      <c r="BL25" s="230">
        <f>IF(ISBLANK(Výsledky!$NW$3),"",Výsledky!NW31)</f>
        <v>0</v>
      </c>
      <c r="BM25" s="230">
        <f>IF(ISBLANK(Výsledky!$OD$3),"",Výsledky!OD31)</f>
        <v>20</v>
      </c>
      <c r="BN25" s="230" t="str">
        <f>IF(ISBLANK(Výsledky!$OK$3),"",Výsledky!OK31)</f>
        <v/>
      </c>
      <c r="BO25" s="230">
        <f>IF(ISBLANK(Výsledky!$OR$3),"",Výsledky!OR31)</f>
        <v>30</v>
      </c>
      <c r="BP25" s="230">
        <f>IF(ISBLANK(Výsledky!$OY$3),"",Výsledky!OY31)</f>
        <v>20</v>
      </c>
      <c r="BQ25" s="230" t="str">
        <f>IF(ISBLANK(Výsledky!$PF$3),"",Výsledky!PF31)</f>
        <v/>
      </c>
      <c r="BR25" s="230">
        <f>IF(ISBLANK(Výsledky!$PM$3),"",Výsledky!PM31)</f>
        <v>60</v>
      </c>
      <c r="BS25" s="230" t="str">
        <f>IF(ISBLANK(Výsledky!$PT$3),"",Výsledky!PT31)</f>
        <v/>
      </c>
      <c r="BT25" s="230">
        <f>IF(ISBLANK(Výsledky!$QA$3),"",Výsledky!QA31)</f>
        <v>40</v>
      </c>
      <c r="BU25" s="230">
        <f>IF(ISBLANK(Výsledky!$QH$3),"",Výsledky!QH31)</f>
        <v>20</v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0"/>
        <v/>
      </c>
      <c r="DY25" s="5" t="str">
        <f t="shared" si="1"/>
        <v/>
      </c>
      <c r="DZ25" s="5" t="str">
        <f t="shared" si="2"/>
        <v/>
      </c>
      <c r="EA25" s="5" t="str">
        <f t="shared" si="3"/>
        <v/>
      </c>
      <c r="EB25" s="5" t="str">
        <f t="shared" si="4"/>
        <v/>
      </c>
      <c r="EC25" s="5" t="str">
        <f t="shared" si="5"/>
        <v/>
      </c>
      <c r="ED25" s="5" t="str">
        <f t="shared" si="6"/>
        <v/>
      </c>
      <c r="EE25" s="5" t="str">
        <f t="shared" si="7"/>
        <v/>
      </c>
      <c r="EF25" s="5" t="str">
        <f t="shared" si="8"/>
        <v/>
      </c>
      <c r="EG25" s="5" t="str">
        <f t="shared" si="9"/>
        <v/>
      </c>
      <c r="EH25" s="5" t="str">
        <f t="shared" si="10"/>
        <v/>
      </c>
      <c r="EI25" s="5" t="str">
        <f t="shared" si="11"/>
        <v/>
      </c>
      <c r="EJ25" s="5" t="str">
        <f t="shared" si="12"/>
        <v/>
      </c>
    </row>
    <row r="26" spans="1:140" ht="13.8" x14ac:dyDescent="0.25">
      <c r="A26" s="1"/>
      <c r="B26" s="215" t="s">
        <v>114</v>
      </c>
      <c r="C26" s="47">
        <f>Tipy!A27</f>
        <v>13</v>
      </c>
      <c r="D26" s="217" t="str">
        <f>IF(Tipy!B27="","",Tipy!B27)</f>
        <v>Jymi</v>
      </c>
      <c r="E26" s="45">
        <f>SUM(F26:J26)</f>
        <v>1630</v>
      </c>
      <c r="F26" s="221">
        <f>IF(ISBLANK(Výsledky!$I$3),"-",SUM(K26:O26,Q26,S26,U26,V26,X26,Z26,AB26,AC26,AE26:AG26,AI26,AK26:AM26,AP26,AS26:AU26,AW26,AY26,BB26,BD26,BG26:BJ26,BL26,BO26,BP26,BR26,BT26,BU26))</f>
        <v>1160</v>
      </c>
      <c r="G26" s="241">
        <f>IF(ISBLANK(Výsledky!$AY$3),"-",SUM(P26,T26,W26,AA26,AD26,AH26,AV26,AX26,BC26,BE26,BK26,BM26,BQ26,BS26,BV26))</f>
        <v>200</v>
      </c>
      <c r="H26" s="242">
        <f>IF(ISBLANK(Výsledky!$BM$3),"-",SUM(R26,Y26,AJ26,AO26,AQ26,AZ26))</f>
        <v>160</v>
      </c>
      <c r="I26" s="222">
        <f>IF(ISBLANK(Výsledky!$GI$3),"-",SUM(AN26,AR26,BA26,BF26,BN26,BW26))</f>
        <v>110</v>
      </c>
      <c r="J26" s="236" t="str">
        <f>IF(ISBLANK(Výsledky!$I$3),"",Výsledky!I33)</f>
        <v>-</v>
      </c>
      <c r="K26" s="239">
        <f>IF(ISBLANK(Výsledky!$P$3),"",Výsledky!P33)</f>
        <v>20</v>
      </c>
      <c r="L26" s="240">
        <f>IF(ISBLANK(Výsledky!$W$3),"",Výsledky!W33)</f>
        <v>80</v>
      </c>
      <c r="M26" s="230">
        <f>IF(ISBLANK(Výsledky!$AD$3),"",Výsledky!AD33)</f>
        <v>50</v>
      </c>
      <c r="N26" s="230">
        <f>IF(ISBLANK(Výsledky!$AK$3),"",Výsledky!AK33)</f>
        <v>0</v>
      </c>
      <c r="O26" s="230">
        <f>IF(ISBLANK(Výsledky!$AR$3),"",Výsledky!AR33)</f>
        <v>0</v>
      </c>
      <c r="P26" s="230">
        <f>IF(ISBLANK(Výsledky!$AY$3),"",Výsledky!AY33)</f>
        <v>20</v>
      </c>
      <c r="Q26" s="230">
        <f>IF(ISBLANK(Výsledky!$BF$3),"",Výsledky!BF33)</f>
        <v>50</v>
      </c>
      <c r="R26" s="230">
        <f>IF(ISBLANK(Výsledky!$BM$3),"",Výsledky!BM33)</f>
        <v>40</v>
      </c>
      <c r="S26" s="230">
        <f>IF(ISBLANK(Výsledky!$BT$3),"",Výsledky!BT33)</f>
        <v>10</v>
      </c>
      <c r="T26" s="230">
        <f>IF(ISBLANK(Výsledky!$CA$3),"",Výsledky!CA33)</f>
        <v>20</v>
      </c>
      <c r="U26" s="230">
        <f>IF(ISBLANK(Výsledky!$CH$3),"",Výsledky!CH33)</f>
        <v>0</v>
      </c>
      <c r="V26" s="230">
        <f>IF(ISBLANK(Výsledky!$CO$3),"",Výsledky!CO33)</f>
        <v>40</v>
      </c>
      <c r="W26" s="230">
        <f>IF(ISBLANK(Výsledky!$CV$3),"",Výsledky!CV33)</f>
        <v>40</v>
      </c>
      <c r="X26" s="230">
        <f>IF(ISBLANK(Výsledky!$DC$3),"",Výsledky!DC33)</f>
        <v>70</v>
      </c>
      <c r="Y26" s="230">
        <f>IF(ISBLANK(Výsledky!$DJ$3),"",Výsledky!DJ33)</f>
        <v>50</v>
      </c>
      <c r="Z26" s="230">
        <f>IF(ISBLANK(Výsledky!$DQ$3),"",Výsledky!DQ33)</f>
        <v>0</v>
      </c>
      <c r="AA26" s="230" t="str">
        <f>IF(ISBLANK(Výsledky!$DX$3),"",Výsledky!DX33)</f>
        <v>-</v>
      </c>
      <c r="AB26" s="230">
        <f>IF(ISBLANK(Výsledky!$EE$3),"",Výsledky!EE33)</f>
        <v>50</v>
      </c>
      <c r="AC26" s="230">
        <f>IF(ISBLANK(Výsledky!$EL$3),"",Výsledky!EL33)</f>
        <v>20</v>
      </c>
      <c r="AD26" s="230">
        <f>IF(ISBLANK(Výsledky!$ES$3),"",Výsledky!ES33)</f>
        <v>80</v>
      </c>
      <c r="AE26" s="230">
        <f>IF(ISBLANK(Výsledky!$EZ$3),"",Výsledky!EZ33)</f>
        <v>20</v>
      </c>
      <c r="AF26" s="230">
        <f>IF(ISBLANK(Výsledky!$FG$3),"",Výsledky!FG33)</f>
        <v>20</v>
      </c>
      <c r="AG26" s="230">
        <f>IF(ISBLANK(Výsledky!$FN$3),"",Výsledky!FN33)</f>
        <v>50</v>
      </c>
      <c r="AH26" s="230">
        <f>IF(ISBLANK(Výsledky!$FU$3),"",Výsledky!FU33)</f>
        <v>0</v>
      </c>
      <c r="AI26" s="230">
        <f>IF(ISBLANK(Výsledky!$GB$3),"",Výsledky!GB33)</f>
        <v>0</v>
      </c>
      <c r="AJ26" s="230" t="str">
        <f>IF(ISBLANK(Výsledky!$GI$3),"",Výsledky!GI33)</f>
        <v>-</v>
      </c>
      <c r="AK26" s="230">
        <f>IF(ISBLANK(Výsledky!$GP$3),"",Výsledky!GP33)</f>
        <v>110</v>
      </c>
      <c r="AL26" s="230">
        <f>IF(ISBLANK(Výsledky!$GW$3),"",Výsledky!GW33)</f>
        <v>20</v>
      </c>
      <c r="AM26" s="230">
        <f>IF(ISBLANK(Výsledky!$HD$3),"",Výsledky!HD33)</f>
        <v>40</v>
      </c>
      <c r="AN26" s="230">
        <f>IF(ISBLANK(Výsledky!$HK$3),"",Výsledky!HK33)</f>
        <v>30</v>
      </c>
      <c r="AO26" s="230">
        <f>IF(ISBLANK(Výsledky!$HR$3),"",Výsledky!HR33)</f>
        <v>50</v>
      </c>
      <c r="AP26" s="230">
        <f>IF(ISBLANK(Výsledky!$HY$3),"",Výsledky!HY33)</f>
        <v>50</v>
      </c>
      <c r="AQ26" s="230">
        <f>IF(ISBLANK(Výsledky!$IF$3),"",Výsledky!IF33)</f>
        <v>20</v>
      </c>
      <c r="AR26" s="230">
        <f>IF(ISBLANK(Výsledky!$IM$3),"",Výsledky!IM33)</f>
        <v>40</v>
      </c>
      <c r="AS26" s="230">
        <f>IF(ISBLANK(Výsledky!$IT$3),"",Výsledky!IT33)</f>
        <v>70</v>
      </c>
      <c r="AT26" s="230">
        <f>IF(ISBLANK(Výsledky!$JA$3),"",Výsledky!JA33)</f>
        <v>0</v>
      </c>
      <c r="AU26" s="230">
        <f>IF(ISBLANK(Výsledky!$JH$3),"",Výsledky!JH33)</f>
        <v>80</v>
      </c>
      <c r="AV26" s="230" t="str">
        <f>IF(ISBLANK(Výsledky!$JO$3),"",Výsledky!JO33)</f>
        <v/>
      </c>
      <c r="AW26" s="230">
        <f>IF(ISBLANK(Výsledky!$JV$3),"",Výsledky!JV33)</f>
        <v>20</v>
      </c>
      <c r="AX26" s="230" t="str">
        <f>IF(ISBLANK(Výsledky!$KC$3),"",Výsledky!KC33)</f>
        <v/>
      </c>
      <c r="AY26" s="230">
        <f>IF(ISBLANK(Výsledky!$KJ$3),"",Výsledky!KJ33)</f>
        <v>60</v>
      </c>
      <c r="AZ26" s="230">
        <f>IF(ISBLANK(Výsledky!$KQ$3),"",Výsledky!KQ33)</f>
        <v>0</v>
      </c>
      <c r="BA26" s="230">
        <f>IF(ISBLANK(Výsledky!$KX$3),"",Výsledky!KX33)</f>
        <v>20</v>
      </c>
      <c r="BB26" s="230">
        <f>IF(ISBLANK(Výsledky!$LE$3),"",Výsledky!LE33)</f>
        <v>20</v>
      </c>
      <c r="BC26" s="230" t="str">
        <f>IF(ISBLANK(Výsledky!$LL$3),"",Výsledky!LL33)</f>
        <v>-</v>
      </c>
      <c r="BD26" s="230" t="str">
        <f>IF(ISBLANK(Výsledky!$LS$3),"",Výsledky!LS33)</f>
        <v>-</v>
      </c>
      <c r="BE26" s="230">
        <f>IF(ISBLANK(Výsledky!$LZ$3),"",Výsledky!LZ33)</f>
        <v>20</v>
      </c>
      <c r="BF26" s="230">
        <f>IF(ISBLANK(Výsledky!$MG$3),"",Výsledky!MG33)</f>
        <v>20</v>
      </c>
      <c r="BG26" s="230">
        <f>IF(ISBLANK(Výsledky!$MN$3),"",Výsledky!MN33)</f>
        <v>0</v>
      </c>
      <c r="BH26" s="230">
        <f>IF(ISBLANK(Výsledky!$MU$3),"",Výsledky!MU33)</f>
        <v>80</v>
      </c>
      <c r="BI26" s="230">
        <f>IF(ISBLANK(Výsledky!$NB$3),"",Výsledky!NB33)</f>
        <v>20</v>
      </c>
      <c r="BJ26" s="230">
        <f>IF(ISBLANK(Výsledky!$NI$3),"",Výsledky!NI33)</f>
        <v>0</v>
      </c>
      <c r="BK26" s="230">
        <f>IF(ISBLANK(Výsledky!$NP$3),"",Výsledky!NP33)</f>
        <v>0</v>
      </c>
      <c r="BL26" s="230">
        <f>IF(ISBLANK(Výsledky!$NW$3),"",Výsledky!NW33)</f>
        <v>0</v>
      </c>
      <c r="BM26" s="230">
        <f>IF(ISBLANK(Výsledky!$OD$3),"",Výsledky!OD33)</f>
        <v>20</v>
      </c>
      <c r="BN26" s="230" t="str">
        <f>IF(ISBLANK(Výsledky!$OK$3),"",Výsledky!OK33)</f>
        <v/>
      </c>
      <c r="BO26" s="230">
        <f>IF(ISBLANK(Výsledky!$OR$3),"",Výsledky!OR33)</f>
        <v>40</v>
      </c>
      <c r="BP26" s="230">
        <f>IF(ISBLANK(Výsledky!$OY$3),"",Výsledky!OY33)</f>
        <v>20</v>
      </c>
      <c r="BQ26" s="230" t="str">
        <f>IF(ISBLANK(Výsledky!$PF$3),"",Výsledky!PF33)</f>
        <v/>
      </c>
      <c r="BR26" s="230">
        <f>IF(ISBLANK(Výsledky!$PM$3),"",Výsledky!PM33)</f>
        <v>20</v>
      </c>
      <c r="BS26" s="230" t="str">
        <f>IF(ISBLANK(Výsledky!$PT$3),"",Výsledky!PT33)</f>
        <v/>
      </c>
      <c r="BT26" s="230">
        <f>IF(ISBLANK(Výsledky!$QA$3),"",Výsledky!QA33)</f>
        <v>10</v>
      </c>
      <c r="BU26" s="230">
        <f>IF(ISBLANK(Výsledky!$QH$3),"",Výsledky!QH33)</f>
        <v>20</v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0"/>
        <v/>
      </c>
      <c r="DY26" s="5" t="str">
        <f t="shared" si="1"/>
        <v/>
      </c>
      <c r="DZ26" s="5" t="str">
        <f t="shared" si="2"/>
        <v/>
      </c>
      <c r="EA26" s="5" t="str">
        <f t="shared" si="3"/>
        <v/>
      </c>
      <c r="EB26" s="5" t="str">
        <f t="shared" si="4"/>
        <v/>
      </c>
      <c r="EC26" s="5" t="str">
        <f t="shared" si="5"/>
        <v/>
      </c>
      <c r="ED26" s="5" t="str">
        <f t="shared" si="6"/>
        <v/>
      </c>
      <c r="EE26" s="5" t="str">
        <f t="shared" si="7"/>
        <v/>
      </c>
      <c r="EF26" s="5" t="str">
        <f t="shared" si="8"/>
        <v/>
      </c>
      <c r="EG26" s="5" t="str">
        <f t="shared" si="9"/>
        <v/>
      </c>
      <c r="EH26" s="5" t="str">
        <f t="shared" si="10"/>
        <v/>
      </c>
      <c r="EI26" s="5" t="str">
        <f t="shared" si="11"/>
        <v/>
      </c>
      <c r="EJ26" s="5" t="str">
        <f t="shared" si="12"/>
        <v/>
      </c>
    </row>
    <row r="27" spans="1:140" ht="13.8" x14ac:dyDescent="0.25">
      <c r="A27" s="1"/>
      <c r="B27" s="215" t="s">
        <v>115</v>
      </c>
      <c r="C27" s="47">
        <f>Tipy!A78</f>
        <v>10</v>
      </c>
      <c r="D27" s="217" t="str">
        <f>IF(Tipy!B78="","",Tipy!B78)</f>
        <v>xO2</v>
      </c>
      <c r="E27" s="45">
        <f>SUM(F27:J27)</f>
        <v>1620</v>
      </c>
      <c r="F27" s="221">
        <f>IF(ISBLANK(Výsledky!$I$3),"-",SUM(K27:O27,Q27,S27,U27,V27,X27,Z27,AB27,AC27,AE27:AG27,AI27,AK27:AM27,AP27,AS27:AU27,AW27,AY27,BB27,BD27,BG27:BJ27,BL27,BO27,BP27,BR27,BT27,BU27))</f>
        <v>1050</v>
      </c>
      <c r="G27" s="241">
        <f>IF(ISBLANK(Výsledky!$AY$3),"-",SUM(P27,T27,W27,AA27,AD27,AH27,AV27,AX27,BC27,BE27,BK27,BM27,BQ27,BS27,BV27))</f>
        <v>300</v>
      </c>
      <c r="H27" s="242">
        <f>IF(ISBLANK(Výsledky!$BM$3),"-",SUM(R27,Y27,AJ27,AO27,AQ27,AZ27))</f>
        <v>200</v>
      </c>
      <c r="I27" s="222">
        <f>IF(ISBLANK(Výsledky!$GI$3),"-",SUM(AN27,AR27,BA27,BF27,BN27,BW27))</f>
        <v>70</v>
      </c>
      <c r="J27" s="236" t="str">
        <f>IF(ISBLANK(Výsledky!$I$3),"",Výsledky!I82)</f>
        <v>-</v>
      </c>
      <c r="K27" s="239">
        <f>IF(ISBLANK(Výsledky!$P$3),"",Výsledky!P84)</f>
        <v>0</v>
      </c>
      <c r="L27" s="240">
        <f>IF(ISBLANK(Výsledky!$W$3),"",Výsledky!W84)</f>
        <v>40</v>
      </c>
      <c r="M27" s="230">
        <f>IF(ISBLANK(Výsledky!$AD$3),"",Výsledky!AD84)</f>
        <v>70</v>
      </c>
      <c r="N27" s="230">
        <f>IF(ISBLANK(Výsledky!$AK$3),"",Výsledky!AK84)</f>
        <v>30</v>
      </c>
      <c r="O27" s="230">
        <f>IF(ISBLANK(Výsledky!$AR$3),"",Výsledky!AR84)</f>
        <v>80</v>
      </c>
      <c r="P27" s="230">
        <f>IF(ISBLANK(Výsledky!$AY$3),"",Výsledky!AY84)</f>
        <v>50</v>
      </c>
      <c r="Q27" s="230">
        <f>IF(ISBLANK(Výsledky!$BF$3),"",Výsledky!BF84)</f>
        <v>80</v>
      </c>
      <c r="R27" s="230">
        <f>IF(ISBLANK(Výsledky!$BM$3),"",Výsledky!BM84)</f>
        <v>80</v>
      </c>
      <c r="S27" s="230">
        <f>IF(ISBLANK(Výsledky!$BT$3),"",Výsledky!BT84)</f>
        <v>0</v>
      </c>
      <c r="T27" s="230">
        <f>IF(ISBLANK(Výsledky!$CA$3),"",Výsledky!CA84)</f>
        <v>40</v>
      </c>
      <c r="U27" s="230">
        <f>IF(ISBLANK(Výsledky!$CH$3),"",Výsledky!CH84)</f>
        <v>0</v>
      </c>
      <c r="V27" s="230">
        <f>IF(ISBLANK(Výsledky!$CO$3),"",Výsledky!CO84)</f>
        <v>40</v>
      </c>
      <c r="W27" s="230">
        <f>IF(ISBLANK(Výsledky!$CV$3),"",Výsledky!CV84)</f>
        <v>40</v>
      </c>
      <c r="X27" s="230">
        <f>IF(ISBLANK(Výsledky!$DC$3),"",Výsledky!DC84)</f>
        <v>100</v>
      </c>
      <c r="Y27" s="230">
        <f>IF(ISBLANK(Výsledky!$DJ$3),"",Výsledky!DJ84)</f>
        <v>70</v>
      </c>
      <c r="Z27" s="230">
        <f>IF(ISBLANK(Výsledky!$DQ$3),"",Výsledky!DQ84)</f>
        <v>0</v>
      </c>
      <c r="AA27" s="230">
        <f>IF(ISBLANK(Výsledky!$DX$3),"",Výsledky!DX84)</f>
        <v>0</v>
      </c>
      <c r="AB27" s="230">
        <f>IF(ISBLANK(Výsledky!$EE$3),"",Výsledky!EE84)</f>
        <v>30</v>
      </c>
      <c r="AC27" s="230">
        <f>IF(ISBLANK(Výsledky!$EL$3),"",Výsledky!EL84)</f>
        <v>40</v>
      </c>
      <c r="AD27" s="230">
        <f>IF(ISBLANK(Výsledky!$ES$3),"",Výsledky!ES84)</f>
        <v>50</v>
      </c>
      <c r="AE27" s="230">
        <f>IF(ISBLANK(Výsledky!$EZ$3),"",Výsledky!EZ84)</f>
        <v>40</v>
      </c>
      <c r="AF27" s="230">
        <f>IF(ISBLANK(Výsledky!$FG$3),"",Výsledky!FG84)</f>
        <v>20</v>
      </c>
      <c r="AG27" s="230">
        <f>IF(ISBLANK(Výsledky!$FN$3),"",Výsledky!FN84)</f>
        <v>50</v>
      </c>
      <c r="AH27" s="230">
        <f>IF(ISBLANK(Výsledky!$FU$3),"",Výsledky!FU84)</f>
        <v>0</v>
      </c>
      <c r="AI27" s="230">
        <f>IF(ISBLANK(Výsledky!$GB$3),"",Výsledky!GB84)</f>
        <v>0</v>
      </c>
      <c r="AJ27" s="230">
        <f>IF(ISBLANK(Výsledky!$GI$3),"",Výsledky!GI84)</f>
        <v>20</v>
      </c>
      <c r="AK27" s="230">
        <f>IF(ISBLANK(Výsledky!$GP$3),"",Výsledky!GP84)</f>
        <v>0</v>
      </c>
      <c r="AL27" s="230">
        <f>IF(ISBLANK(Výsledky!$GW$3),"",Výsledky!GW84)</f>
        <v>40</v>
      </c>
      <c r="AM27" s="230">
        <f>IF(ISBLANK(Výsledky!$HD$3),"",Výsledky!HD84)</f>
        <v>40</v>
      </c>
      <c r="AN27" s="230">
        <f>IF(ISBLANK(Výsledky!$HK$3),"",Výsledky!HK84)</f>
        <v>0</v>
      </c>
      <c r="AO27" s="230">
        <f>IF(ISBLANK(Výsledky!$HR$3),"",Výsledky!HR84)</f>
        <v>30</v>
      </c>
      <c r="AP27" s="230">
        <f>IF(ISBLANK(Výsledky!$HY$3),"",Výsledky!HY84)</f>
        <v>40</v>
      </c>
      <c r="AQ27" s="230">
        <f>IF(ISBLANK(Výsledky!$IF$3),"",Výsledky!IF84)</f>
        <v>0</v>
      </c>
      <c r="AR27" s="230">
        <f>IF(ISBLANK(Výsledky!$IM$3),"",Výsledky!IM84)</f>
        <v>40</v>
      </c>
      <c r="AS27" s="230" t="str">
        <f>IF(ISBLANK(Výsledky!$IT$3),"",Výsledky!IT84)</f>
        <v>-</v>
      </c>
      <c r="AT27" s="230">
        <f>IF(ISBLANK(Výsledky!$JA$3),"",Výsledky!JA84)</f>
        <v>0</v>
      </c>
      <c r="AU27" s="230">
        <f>IF(ISBLANK(Výsledky!$JH$3),"",Výsledky!JH84)</f>
        <v>50</v>
      </c>
      <c r="AV27" s="230" t="str">
        <f>IF(ISBLANK(Výsledky!$JO$3),"",Výsledky!JO84)</f>
        <v/>
      </c>
      <c r="AW27" s="230">
        <f>IF(ISBLANK(Výsledky!$JV$3),"",Výsledky!JV84)</f>
        <v>50</v>
      </c>
      <c r="AX27" s="230" t="str">
        <f>IF(ISBLANK(Výsledky!$KC$3),"",Výsledky!KC84)</f>
        <v/>
      </c>
      <c r="AY27" s="230">
        <f>IF(ISBLANK(Výsledky!$KJ$3),"",Výsledky!KJ84)</f>
        <v>40</v>
      </c>
      <c r="AZ27" s="230">
        <f>IF(ISBLANK(Výsledky!$KQ$3),"",Výsledky!KQ84)</f>
        <v>0</v>
      </c>
      <c r="BA27" s="230">
        <f>IF(ISBLANK(Výsledky!$KX$3),"",Výsledky!KX84)</f>
        <v>30</v>
      </c>
      <c r="BB27" s="230">
        <f>IF(ISBLANK(Výsledky!$LE$3),"",Výsledky!LE84)</f>
        <v>40</v>
      </c>
      <c r="BC27" s="230">
        <f>IF(ISBLANK(Výsledky!$LL$3),"",Výsledky!LL84)</f>
        <v>60</v>
      </c>
      <c r="BD27" s="230">
        <f>IF(ISBLANK(Výsledky!$LS$3),"",Výsledky!LS84)</f>
        <v>0</v>
      </c>
      <c r="BE27" s="230">
        <f>IF(ISBLANK(Výsledky!$LZ$3),"",Výsledky!LZ84)</f>
        <v>40</v>
      </c>
      <c r="BF27" s="230">
        <f>IF(ISBLANK(Výsledky!$MG$3),"",Výsledky!MG84)</f>
        <v>0</v>
      </c>
      <c r="BG27" s="230" t="str">
        <f>IF(ISBLANK(Výsledky!$MN$3),"",Výsledky!MN84)</f>
        <v>-</v>
      </c>
      <c r="BH27" s="230">
        <f>IF(ISBLANK(Výsledky!$MU$3),"",Výsledky!MU84)</f>
        <v>50</v>
      </c>
      <c r="BI27" s="230">
        <f>IF(ISBLANK(Výsledky!$NB$3),"",Výsledky!NB84)</f>
        <v>40</v>
      </c>
      <c r="BJ27" s="230">
        <f>IF(ISBLANK(Výsledky!$NI$3),"",Výsledky!NI84)</f>
        <v>40</v>
      </c>
      <c r="BK27" s="230">
        <f>IF(ISBLANK(Výsledky!$NP$3),"",Výsledky!NP84)</f>
        <v>0</v>
      </c>
      <c r="BL27" s="230">
        <f>IF(ISBLANK(Výsledky!$NW$3),"",Výsledky!NW84)</f>
        <v>0</v>
      </c>
      <c r="BM27" s="230">
        <f>IF(ISBLANK(Výsledky!$OD$3),"",Výsledky!OD84)</f>
        <v>20</v>
      </c>
      <c r="BN27" s="230" t="str">
        <f>IF(ISBLANK(Výsledky!$OK$3),"",Výsledky!OK84)</f>
        <v/>
      </c>
      <c r="BO27" s="230" t="str">
        <f>IF(ISBLANK(Výsledky!$OR$3),"",Výsledky!OR84)</f>
        <v>-</v>
      </c>
      <c r="BP27" s="230" t="str">
        <f>IF(ISBLANK(Výsledky!$OY$3),"",Výsledky!OY84)</f>
        <v>-</v>
      </c>
      <c r="BQ27" s="230" t="str">
        <f>IF(ISBLANK(Výsledky!$PF$3),"",Výsledky!PF84)</f>
        <v/>
      </c>
      <c r="BR27" s="230" t="str">
        <f>IF(ISBLANK(Výsledky!$PM$3),"",Výsledky!PM84)</f>
        <v>-</v>
      </c>
      <c r="BS27" s="230" t="str">
        <f>IF(ISBLANK(Výsledky!$PT$3),"",Výsledky!PT84)</f>
        <v/>
      </c>
      <c r="BT27" s="230" t="str">
        <f>IF(ISBLANK(Výsledky!$QA$3),"",Výsledky!QA84)</f>
        <v>-</v>
      </c>
      <c r="BU27" s="230" t="str">
        <f>IF(ISBLANK(Výsledky!$QH$3),"",Výsledky!QH84)</f>
        <v>-</v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0"/>
        <v/>
      </c>
      <c r="DY27" s="5" t="str">
        <f t="shared" si="1"/>
        <v/>
      </c>
      <c r="DZ27" s="5" t="str">
        <f t="shared" si="2"/>
        <v/>
      </c>
      <c r="EA27" s="5" t="str">
        <f t="shared" si="3"/>
        <v/>
      </c>
      <c r="EB27" s="5" t="str">
        <f t="shared" si="4"/>
        <v/>
      </c>
      <c r="EC27" s="5" t="str">
        <f t="shared" si="5"/>
        <v/>
      </c>
      <c r="ED27" s="5" t="str">
        <f t="shared" si="6"/>
        <v/>
      </c>
      <c r="EE27" s="5" t="str">
        <f t="shared" si="7"/>
        <v/>
      </c>
      <c r="EF27" s="5" t="str">
        <f t="shared" si="8"/>
        <v/>
      </c>
      <c r="EG27" s="5" t="str">
        <f t="shared" si="9"/>
        <v/>
      </c>
      <c r="EH27" s="5" t="str">
        <f t="shared" si="10"/>
        <v/>
      </c>
      <c r="EI27" s="5" t="str">
        <f t="shared" si="11"/>
        <v/>
      </c>
      <c r="EJ27" s="5" t="str">
        <f t="shared" si="12"/>
        <v/>
      </c>
    </row>
    <row r="28" spans="1:140" ht="13.8" x14ac:dyDescent="0.25">
      <c r="A28" s="1"/>
      <c r="B28" s="215" t="s">
        <v>116</v>
      </c>
      <c r="C28" s="47">
        <f>Tipy!A60</f>
        <v>22</v>
      </c>
      <c r="D28" s="217" t="str">
        <f>IF(Tipy!B60="","",Tipy!B60)</f>
        <v>REDbull</v>
      </c>
      <c r="E28" s="45">
        <f>SUM(F28:J28)</f>
        <v>1620</v>
      </c>
      <c r="F28" s="221">
        <f>IF(ISBLANK(Výsledky!$I$3),"-",SUM(K28:O28,Q28,S28,U28,V28,X28,Z28,AB28,AC28,AE28:AG28,AI28,AK28:AM28,AP28,AS28:AU28,AW28,AY28,BB28,BD28,BG28:BJ28,BL28,BO28,BP28,BR28,BT28,BU28))</f>
        <v>1130</v>
      </c>
      <c r="G28" s="241">
        <f>IF(ISBLANK(Výsledky!$AY$3),"-",SUM(P28,T28,W28,AA28,AD28,AH28,AV28,AX28,BC28,BE28,BK28,BM28,BQ28,BS28,BV28))</f>
        <v>230</v>
      </c>
      <c r="H28" s="242">
        <f>IF(ISBLANK(Výsledky!$BM$3),"-",SUM(R28,Y28,AJ28,AO28,AQ28,AZ28))</f>
        <v>200</v>
      </c>
      <c r="I28" s="222">
        <f>IF(ISBLANK(Výsledky!$GI$3),"-",SUM(AN28,AR28,BA28,BF28,BN28,BW28))</f>
        <v>60</v>
      </c>
      <c r="J28" s="236" t="str">
        <f>IF(ISBLANK(Výsledky!$I$3),"",Výsledky!I65)</f>
        <v>-</v>
      </c>
      <c r="K28" s="239">
        <f>IF(ISBLANK(Výsledky!$P$3),"",Výsledky!P66)</f>
        <v>20</v>
      </c>
      <c r="L28" s="240">
        <f>IF(ISBLANK(Výsledky!$W$3),"",Výsledky!W66)</f>
        <v>40</v>
      </c>
      <c r="M28" s="230">
        <f>IF(ISBLANK(Výsledky!$AD$3),"",Výsledky!AD66)</f>
        <v>10</v>
      </c>
      <c r="N28" s="230" t="str">
        <f>IF(ISBLANK(Výsledky!$AK$3),"",Výsledky!AK66)</f>
        <v>-</v>
      </c>
      <c r="O28" s="230">
        <f>IF(ISBLANK(Výsledky!$AR$3),"",Výsledky!AR66)</f>
        <v>50</v>
      </c>
      <c r="P28" s="230">
        <f>IF(ISBLANK(Výsledky!$AY$3),"",Výsledky!AY66)</f>
        <v>50</v>
      </c>
      <c r="Q28" s="230">
        <f>IF(ISBLANK(Výsledky!$BF$3),"",Výsledky!BF66)</f>
        <v>40</v>
      </c>
      <c r="R28" s="230">
        <f>IF(ISBLANK(Výsledky!$BM$3),"",Výsledky!BM66)</f>
        <v>30</v>
      </c>
      <c r="S28" s="230">
        <f>IF(ISBLANK(Výsledky!$BT$3),"",Výsledky!BT66)</f>
        <v>10</v>
      </c>
      <c r="T28" s="230">
        <f>IF(ISBLANK(Výsledky!$CA$3),"",Výsledky!CA66)</f>
        <v>20</v>
      </c>
      <c r="U28" s="230">
        <f>IF(ISBLANK(Výsledky!$CH$3),"",Výsledky!CH66)</f>
        <v>0</v>
      </c>
      <c r="V28" s="230">
        <f>IF(ISBLANK(Výsledky!$CO$3),"",Výsledky!CO66)</f>
        <v>80</v>
      </c>
      <c r="W28" s="230">
        <f>IF(ISBLANK(Výsledky!$CV$3),"",Výsledky!CV66)</f>
        <v>40</v>
      </c>
      <c r="X28" s="230">
        <f>IF(ISBLANK(Výsledky!$DC$3),"",Výsledky!DC66)</f>
        <v>50</v>
      </c>
      <c r="Y28" s="230">
        <f>IF(ISBLANK(Výsledky!$DJ$3),"",Výsledky!DJ66)</f>
        <v>20</v>
      </c>
      <c r="Z28" s="230">
        <f>IF(ISBLANK(Výsledky!$DQ$3),"",Výsledky!DQ66)</f>
        <v>0</v>
      </c>
      <c r="AA28" s="230">
        <f>IF(ISBLANK(Výsledky!$DX$3),"",Výsledky!DX66)</f>
        <v>20</v>
      </c>
      <c r="AB28" s="230">
        <f>IF(ISBLANK(Výsledky!$EE$3),"",Výsledky!EE66)</f>
        <v>40</v>
      </c>
      <c r="AC28" s="230">
        <f>IF(ISBLANK(Výsledky!$EL$3),"",Výsledky!EL66)</f>
        <v>20</v>
      </c>
      <c r="AD28" s="230">
        <f>IF(ISBLANK(Výsledky!$ES$3),"",Výsledky!ES66)</f>
        <v>40</v>
      </c>
      <c r="AE28" s="230">
        <f>IF(ISBLANK(Výsledky!$EZ$3),"",Výsledky!EZ66)</f>
        <v>20</v>
      </c>
      <c r="AF28" s="230">
        <f>IF(ISBLANK(Výsledky!$FG$3),"",Výsledky!FG66)</f>
        <v>130</v>
      </c>
      <c r="AG28" s="230">
        <f>IF(ISBLANK(Výsledky!$FN$3),"",Výsledky!FN66)</f>
        <v>50</v>
      </c>
      <c r="AH28" s="230">
        <f>IF(ISBLANK(Výsledky!$FU$3),"",Výsledky!FU66)</f>
        <v>0</v>
      </c>
      <c r="AI28" s="230">
        <f>IF(ISBLANK(Výsledky!$GB$3),"",Výsledky!GB66)</f>
        <v>0</v>
      </c>
      <c r="AJ28" s="230">
        <f>IF(ISBLANK(Výsledky!$GI$3),"",Výsledky!GI66)</f>
        <v>20</v>
      </c>
      <c r="AK28" s="230">
        <f>IF(ISBLANK(Výsledky!$GP$3),"",Výsledky!GP66)</f>
        <v>30</v>
      </c>
      <c r="AL28" s="230">
        <f>IF(ISBLANK(Výsledky!$GW$3),"",Výsledky!GW66)</f>
        <v>60</v>
      </c>
      <c r="AM28" s="230">
        <f>IF(ISBLANK(Výsledky!$HD$3),"",Výsledky!HD66)</f>
        <v>20</v>
      </c>
      <c r="AN28" s="230">
        <f>IF(ISBLANK(Výsledky!$HK$3),"",Výsledky!HK66)</f>
        <v>0</v>
      </c>
      <c r="AO28" s="230">
        <f>IF(ISBLANK(Výsledky!$HR$3),"",Výsledky!HR66)</f>
        <v>50</v>
      </c>
      <c r="AP28" s="230">
        <f>IF(ISBLANK(Výsledky!$HY$3),"",Výsledky!HY66)</f>
        <v>40</v>
      </c>
      <c r="AQ28" s="230">
        <f>IF(ISBLANK(Výsledky!$IF$3),"",Výsledky!IF66)</f>
        <v>60</v>
      </c>
      <c r="AR28" s="230">
        <f>IF(ISBLANK(Výsledky!$IM$3),"",Výsledky!IM66)</f>
        <v>40</v>
      </c>
      <c r="AS28" s="230">
        <f>IF(ISBLANK(Výsledky!$IT$3),"",Výsledky!IT66)</f>
        <v>0</v>
      </c>
      <c r="AT28" s="230">
        <f>IF(ISBLANK(Výsledky!$JA$3),"",Výsledky!JA66)</f>
        <v>0</v>
      </c>
      <c r="AU28" s="230">
        <f>IF(ISBLANK(Výsledky!$JH$3),"",Výsledky!JH66)</f>
        <v>50</v>
      </c>
      <c r="AV28" s="230" t="str">
        <f>IF(ISBLANK(Výsledky!$JO$3),"",Výsledky!JO66)</f>
        <v/>
      </c>
      <c r="AW28" s="230">
        <f>IF(ISBLANK(Výsledky!$JV$3),"",Výsledky!JV66)</f>
        <v>40</v>
      </c>
      <c r="AX28" s="230" t="str">
        <f>IF(ISBLANK(Výsledky!$KC$3),"",Výsledky!KC66)</f>
        <v/>
      </c>
      <c r="AY28" s="230">
        <f>IF(ISBLANK(Výsledky!$KJ$3),"",Výsledky!KJ66)</f>
        <v>50</v>
      </c>
      <c r="AZ28" s="230">
        <f>IF(ISBLANK(Výsledky!$KQ$3),"",Výsledky!KQ66)</f>
        <v>20</v>
      </c>
      <c r="BA28" s="230">
        <f>IF(ISBLANK(Výsledky!$KX$3),"",Výsledky!KX66)</f>
        <v>20</v>
      </c>
      <c r="BB28" s="230">
        <f>IF(ISBLANK(Výsledky!$LE$3),"",Výsledky!LE66)</f>
        <v>20</v>
      </c>
      <c r="BC28" s="230">
        <f>IF(ISBLANK(Výsledky!$LL$3),"",Výsledky!LL66)</f>
        <v>0</v>
      </c>
      <c r="BD28" s="230">
        <f>IF(ISBLANK(Výsledky!$LS$3),"",Výsledky!LS66)</f>
        <v>20</v>
      </c>
      <c r="BE28" s="230">
        <f>IF(ISBLANK(Výsledky!$LZ$3),"",Výsledky!LZ66)</f>
        <v>40</v>
      </c>
      <c r="BF28" s="230">
        <f>IF(ISBLANK(Výsledky!$MG$3),"",Výsledky!MG66)</f>
        <v>0</v>
      </c>
      <c r="BG28" s="230">
        <f>IF(ISBLANK(Výsledky!$MN$3),"",Výsledky!MN66)</f>
        <v>0</v>
      </c>
      <c r="BH28" s="230">
        <f>IF(ISBLANK(Výsledky!$MU$3),"",Výsledky!MU66)</f>
        <v>30</v>
      </c>
      <c r="BI28" s="230">
        <f>IF(ISBLANK(Výsledky!$NB$3),"",Výsledky!NB66)</f>
        <v>30</v>
      </c>
      <c r="BJ28" s="230">
        <f>IF(ISBLANK(Výsledky!$NI$3),"",Výsledky!NI66)</f>
        <v>60</v>
      </c>
      <c r="BK28" s="230">
        <f>IF(ISBLANK(Výsledky!$NP$3),"",Výsledky!NP66)</f>
        <v>0</v>
      </c>
      <c r="BL28" s="230">
        <f>IF(ISBLANK(Výsledky!$NW$3),"",Výsledky!NW66)</f>
        <v>0</v>
      </c>
      <c r="BM28" s="230">
        <f>IF(ISBLANK(Výsledky!$OD$3),"",Výsledky!OD66)</f>
        <v>20</v>
      </c>
      <c r="BN28" s="230" t="str">
        <f>IF(ISBLANK(Výsledky!$OK$3),"",Výsledky!OK66)</f>
        <v/>
      </c>
      <c r="BO28" s="230">
        <f>IF(ISBLANK(Výsledky!$OR$3),"",Výsledky!OR66)</f>
        <v>0</v>
      </c>
      <c r="BP28" s="230">
        <f>IF(ISBLANK(Výsledky!$OY$3),"",Výsledky!OY66)</f>
        <v>20</v>
      </c>
      <c r="BQ28" s="230" t="str">
        <f>IF(ISBLANK(Výsledky!$PF$3),"",Výsledky!PF66)</f>
        <v/>
      </c>
      <c r="BR28" s="230">
        <f>IF(ISBLANK(Výsledky!$PM$3),"",Výsledky!PM66)</f>
        <v>40</v>
      </c>
      <c r="BS28" s="230" t="str">
        <f>IF(ISBLANK(Výsledky!$PT$3),"",Výsledky!PT66)</f>
        <v/>
      </c>
      <c r="BT28" s="230">
        <f>IF(ISBLANK(Výsledky!$QA$3),"",Výsledky!QA66)</f>
        <v>40</v>
      </c>
      <c r="BU28" s="230">
        <f>IF(ISBLANK(Výsledky!$QH$3),"",Výsledky!QH66)</f>
        <v>20</v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0"/>
        <v/>
      </c>
      <c r="DY28" s="5" t="str">
        <f t="shared" si="1"/>
        <v/>
      </c>
      <c r="DZ28" s="5" t="str">
        <f t="shared" si="2"/>
        <v/>
      </c>
      <c r="EA28" s="5" t="str">
        <f t="shared" si="3"/>
        <v/>
      </c>
      <c r="EB28" s="5" t="str">
        <f t="shared" si="4"/>
        <v/>
      </c>
      <c r="EC28" s="5" t="str">
        <f t="shared" si="5"/>
        <v/>
      </c>
      <c r="ED28" s="5" t="str">
        <f t="shared" si="6"/>
        <v/>
      </c>
      <c r="EE28" s="5" t="str">
        <f t="shared" si="7"/>
        <v/>
      </c>
      <c r="EF28" s="5" t="str">
        <f t="shared" si="8"/>
        <v/>
      </c>
      <c r="EG28" s="5" t="str">
        <f t="shared" si="9"/>
        <v/>
      </c>
      <c r="EH28" s="5" t="str">
        <f t="shared" si="10"/>
        <v/>
      </c>
      <c r="EI28" s="5" t="str">
        <f t="shared" si="11"/>
        <v/>
      </c>
      <c r="EJ28" s="5" t="str">
        <f t="shared" si="12"/>
        <v/>
      </c>
    </row>
    <row r="29" spans="1:140" ht="13.8" x14ac:dyDescent="0.25">
      <c r="A29" s="1"/>
      <c r="B29" s="215" t="s">
        <v>117</v>
      </c>
      <c r="C29" s="47">
        <f>Tipy!A75</f>
        <v>67</v>
      </c>
      <c r="D29" s="217" t="str">
        <f>IF(Tipy!B75="","",Tipy!B75)</f>
        <v>Waldemar</v>
      </c>
      <c r="E29" s="45">
        <f>SUM(F29:J29)</f>
        <v>1610</v>
      </c>
      <c r="F29" s="221">
        <f>IF(ISBLANK(Výsledky!$I$3),"-",SUM(K29:O29,Q29,S29,U29,V29,X29,Z29,AB29,AC29,AE29:AG29,AI29,AK29:AM29,AP29,AS29:AU29,AW29,AY29,BB29,BD29,BG29:BJ29,BL29,BO29,BP29,BR29,BT29,BU29))</f>
        <v>1070</v>
      </c>
      <c r="G29" s="241">
        <f>IF(ISBLANK(Výsledky!$AY$3),"-",SUM(P29,T29,W29,AA29,AD29,AH29,AV29,AX29,BC29,BE29,BK29,BM29,BQ29,BS29,BV29))</f>
        <v>310</v>
      </c>
      <c r="H29" s="242">
        <f>IF(ISBLANK(Výsledky!$BM$3),"-",SUM(R29,Y29,AJ29,AO29,AQ29,AZ29))</f>
        <v>140</v>
      </c>
      <c r="I29" s="222">
        <f>IF(ISBLANK(Výsledky!$GI$3),"-",SUM(AN29,AR29,BA29,BF29,BN29,BW29))</f>
        <v>90</v>
      </c>
      <c r="J29" s="236" t="str">
        <f>IF(ISBLANK(Výsledky!$I$3),"",Výsledky!I81)</f>
        <v>-</v>
      </c>
      <c r="K29" s="239">
        <f>IF(ISBLANK(Výsledky!$P$3),"",Výsledky!P81)</f>
        <v>20</v>
      </c>
      <c r="L29" s="240">
        <f>IF(ISBLANK(Výsledky!$W$3),"",Výsledky!W81)</f>
        <v>30</v>
      </c>
      <c r="M29" s="230">
        <f>IF(ISBLANK(Výsledky!$AD$3),"",Výsledky!AD81)</f>
        <v>80</v>
      </c>
      <c r="N29" s="230">
        <f>IF(ISBLANK(Výsledky!$AK$3),"",Výsledky!AK81)</f>
        <v>40</v>
      </c>
      <c r="O29" s="230">
        <f>IF(ISBLANK(Výsledky!$AR$3),"",Výsledky!AR81)</f>
        <v>30</v>
      </c>
      <c r="P29" s="230">
        <f>IF(ISBLANK(Výsledky!$AY$3),"",Výsledky!AY81)</f>
        <v>50</v>
      </c>
      <c r="Q29" s="230" t="str">
        <f>IF(ISBLANK(Výsledky!$BF$3),"",Výsledky!BF81)</f>
        <v>-</v>
      </c>
      <c r="R29" s="230">
        <f>IF(ISBLANK(Výsledky!$BM$3),"",Výsledky!BM81)</f>
        <v>30</v>
      </c>
      <c r="S29" s="230">
        <f>IF(ISBLANK(Výsledky!$BT$3),"",Výsledky!BT81)</f>
        <v>0</v>
      </c>
      <c r="T29" s="230">
        <f>IF(ISBLANK(Výsledky!$CA$3),"",Výsledky!CA81)</f>
        <v>20</v>
      </c>
      <c r="U29" s="230">
        <f>IF(ISBLANK(Výsledky!$CH$3),"",Výsledky!CH81)</f>
        <v>20</v>
      </c>
      <c r="V29" s="230">
        <f>IF(ISBLANK(Výsledky!$CO$3),"",Výsledky!CO81)</f>
        <v>30</v>
      </c>
      <c r="W29" s="230">
        <f>IF(ISBLANK(Výsledky!$CV$3),"",Výsledky!CV81)</f>
        <v>40</v>
      </c>
      <c r="X29" s="230">
        <f>IF(ISBLANK(Výsledky!$DC$3),"",Výsledky!DC81)</f>
        <v>50</v>
      </c>
      <c r="Y29" s="230">
        <f>IF(ISBLANK(Výsledky!$DJ$3),"",Výsledky!DJ81)</f>
        <v>40</v>
      </c>
      <c r="Z29" s="230">
        <f>IF(ISBLANK(Výsledky!$DQ$3),"",Výsledky!DQ81)</f>
        <v>0</v>
      </c>
      <c r="AA29" s="230">
        <f>IF(ISBLANK(Výsledky!$DX$3),"",Výsledky!DX81)</f>
        <v>0</v>
      </c>
      <c r="AB29" s="230">
        <f>IF(ISBLANK(Výsledky!$EE$3),"",Výsledky!EE81)</f>
        <v>50</v>
      </c>
      <c r="AC29" s="230">
        <f>IF(ISBLANK(Výsledky!$EL$3),"",Výsledky!EL81)</f>
        <v>30</v>
      </c>
      <c r="AD29" s="230">
        <f>IF(ISBLANK(Výsledky!$ES$3),"",Výsledky!ES81)</f>
        <v>80</v>
      </c>
      <c r="AE29" s="230">
        <f>IF(ISBLANK(Výsledky!$EZ$3),"",Výsledky!EZ81)</f>
        <v>40</v>
      </c>
      <c r="AF29" s="230">
        <f>IF(ISBLANK(Výsledky!$FG$3),"",Výsledky!FG81)</f>
        <v>20</v>
      </c>
      <c r="AG29" s="230">
        <f>IF(ISBLANK(Výsledky!$FN$3),"",Výsledky!FN81)</f>
        <v>50</v>
      </c>
      <c r="AH29" s="230">
        <f>IF(ISBLANK(Výsledky!$FU$3),"",Výsledky!FU81)</f>
        <v>0</v>
      </c>
      <c r="AI29" s="230">
        <f>IF(ISBLANK(Výsledky!$GB$3),"",Výsledky!GB81)</f>
        <v>0</v>
      </c>
      <c r="AJ29" s="230">
        <f>IF(ISBLANK(Výsledky!$GI$3),"",Výsledky!GI81)</f>
        <v>20</v>
      </c>
      <c r="AK29" s="230">
        <f>IF(ISBLANK(Výsledky!$GP$3),"",Výsledky!GP81)</f>
        <v>20</v>
      </c>
      <c r="AL29" s="230">
        <f>IF(ISBLANK(Výsledky!$GW$3),"",Výsledky!GW81)</f>
        <v>40</v>
      </c>
      <c r="AM29" s="230">
        <f>IF(ISBLANK(Výsledky!$HD$3),"",Výsledky!HD81)</f>
        <v>60</v>
      </c>
      <c r="AN29" s="230">
        <f>IF(ISBLANK(Výsledky!$HK$3),"",Výsledky!HK81)</f>
        <v>40</v>
      </c>
      <c r="AO29" s="230">
        <f>IF(ISBLANK(Výsledky!$HR$3),"",Výsledky!HR81)</f>
        <v>30</v>
      </c>
      <c r="AP29" s="230">
        <f>IF(ISBLANK(Výsledky!$HY$3),"",Výsledky!HY81)</f>
        <v>40</v>
      </c>
      <c r="AQ29" s="230">
        <f>IF(ISBLANK(Výsledky!$IF$3),"",Výsledky!IF81)</f>
        <v>10</v>
      </c>
      <c r="AR29" s="230" t="str">
        <f>IF(ISBLANK(Výsledky!$IM$3),"",Výsledky!IM81)</f>
        <v>-</v>
      </c>
      <c r="AS29" s="230">
        <f>IF(ISBLANK(Výsledky!$IT$3),"",Výsledky!IT81)</f>
        <v>50</v>
      </c>
      <c r="AT29" s="230">
        <f>IF(ISBLANK(Výsledky!$JA$3),"",Výsledky!JA81)</f>
        <v>0</v>
      </c>
      <c r="AU29" s="230">
        <f>IF(ISBLANK(Výsledky!$JH$3),"",Výsledky!JH81)</f>
        <v>50</v>
      </c>
      <c r="AV29" s="230" t="str">
        <f>IF(ISBLANK(Výsledky!$JO$3),"",Výsledky!JO81)</f>
        <v/>
      </c>
      <c r="AW29" s="230">
        <f>IF(ISBLANK(Výsledky!$JV$3),"",Výsledky!JV81)</f>
        <v>50</v>
      </c>
      <c r="AX29" s="230" t="str">
        <f>IF(ISBLANK(Výsledky!$KC$3),"",Výsledky!KC81)</f>
        <v/>
      </c>
      <c r="AY29" s="230">
        <f>IF(ISBLANK(Výsledky!$KJ$3),"",Výsledky!KJ81)</f>
        <v>70</v>
      </c>
      <c r="AZ29" s="230">
        <f>IF(ISBLANK(Výsledky!$KQ$3),"",Výsledky!KQ81)</f>
        <v>10</v>
      </c>
      <c r="BA29" s="230">
        <f>IF(ISBLANK(Výsledky!$KX$3),"",Výsledky!KX81)</f>
        <v>30</v>
      </c>
      <c r="BB29" s="230">
        <f>IF(ISBLANK(Výsledky!$LE$3),"",Výsledky!LE81)</f>
        <v>30</v>
      </c>
      <c r="BC29" s="230">
        <f>IF(ISBLANK(Výsledky!$LL$3),"",Výsledky!LL81)</f>
        <v>60</v>
      </c>
      <c r="BD29" s="230">
        <f>IF(ISBLANK(Výsledky!$LS$3),"",Výsledky!LS81)</f>
        <v>0</v>
      </c>
      <c r="BE29" s="230">
        <f>IF(ISBLANK(Výsledky!$LZ$3),"",Výsledky!LZ81)</f>
        <v>40</v>
      </c>
      <c r="BF29" s="230">
        <f>IF(ISBLANK(Výsledky!$MG$3),"",Výsledky!MG81)</f>
        <v>20</v>
      </c>
      <c r="BG29" s="230" t="str">
        <f>IF(ISBLANK(Výsledky!$MN$3),"",Výsledky!MN81)</f>
        <v>-</v>
      </c>
      <c r="BH29" s="230">
        <f>IF(ISBLANK(Výsledky!$MU$3),"",Výsledky!MU81)</f>
        <v>40</v>
      </c>
      <c r="BI29" s="230">
        <f>IF(ISBLANK(Výsledky!$NB$3),"",Výsledky!NB81)</f>
        <v>20</v>
      </c>
      <c r="BJ29" s="230">
        <f>IF(ISBLANK(Výsledky!$NI$3),"",Výsledky!NI81)</f>
        <v>20</v>
      </c>
      <c r="BK29" s="230">
        <f>IF(ISBLANK(Výsledky!$NP$3),"",Výsledky!NP81)</f>
        <v>0</v>
      </c>
      <c r="BL29" s="230">
        <f>IF(ISBLANK(Výsledky!$NW$3),"",Výsledky!NW81)</f>
        <v>0</v>
      </c>
      <c r="BM29" s="230">
        <f>IF(ISBLANK(Výsledky!$OD$3),"",Výsledky!OD81)</f>
        <v>20</v>
      </c>
      <c r="BN29" s="230" t="str">
        <f>IF(ISBLANK(Výsledky!$OK$3),"",Výsledky!OK81)</f>
        <v/>
      </c>
      <c r="BO29" s="230" t="str">
        <f>IF(ISBLANK(Výsledky!$OR$3),"",Výsledky!OR81)</f>
        <v>-</v>
      </c>
      <c r="BP29" s="230">
        <f>IF(ISBLANK(Výsledky!$OY$3),"",Výsledky!OY81)</f>
        <v>0</v>
      </c>
      <c r="BQ29" s="230" t="str">
        <f>IF(ISBLANK(Výsledky!$PF$3),"",Výsledky!PF81)</f>
        <v/>
      </c>
      <c r="BR29" s="230">
        <f>IF(ISBLANK(Výsledky!$PM$3),"",Výsledky!PM81)</f>
        <v>60</v>
      </c>
      <c r="BS29" s="230" t="str">
        <f>IF(ISBLANK(Výsledky!$PT$3),"",Výsledky!PT81)</f>
        <v/>
      </c>
      <c r="BT29" s="230" t="str">
        <f>IF(ISBLANK(Výsledky!$QA$3),"",Výsledky!QA81)</f>
        <v>-</v>
      </c>
      <c r="BU29" s="230">
        <f>IF(ISBLANK(Výsledky!$QH$3),"",Výsledky!QH81)</f>
        <v>30</v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0"/>
        <v/>
      </c>
      <c r="DY29" s="5" t="str">
        <f t="shared" si="1"/>
        <v/>
      </c>
      <c r="DZ29" s="5" t="str">
        <f t="shared" si="2"/>
        <v/>
      </c>
      <c r="EA29" s="5" t="str">
        <f t="shared" si="3"/>
        <v/>
      </c>
      <c r="EB29" s="5" t="str">
        <f t="shared" si="4"/>
        <v/>
      </c>
      <c r="EC29" s="5" t="str">
        <f t="shared" si="5"/>
        <v/>
      </c>
      <c r="ED29" s="5" t="str">
        <f t="shared" si="6"/>
        <v/>
      </c>
      <c r="EE29" s="5" t="str">
        <f t="shared" si="7"/>
        <v/>
      </c>
      <c r="EF29" s="5" t="str">
        <f t="shared" si="8"/>
        <v/>
      </c>
      <c r="EG29" s="5" t="str">
        <f t="shared" si="9"/>
        <v/>
      </c>
      <c r="EH29" s="5" t="str">
        <f t="shared" si="10"/>
        <v/>
      </c>
      <c r="EI29" s="5" t="str">
        <f t="shared" si="11"/>
        <v/>
      </c>
      <c r="EJ29" s="5" t="str">
        <f t="shared" si="12"/>
        <v/>
      </c>
    </row>
    <row r="30" spans="1:140" ht="13.8" x14ac:dyDescent="0.25">
      <c r="A30" s="1"/>
      <c r="B30" s="215" t="s">
        <v>118</v>
      </c>
      <c r="C30" s="47">
        <f>Tipy!A34</f>
        <v>28</v>
      </c>
      <c r="D30" s="217" t="str">
        <f>IF(Tipy!B34="","",Tipy!B34)</f>
        <v>Lukáš</v>
      </c>
      <c r="E30" s="45">
        <f>SUM(F30:J30)</f>
        <v>1590</v>
      </c>
      <c r="F30" s="221">
        <f>IF(ISBLANK(Výsledky!$I$3),"-",SUM(K30:O30,Q30,S30,U30,V30,X30,Z30,AB30,AC30,AE30:AG30,AI30,AK30:AM30,AP30,AS30:AU30,AW30,AY30,BB30,BD30,BG30:BJ30,BL30,BO30,BP30,BR30,BT30,BU30))</f>
        <v>970</v>
      </c>
      <c r="G30" s="241">
        <f>IF(ISBLANK(Výsledky!$AY$3),"-",SUM(P30,T30,W30,AA30,AD30,AH30,AV30,AX30,BC30,BE30,BK30,BM30,BQ30,BS30,BV30))</f>
        <v>290</v>
      </c>
      <c r="H30" s="242">
        <f>IF(ISBLANK(Výsledky!$BM$3),"-",SUM(R30,Y30,AJ30,AO30,AQ30,AZ30))</f>
        <v>180</v>
      </c>
      <c r="I30" s="222">
        <f>IF(ISBLANK(Výsledky!$GI$3),"-",SUM(AN30,AR30,BA30,BF30,BN30,BW30))</f>
        <v>150</v>
      </c>
      <c r="J30" s="236" t="str">
        <f>IF(ISBLANK(Výsledky!$I$3),"",Výsledky!I40)</f>
        <v>-</v>
      </c>
      <c r="K30" s="239">
        <f>IF(ISBLANK(Výsledky!$P$3),"",Výsledky!P40)</f>
        <v>20</v>
      </c>
      <c r="L30" s="240">
        <f>IF(ISBLANK(Výsledky!$W$3),"",Výsledky!W40)</f>
        <v>80</v>
      </c>
      <c r="M30" s="230">
        <f>IF(ISBLANK(Výsledky!$AD$3),"",Výsledky!AD40)</f>
        <v>10</v>
      </c>
      <c r="N30" s="230">
        <f>IF(ISBLANK(Výsledky!$AK$3),"",Výsledky!AK40)</f>
        <v>20</v>
      </c>
      <c r="O30" s="230">
        <f>IF(ISBLANK(Výsledky!$AR$3),"",Výsledky!AR40)</f>
        <v>20</v>
      </c>
      <c r="P30" s="230">
        <f>IF(ISBLANK(Výsledky!$AY$3),"",Výsledky!AY40)</f>
        <v>50</v>
      </c>
      <c r="Q30" s="230">
        <f>IF(ISBLANK(Výsledky!$BF$3),"",Výsledky!BF40)</f>
        <v>80</v>
      </c>
      <c r="R30" s="230">
        <f>IF(ISBLANK(Výsledky!$BM$3),"",Výsledky!BM40)</f>
        <v>50</v>
      </c>
      <c r="S30" s="230">
        <f>IF(ISBLANK(Výsledky!$BT$3),"",Výsledky!BT40)</f>
        <v>10</v>
      </c>
      <c r="T30" s="230">
        <f>IF(ISBLANK(Výsledky!$CA$3),"",Výsledky!CA40)</f>
        <v>60</v>
      </c>
      <c r="U30" s="230">
        <f>IF(ISBLANK(Výsledky!$CH$3),"",Výsledky!CH40)</f>
        <v>20</v>
      </c>
      <c r="V30" s="230">
        <f>IF(ISBLANK(Výsledky!$CO$3),"",Výsledky!CO40)</f>
        <v>40</v>
      </c>
      <c r="W30" s="230">
        <f>IF(ISBLANK(Výsledky!$CV$3),"",Výsledky!CV40)</f>
        <v>40</v>
      </c>
      <c r="X30" s="230">
        <f>IF(ISBLANK(Výsledky!$DC$3),"",Výsledky!DC40)</f>
        <v>60</v>
      </c>
      <c r="Y30" s="230">
        <f>IF(ISBLANK(Výsledky!$DJ$3),"",Výsledky!DJ40)</f>
        <v>50</v>
      </c>
      <c r="Z30" s="230">
        <f>IF(ISBLANK(Výsledky!$DQ$3),"",Výsledky!DQ40)</f>
        <v>0</v>
      </c>
      <c r="AA30" s="230">
        <f>IF(ISBLANK(Výsledky!$DX$3),"",Výsledky!DX40)</f>
        <v>0</v>
      </c>
      <c r="AB30" s="230">
        <f>IF(ISBLANK(Výsledky!$EE$3),"",Výsledky!EE40)</f>
        <v>40</v>
      </c>
      <c r="AC30" s="230">
        <f>IF(ISBLANK(Výsledky!$EL$3),"",Výsledky!EL40)</f>
        <v>40</v>
      </c>
      <c r="AD30" s="230">
        <f>IF(ISBLANK(Výsledky!$ES$3),"",Výsledky!ES40)</f>
        <v>80</v>
      </c>
      <c r="AE30" s="230">
        <f>IF(ISBLANK(Výsledky!$EZ$3),"",Výsledky!EZ40)</f>
        <v>20</v>
      </c>
      <c r="AF30" s="230">
        <f>IF(ISBLANK(Výsledky!$FG$3),"",Výsledky!FG40)</f>
        <v>30</v>
      </c>
      <c r="AG30" s="230">
        <f>IF(ISBLANK(Výsledky!$FN$3),"",Výsledky!FN40)</f>
        <v>40</v>
      </c>
      <c r="AH30" s="230">
        <f>IF(ISBLANK(Výsledky!$FU$3),"",Výsledky!FU40)</f>
        <v>0</v>
      </c>
      <c r="AI30" s="230">
        <f>IF(ISBLANK(Výsledky!$GB$3),"",Výsledky!GB40)</f>
        <v>0</v>
      </c>
      <c r="AJ30" s="230">
        <f>IF(ISBLANK(Výsledky!$GI$3),"",Výsledky!GI40)</f>
        <v>40</v>
      </c>
      <c r="AK30" s="230">
        <f>IF(ISBLANK(Výsledky!$GP$3),"",Výsledky!GP40)</f>
        <v>20</v>
      </c>
      <c r="AL30" s="230">
        <f>IF(ISBLANK(Výsledky!$GW$3),"",Výsledky!GW40)</f>
        <v>60</v>
      </c>
      <c r="AM30" s="230">
        <f>IF(ISBLANK(Výsledky!$HD$3),"",Výsledky!HD40)</f>
        <v>20</v>
      </c>
      <c r="AN30" s="230">
        <f>IF(ISBLANK(Výsledky!$HK$3),"",Výsledky!HK40)</f>
        <v>30</v>
      </c>
      <c r="AO30" s="230">
        <f>IF(ISBLANK(Výsledky!$HR$3),"",Výsledky!HR40)</f>
        <v>30</v>
      </c>
      <c r="AP30" s="230">
        <f>IF(ISBLANK(Výsledky!$HY$3),"",Výsledky!HY40)</f>
        <v>60</v>
      </c>
      <c r="AQ30" s="230">
        <f>IF(ISBLANK(Výsledky!$IF$3),"",Výsledky!IF40)</f>
        <v>10</v>
      </c>
      <c r="AR30" s="230">
        <f>IF(ISBLANK(Výsledky!$IM$3),"",Výsledky!IM40)</f>
        <v>40</v>
      </c>
      <c r="AS30" s="230" t="str">
        <f>IF(ISBLANK(Výsledky!$IT$3),"",Výsledky!IT40)</f>
        <v>-</v>
      </c>
      <c r="AT30" s="230">
        <f>IF(ISBLANK(Výsledky!$JA$3),"",Výsledky!JA40)</f>
        <v>0</v>
      </c>
      <c r="AU30" s="230">
        <f>IF(ISBLANK(Výsledky!$JH$3),"",Výsledky!JH40)</f>
        <v>50</v>
      </c>
      <c r="AV30" s="230" t="str">
        <f>IF(ISBLANK(Výsledky!$JO$3),"",Výsledky!JO40)</f>
        <v/>
      </c>
      <c r="AW30" s="230">
        <f>IF(ISBLANK(Výsledky!$JV$3),"",Výsledky!JV40)</f>
        <v>20</v>
      </c>
      <c r="AX30" s="230" t="str">
        <f>IF(ISBLANK(Výsledky!$KC$3),"",Výsledky!KC40)</f>
        <v/>
      </c>
      <c r="AY30" s="230">
        <f>IF(ISBLANK(Výsledky!$KJ$3),"",Výsledky!KJ40)</f>
        <v>40</v>
      </c>
      <c r="AZ30" s="230">
        <f>IF(ISBLANK(Výsledky!$KQ$3),"",Výsledky!KQ40)</f>
        <v>0</v>
      </c>
      <c r="BA30" s="230">
        <f>IF(ISBLANK(Výsledky!$KX$3),"",Výsledky!KX40)</f>
        <v>40</v>
      </c>
      <c r="BB30" s="230">
        <f>IF(ISBLANK(Výsledky!$LE$3),"",Výsledky!LE40)</f>
        <v>20</v>
      </c>
      <c r="BC30" s="230" t="str">
        <f>IF(ISBLANK(Výsledky!$LL$3),"",Výsledky!LL40)</f>
        <v>-</v>
      </c>
      <c r="BD30" s="230">
        <f>IF(ISBLANK(Výsledky!$LS$3),"",Výsledky!LS40)</f>
        <v>0</v>
      </c>
      <c r="BE30" s="230">
        <f>IF(ISBLANK(Výsledky!$LZ$3),"",Výsledky!LZ40)</f>
        <v>60</v>
      </c>
      <c r="BF30" s="230">
        <f>IF(ISBLANK(Výsledky!$MG$3),"",Výsledky!MG40)</f>
        <v>40</v>
      </c>
      <c r="BG30" s="230">
        <f>IF(ISBLANK(Výsledky!$MN$3),"",Výsledky!MN40)</f>
        <v>0</v>
      </c>
      <c r="BH30" s="230">
        <f>IF(ISBLANK(Výsledky!$MU$3),"",Výsledky!MU40)</f>
        <v>20</v>
      </c>
      <c r="BI30" s="230" t="str">
        <f>IF(ISBLANK(Výsledky!$NB$3),"",Výsledky!NB40)</f>
        <v>-</v>
      </c>
      <c r="BJ30" s="230">
        <f>IF(ISBLANK(Výsledky!$NI$3),"",Výsledky!NI40)</f>
        <v>20</v>
      </c>
      <c r="BK30" s="230">
        <f>IF(ISBLANK(Výsledky!$NP$3),"",Výsledky!NP40)</f>
        <v>0</v>
      </c>
      <c r="BL30" s="230">
        <f>IF(ISBLANK(Výsledky!$NW$3),"",Výsledky!NW40)</f>
        <v>0</v>
      </c>
      <c r="BM30" s="230" t="str">
        <f>IF(ISBLANK(Výsledky!$OD$3),"",Výsledky!OD40)</f>
        <v>-</v>
      </c>
      <c r="BN30" s="230" t="str">
        <f>IF(ISBLANK(Výsledky!$OK$3),"",Výsledky!OK40)</f>
        <v/>
      </c>
      <c r="BO30" s="230">
        <f>IF(ISBLANK(Výsledky!$OR$3),"",Výsledky!OR40)</f>
        <v>70</v>
      </c>
      <c r="BP30" s="230" t="str">
        <f>IF(ISBLANK(Výsledky!$OY$3),"",Výsledky!OY40)</f>
        <v>-</v>
      </c>
      <c r="BQ30" s="230" t="str">
        <f>IF(ISBLANK(Výsledky!$PF$3),"",Výsledky!PF40)</f>
        <v/>
      </c>
      <c r="BR30" s="230">
        <f>IF(ISBLANK(Výsledky!$PM$3),"",Výsledky!PM40)</f>
        <v>40</v>
      </c>
      <c r="BS30" s="230" t="str">
        <f>IF(ISBLANK(Výsledky!$PT$3),"",Výsledky!PT40)</f>
        <v/>
      </c>
      <c r="BT30" s="230">
        <f>IF(ISBLANK(Výsledky!$QA$3),"",Výsledky!QA40)</f>
        <v>0</v>
      </c>
      <c r="BU30" s="230" t="str">
        <f>IF(ISBLANK(Výsledky!$QH$3),"",Výsledky!QH40)</f>
        <v>-</v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0"/>
        <v/>
      </c>
      <c r="DY30" s="5" t="str">
        <f t="shared" si="1"/>
        <v/>
      </c>
      <c r="DZ30" s="5" t="str">
        <f t="shared" si="2"/>
        <v/>
      </c>
      <c r="EA30" s="5" t="str">
        <f t="shared" si="3"/>
        <v/>
      </c>
      <c r="EB30" s="5" t="str">
        <f t="shared" si="4"/>
        <v/>
      </c>
      <c r="EC30" s="5" t="str">
        <f t="shared" si="5"/>
        <v/>
      </c>
      <c r="ED30" s="5" t="str">
        <f t="shared" si="6"/>
        <v/>
      </c>
      <c r="EE30" s="5" t="str">
        <f t="shared" si="7"/>
        <v/>
      </c>
      <c r="EF30" s="5" t="str">
        <f t="shared" si="8"/>
        <v/>
      </c>
      <c r="EG30" s="5" t="str">
        <f t="shared" si="9"/>
        <v/>
      </c>
      <c r="EH30" s="5" t="str">
        <f t="shared" si="10"/>
        <v/>
      </c>
      <c r="EI30" s="5" t="str">
        <f t="shared" si="11"/>
        <v/>
      </c>
      <c r="EJ30" s="5" t="str">
        <f t="shared" si="12"/>
        <v/>
      </c>
    </row>
    <row r="31" spans="1:140" ht="13.8" x14ac:dyDescent="0.25">
      <c r="A31" s="1"/>
      <c r="B31" s="215" t="s">
        <v>119</v>
      </c>
      <c r="C31" s="47">
        <f>Tipy!A49</f>
        <v>3</v>
      </c>
      <c r="D31" s="217" t="str">
        <f>IF(Tipy!B49="","",Tipy!B49)</f>
        <v>ninetysix8</v>
      </c>
      <c r="E31" s="45">
        <f>SUM(F31:J31)</f>
        <v>1570</v>
      </c>
      <c r="F31" s="221">
        <f>IF(ISBLANK(Výsledky!$I$3),"-",SUM(K31:O31,Q31,S31,U31,V31,X31,Z31,AB31,AC31,AE31:AG31,AI31,AK31:AM31,AP31,AS31:AU31,AW31,AY31,BB31,BD31,BG31:BJ31,BL31,BO31,BP31,BR31,BT31,BU31))</f>
        <v>1010</v>
      </c>
      <c r="G31" s="241">
        <f>IF(ISBLANK(Výsledky!$AY$3),"-",SUM(P31,T31,W31,AA31,AD31,AH31,AV31,AX31,BC31,BE31,BK31,BM31,BQ31,BS31,BV31))</f>
        <v>270</v>
      </c>
      <c r="H31" s="242">
        <f>IF(ISBLANK(Výsledky!$BM$3),"-",SUM(R31,Y31,AJ31,AO31,AQ31,AZ31))</f>
        <v>160</v>
      </c>
      <c r="I31" s="222">
        <f>IF(ISBLANK(Výsledky!$GI$3),"-",SUM(AN31,AR31,BA31,BF31,BN31,BW31))</f>
        <v>130</v>
      </c>
      <c r="J31" s="236" t="str">
        <f>IF(ISBLANK(Výsledky!$I$3),"",Výsledky!I55)</f>
        <v>-</v>
      </c>
      <c r="K31" s="239">
        <f>IF(ISBLANK(Výsledky!$P$3),"",Výsledky!P55)</f>
        <v>20</v>
      </c>
      <c r="L31" s="240">
        <f>IF(ISBLANK(Výsledky!$W$3),"",Výsledky!W55)</f>
        <v>80</v>
      </c>
      <c r="M31" s="230">
        <f>IF(ISBLANK(Výsledky!$AD$3),"",Výsledky!AD55)</f>
        <v>20</v>
      </c>
      <c r="N31" s="230">
        <f>IF(ISBLANK(Výsledky!$AK$3),"",Výsledky!AK55)</f>
        <v>50</v>
      </c>
      <c r="O31" s="230">
        <f>IF(ISBLANK(Výsledky!$AR$3),"",Výsledky!AR55)</f>
        <v>50</v>
      </c>
      <c r="P31" s="230">
        <f>IF(ISBLANK(Výsledky!$AY$3),"",Výsledky!AY55)</f>
        <v>30</v>
      </c>
      <c r="Q31" s="230">
        <f>IF(ISBLANK(Výsledky!$BF$3),"",Výsledky!BF55)</f>
        <v>50</v>
      </c>
      <c r="R31" s="230">
        <f>IF(ISBLANK(Výsledky!$BM$3),"",Výsledky!BM55)</f>
        <v>50</v>
      </c>
      <c r="S31" s="230">
        <f>IF(ISBLANK(Výsledky!$BT$3),"",Výsledky!BT55)</f>
        <v>0</v>
      </c>
      <c r="T31" s="230">
        <f>IF(ISBLANK(Výsledky!$CA$3),"",Výsledky!CA55)</f>
        <v>20</v>
      </c>
      <c r="U31" s="230">
        <f>IF(ISBLANK(Výsledky!$CH$3),"",Výsledky!CH55)</f>
        <v>0</v>
      </c>
      <c r="V31" s="230">
        <f>IF(ISBLANK(Výsledky!$CO$3),"",Výsledky!CO55)</f>
        <v>40</v>
      </c>
      <c r="W31" s="230">
        <f>IF(ISBLANK(Výsledky!$CV$3),"",Výsledky!CV55)</f>
        <v>40</v>
      </c>
      <c r="X31" s="230">
        <f>IF(ISBLANK(Výsledky!$DC$3),"",Výsledky!DC55)</f>
        <v>80</v>
      </c>
      <c r="Y31" s="230">
        <f>IF(ISBLANK(Výsledky!$DJ$3),"",Výsledky!DJ55)</f>
        <v>40</v>
      </c>
      <c r="Z31" s="230">
        <f>IF(ISBLANK(Výsledky!$DQ$3),"",Výsledky!DQ55)</f>
        <v>0</v>
      </c>
      <c r="AA31" s="230">
        <f>IF(ISBLANK(Výsledky!$DX$3),"",Výsledky!DX55)</f>
        <v>0</v>
      </c>
      <c r="AB31" s="230">
        <f>IF(ISBLANK(Výsledky!$EE$3),"",Výsledky!EE55)</f>
        <v>40</v>
      </c>
      <c r="AC31" s="230">
        <f>IF(ISBLANK(Výsledky!$EL$3),"",Výsledky!EL55)</f>
        <v>0</v>
      </c>
      <c r="AD31" s="230">
        <f>IF(ISBLANK(Výsledky!$ES$3),"",Výsledky!ES55)</f>
        <v>60</v>
      </c>
      <c r="AE31" s="230">
        <f>IF(ISBLANK(Výsledky!$EZ$3),"",Výsledky!EZ55)</f>
        <v>20</v>
      </c>
      <c r="AF31" s="230">
        <f>IF(ISBLANK(Výsledky!$FG$3),"",Výsledky!FG55)</f>
        <v>20</v>
      </c>
      <c r="AG31" s="230">
        <f>IF(ISBLANK(Výsledky!$FN$3),"",Výsledky!FN55)</f>
        <v>70</v>
      </c>
      <c r="AH31" s="230">
        <f>IF(ISBLANK(Výsledky!$FU$3),"",Výsledky!FU55)</f>
        <v>20</v>
      </c>
      <c r="AI31" s="230">
        <f>IF(ISBLANK(Výsledky!$GB$3),"",Výsledky!GB55)</f>
        <v>0</v>
      </c>
      <c r="AJ31" s="230">
        <f>IF(ISBLANK(Výsledky!$GI$3),"",Výsledky!GI55)</f>
        <v>50</v>
      </c>
      <c r="AK31" s="230">
        <f>IF(ISBLANK(Výsledky!$GP$3),"",Výsledky!GP55)</f>
        <v>50</v>
      </c>
      <c r="AL31" s="230">
        <f>IF(ISBLANK(Výsledky!$GW$3),"",Výsledky!GW55)</f>
        <v>60</v>
      </c>
      <c r="AM31" s="230">
        <f>IF(ISBLANK(Výsledky!$HD$3),"",Výsledky!HD55)</f>
        <v>40</v>
      </c>
      <c r="AN31" s="230">
        <f>IF(ISBLANK(Výsledky!$HK$3),"",Výsledky!HK55)</f>
        <v>40</v>
      </c>
      <c r="AO31" s="230">
        <f>IF(ISBLANK(Výsledky!$HR$3),"",Výsledky!HR55)</f>
        <v>20</v>
      </c>
      <c r="AP31" s="230">
        <f>IF(ISBLANK(Výsledky!$HY$3),"",Výsledky!HY55)</f>
        <v>50</v>
      </c>
      <c r="AQ31" s="230">
        <f>IF(ISBLANK(Výsledky!$IF$3),"",Výsledky!IF55)</f>
        <v>0</v>
      </c>
      <c r="AR31" s="230">
        <f>IF(ISBLANK(Výsledky!$IM$3),"",Výsledky!IM55)</f>
        <v>60</v>
      </c>
      <c r="AS31" s="230">
        <f>IF(ISBLANK(Výsledky!$IT$3),"",Výsledky!IT55)</f>
        <v>30</v>
      </c>
      <c r="AT31" s="230">
        <f>IF(ISBLANK(Výsledky!$JA$3),"",Výsledky!JA55)</f>
        <v>0</v>
      </c>
      <c r="AU31" s="230">
        <f>IF(ISBLANK(Výsledky!$JH$3),"",Výsledky!JH55)</f>
        <v>40</v>
      </c>
      <c r="AV31" s="230" t="str">
        <f>IF(ISBLANK(Výsledky!$JO$3),"",Výsledky!JO55)</f>
        <v/>
      </c>
      <c r="AW31" s="230">
        <f>IF(ISBLANK(Výsledky!$JV$3),"",Výsledky!JV55)</f>
        <v>40</v>
      </c>
      <c r="AX31" s="230" t="str">
        <f>IF(ISBLANK(Výsledky!$KC$3),"",Výsledky!KC55)</f>
        <v/>
      </c>
      <c r="AY31" s="230">
        <f>IF(ISBLANK(Výsledky!$KJ$3),"",Výsledky!KJ55)</f>
        <v>50</v>
      </c>
      <c r="AZ31" s="230">
        <f>IF(ISBLANK(Výsledky!$KQ$3),"",Výsledky!KQ55)</f>
        <v>0</v>
      </c>
      <c r="BA31" s="230">
        <f>IF(ISBLANK(Výsledky!$KX$3),"",Výsledky!KX55)</f>
        <v>30</v>
      </c>
      <c r="BB31" s="230">
        <f>IF(ISBLANK(Výsledky!$LE$3),"",Výsledky!LE55)</f>
        <v>30</v>
      </c>
      <c r="BC31" s="230">
        <f>IF(ISBLANK(Výsledky!$LL$3),"",Výsledky!LL55)</f>
        <v>60</v>
      </c>
      <c r="BD31" s="230">
        <f>IF(ISBLANK(Výsledky!$LS$3),"",Výsledky!LS55)</f>
        <v>10</v>
      </c>
      <c r="BE31" s="230">
        <f>IF(ISBLANK(Výsledky!$LZ$3),"",Výsledky!LZ55)</f>
        <v>40</v>
      </c>
      <c r="BF31" s="230">
        <f>IF(ISBLANK(Výsledky!$MG$3),"",Výsledky!MG55)</f>
        <v>0</v>
      </c>
      <c r="BG31" s="230" t="str">
        <f>IF(ISBLANK(Výsledky!$MN$3),"",Výsledky!MN55)</f>
        <v>-</v>
      </c>
      <c r="BH31" s="230">
        <f>IF(ISBLANK(Výsledky!$MU$3),"",Výsledky!MU55)</f>
        <v>40</v>
      </c>
      <c r="BI31" s="230">
        <f>IF(ISBLANK(Výsledky!$NB$3),"",Výsledky!NB55)</f>
        <v>30</v>
      </c>
      <c r="BJ31" s="230" t="str">
        <f>IF(ISBLANK(Výsledky!$NI$3),"",Výsledky!NI55)</f>
        <v>-</v>
      </c>
      <c r="BK31" s="230">
        <f>IF(ISBLANK(Výsledky!$NP$3),"",Výsledky!NP55)</f>
        <v>0</v>
      </c>
      <c r="BL31" s="230" t="str">
        <f>IF(ISBLANK(Výsledky!$NW$3),"",Výsledky!NW55)</f>
        <v>-</v>
      </c>
      <c r="BM31" s="230" t="str">
        <f>IF(ISBLANK(Výsledky!$OD$3),"",Výsledky!OD55)</f>
        <v>-</v>
      </c>
      <c r="BN31" s="230" t="str">
        <f>IF(ISBLANK(Výsledky!$OK$3),"",Výsledky!OK55)</f>
        <v/>
      </c>
      <c r="BO31" s="230" t="str">
        <f>IF(ISBLANK(Výsledky!$OR$3),"",Výsledky!OR55)</f>
        <v>-</v>
      </c>
      <c r="BP31" s="230" t="str">
        <f>IF(ISBLANK(Výsledky!$OY$3),"",Výsledky!OY55)</f>
        <v>-</v>
      </c>
      <c r="BQ31" s="230" t="str">
        <f>IF(ISBLANK(Výsledky!$PF$3),"",Výsledky!PF55)</f>
        <v/>
      </c>
      <c r="BR31" s="230" t="str">
        <f>IF(ISBLANK(Výsledky!$PM$3),"",Výsledky!PM55)</f>
        <v>-</v>
      </c>
      <c r="BS31" s="230" t="str">
        <f>IF(ISBLANK(Výsledky!$PT$3),"",Výsledky!PT55)</f>
        <v/>
      </c>
      <c r="BT31" s="230" t="str">
        <f>IF(ISBLANK(Výsledky!$QA$3),"",Výsledky!QA55)</f>
        <v>-</v>
      </c>
      <c r="BU31" s="230" t="str">
        <f>IF(ISBLANK(Výsledky!$QH$3),"",Výsledky!QH55)</f>
        <v>-</v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0"/>
        <v/>
      </c>
      <c r="DY31" s="5" t="str">
        <f t="shared" si="1"/>
        <v/>
      </c>
      <c r="DZ31" s="5" t="str">
        <f t="shared" si="2"/>
        <v/>
      </c>
      <c r="EA31" s="5" t="str">
        <f t="shared" si="3"/>
        <v/>
      </c>
      <c r="EB31" s="5" t="str">
        <f t="shared" si="4"/>
        <v/>
      </c>
      <c r="EC31" s="5" t="str">
        <f t="shared" si="5"/>
        <v/>
      </c>
      <c r="ED31" s="5" t="str">
        <f t="shared" si="6"/>
        <v/>
      </c>
      <c r="EE31" s="5" t="str">
        <f t="shared" si="7"/>
        <v/>
      </c>
      <c r="EF31" s="5" t="str">
        <f t="shared" si="8"/>
        <v/>
      </c>
      <c r="EG31" s="5" t="str">
        <f t="shared" si="9"/>
        <v/>
      </c>
      <c r="EH31" s="5" t="str">
        <f t="shared" si="10"/>
        <v/>
      </c>
      <c r="EI31" s="5" t="str">
        <f t="shared" si="11"/>
        <v/>
      </c>
      <c r="EJ31" s="5" t="str">
        <f t="shared" si="12"/>
        <v/>
      </c>
    </row>
    <row r="32" spans="1:140" ht="13.8" x14ac:dyDescent="0.25">
      <c r="A32" s="1"/>
      <c r="B32" s="215" t="s">
        <v>120</v>
      </c>
      <c r="C32" s="47">
        <f>Tipy!A24</f>
        <v>14</v>
      </c>
      <c r="D32" s="217" t="str">
        <f>IF(Tipy!B24="","",Tipy!B24)</f>
        <v>ivez</v>
      </c>
      <c r="E32" s="45">
        <f>SUM(F32:J32)</f>
        <v>1570</v>
      </c>
      <c r="F32" s="221">
        <f>IF(ISBLANK(Výsledky!$I$3),"-",SUM(K32:O32,Q32,S32,U32,V32,X32,Z32,AB32,AC32,AE32:AG32,AI32,AK32:AM32,AP32,AS32:AU32,AW32,AY32,BB32,BD32,BG32:BJ32,BL32,BO32,BP32,BR32,BT32,BU32))</f>
        <v>1020</v>
      </c>
      <c r="G32" s="241">
        <f>IF(ISBLANK(Výsledky!$AY$3),"-",SUM(P32,T32,W32,AA32,AD32,AH32,AV32,AX32,BC32,BE32,BK32,BM32,BQ32,BS32,BV32))</f>
        <v>300</v>
      </c>
      <c r="H32" s="242">
        <f>IF(ISBLANK(Výsledky!$BM$3),"-",SUM(R32,Y32,AJ32,AO32,AQ32,AZ32))</f>
        <v>140</v>
      </c>
      <c r="I32" s="222">
        <f>IF(ISBLANK(Výsledky!$GI$3),"-",SUM(AN32,AR32,BA32,BF32,BN32,BW32))</f>
        <v>110</v>
      </c>
      <c r="J32" s="236" t="str">
        <f>IF(ISBLANK(Výsledky!$I$3),"",Výsledky!I30)</f>
        <v>-</v>
      </c>
      <c r="K32" s="239">
        <f>IF(ISBLANK(Výsledky!$P$3),"",Výsledky!P30)</f>
        <v>20</v>
      </c>
      <c r="L32" s="240">
        <f>IF(ISBLANK(Výsledky!$W$3),"",Výsledky!W30)</f>
        <v>80</v>
      </c>
      <c r="M32" s="230">
        <f>IF(ISBLANK(Výsledky!$AD$3),"",Výsledky!AD30)</f>
        <v>30</v>
      </c>
      <c r="N32" s="230">
        <f>IF(ISBLANK(Výsledky!$AK$3),"",Výsledky!AK30)</f>
        <v>50</v>
      </c>
      <c r="O32" s="230">
        <f>IF(ISBLANK(Výsledky!$AR$3),"",Výsledky!AR30)</f>
        <v>20</v>
      </c>
      <c r="P32" s="230">
        <f>IF(ISBLANK(Výsledky!$AY$3),"",Výsledky!AY30)</f>
        <v>50</v>
      </c>
      <c r="Q32" s="230">
        <f>IF(ISBLANK(Výsledky!$BF$3),"",Výsledky!BF30)</f>
        <v>80</v>
      </c>
      <c r="R32" s="230">
        <f>IF(ISBLANK(Výsledky!$BM$3),"",Výsledky!BM30)</f>
        <v>50</v>
      </c>
      <c r="S32" s="230">
        <f>IF(ISBLANK(Výsledky!$BT$3),"",Výsledky!BT30)</f>
        <v>0</v>
      </c>
      <c r="T32" s="230">
        <f>IF(ISBLANK(Výsledky!$CA$3),"",Výsledky!CA30)</f>
        <v>30</v>
      </c>
      <c r="U32" s="230">
        <f>IF(ISBLANK(Výsledky!$CH$3),"",Výsledky!CH30)</f>
        <v>20</v>
      </c>
      <c r="V32" s="230">
        <f>IF(ISBLANK(Výsledky!$CO$3),"",Výsledky!CO30)</f>
        <v>40</v>
      </c>
      <c r="W32" s="230">
        <f>IF(ISBLANK(Výsledky!$CV$3),"",Výsledky!CV30)</f>
        <v>60</v>
      </c>
      <c r="X32" s="230" t="str">
        <f>IF(ISBLANK(Výsledky!$DC$3),"",Výsledky!DC30)</f>
        <v>-</v>
      </c>
      <c r="Y32" s="230">
        <f>IF(ISBLANK(Výsledky!$DJ$3),"",Výsledky!DJ30)</f>
        <v>30</v>
      </c>
      <c r="Z32" s="230">
        <f>IF(ISBLANK(Výsledky!$DQ$3),"",Výsledky!DQ30)</f>
        <v>0</v>
      </c>
      <c r="AA32" s="230">
        <f>IF(ISBLANK(Výsledky!$DX$3),"",Výsledky!DX30)</f>
        <v>0</v>
      </c>
      <c r="AB32" s="230">
        <f>IF(ISBLANK(Výsledky!$EE$3),"",Výsledky!EE30)</f>
        <v>50</v>
      </c>
      <c r="AC32" s="230">
        <f>IF(ISBLANK(Výsledky!$EL$3),"",Výsledky!EL30)</f>
        <v>10</v>
      </c>
      <c r="AD32" s="230">
        <f>IF(ISBLANK(Výsledky!$ES$3),"",Výsledky!ES30)</f>
        <v>40</v>
      </c>
      <c r="AE32" s="230">
        <f>IF(ISBLANK(Výsledky!$EZ$3),"",Výsledky!EZ30)</f>
        <v>20</v>
      </c>
      <c r="AF32" s="230">
        <f>IF(ISBLANK(Výsledky!$FG$3),"",Výsledky!FG30)</f>
        <v>20</v>
      </c>
      <c r="AG32" s="230">
        <f>IF(ISBLANK(Výsledky!$FN$3),"",Výsledky!FN30)</f>
        <v>50</v>
      </c>
      <c r="AH32" s="230">
        <f>IF(ISBLANK(Výsledky!$FU$3),"",Výsledky!FU30)</f>
        <v>0</v>
      </c>
      <c r="AI32" s="230">
        <f>IF(ISBLANK(Výsledky!$GB$3),"",Výsledky!GB30)</f>
        <v>0</v>
      </c>
      <c r="AJ32" s="230">
        <f>IF(ISBLANK(Výsledky!$GI$3),"",Výsledky!GI30)</f>
        <v>40</v>
      </c>
      <c r="AK32" s="230">
        <f>IF(ISBLANK(Výsledky!$GP$3),"",Výsledky!GP30)</f>
        <v>20</v>
      </c>
      <c r="AL32" s="230">
        <f>IF(ISBLANK(Výsledky!$GW$3),"",Výsledky!GW30)</f>
        <v>20</v>
      </c>
      <c r="AM32" s="230">
        <f>IF(ISBLANK(Výsledky!$HD$3),"",Výsledky!HD30)</f>
        <v>40</v>
      </c>
      <c r="AN32" s="230">
        <f>IF(ISBLANK(Výsledky!$HK$3),"",Výsledky!HK30)</f>
        <v>20</v>
      </c>
      <c r="AO32" s="230">
        <f>IF(ISBLANK(Výsledky!$HR$3),"",Výsledky!HR30)</f>
        <v>20</v>
      </c>
      <c r="AP32" s="230">
        <f>IF(ISBLANK(Výsledky!$HY$3),"",Výsledky!HY30)</f>
        <v>40</v>
      </c>
      <c r="AQ32" s="230">
        <f>IF(ISBLANK(Výsledky!$IF$3),"",Výsledky!IF30)</f>
        <v>0</v>
      </c>
      <c r="AR32" s="230">
        <f>IF(ISBLANK(Výsledky!$IM$3),"",Výsledky!IM30)</f>
        <v>40</v>
      </c>
      <c r="AS32" s="230">
        <f>IF(ISBLANK(Výsledky!$IT$3),"",Výsledky!IT30)</f>
        <v>70</v>
      </c>
      <c r="AT32" s="230">
        <f>IF(ISBLANK(Výsledky!$JA$3),"",Výsledky!JA30)</f>
        <v>0</v>
      </c>
      <c r="AU32" s="230">
        <f>IF(ISBLANK(Výsledky!$JH$3),"",Výsledky!JH30)</f>
        <v>50</v>
      </c>
      <c r="AV32" s="230" t="str">
        <f>IF(ISBLANK(Výsledky!$JO$3),"",Výsledky!JO30)</f>
        <v/>
      </c>
      <c r="AW32" s="230">
        <f>IF(ISBLANK(Výsledky!$JV$3),"",Výsledky!JV30)</f>
        <v>20</v>
      </c>
      <c r="AX32" s="230" t="str">
        <f>IF(ISBLANK(Výsledky!$KC$3),"",Výsledky!KC30)</f>
        <v/>
      </c>
      <c r="AY32" s="230">
        <f>IF(ISBLANK(Výsledky!$KJ$3),"",Výsledky!KJ30)</f>
        <v>40</v>
      </c>
      <c r="AZ32" s="230">
        <f>IF(ISBLANK(Výsledky!$KQ$3),"",Výsledky!KQ30)</f>
        <v>0</v>
      </c>
      <c r="BA32" s="230">
        <f>IF(ISBLANK(Výsledky!$KX$3),"",Výsledky!KX30)</f>
        <v>30</v>
      </c>
      <c r="BB32" s="230">
        <f>IF(ISBLANK(Výsledky!$LE$3),"",Výsledky!LE30)</f>
        <v>20</v>
      </c>
      <c r="BC32" s="230">
        <f>IF(ISBLANK(Výsledky!$LL$3),"",Výsledky!LL30)</f>
        <v>40</v>
      </c>
      <c r="BD32" s="230">
        <f>IF(ISBLANK(Výsledky!$LS$3),"",Výsledky!LS30)</f>
        <v>10</v>
      </c>
      <c r="BE32" s="230">
        <f>IF(ISBLANK(Výsledky!$LZ$3),"",Výsledky!LZ30)</f>
        <v>40</v>
      </c>
      <c r="BF32" s="230">
        <f>IF(ISBLANK(Výsledky!$MG$3),"",Výsledky!MG30)</f>
        <v>20</v>
      </c>
      <c r="BG32" s="230">
        <f>IF(ISBLANK(Výsledky!$MN$3),"",Výsledky!MN30)</f>
        <v>0</v>
      </c>
      <c r="BH32" s="230">
        <f>IF(ISBLANK(Výsledky!$MU$3),"",Výsledky!MU30)</f>
        <v>50</v>
      </c>
      <c r="BI32" s="230">
        <f>IF(ISBLANK(Výsledky!$NB$3),"",Výsledky!NB30)</f>
        <v>30</v>
      </c>
      <c r="BJ32" s="230">
        <f>IF(ISBLANK(Výsledky!$NI$3),"",Výsledky!NI30)</f>
        <v>20</v>
      </c>
      <c r="BK32" s="230">
        <f>IF(ISBLANK(Výsledky!$NP$3),"",Výsledky!NP30)</f>
        <v>0</v>
      </c>
      <c r="BL32" s="230">
        <f>IF(ISBLANK(Výsledky!$NW$3),"",Výsledky!NW30)</f>
        <v>0</v>
      </c>
      <c r="BM32" s="230">
        <f>IF(ISBLANK(Výsledky!$OD$3),"",Výsledky!OD30)</f>
        <v>40</v>
      </c>
      <c r="BN32" s="230" t="str">
        <f>IF(ISBLANK(Výsledky!$OK$3),"",Výsledky!OK30)</f>
        <v/>
      </c>
      <c r="BO32" s="230">
        <f>IF(ISBLANK(Výsledky!$OR$3),"",Výsledky!OR30)</f>
        <v>30</v>
      </c>
      <c r="BP32" s="230">
        <f>IF(ISBLANK(Výsledky!$OY$3),"",Výsledky!OY30)</f>
        <v>0</v>
      </c>
      <c r="BQ32" s="230" t="str">
        <f>IF(ISBLANK(Výsledky!$PF$3),"",Výsledky!PF30)</f>
        <v/>
      </c>
      <c r="BR32" s="230">
        <f>IF(ISBLANK(Výsledky!$PM$3),"",Výsledky!PM30)</f>
        <v>40</v>
      </c>
      <c r="BS32" s="230" t="str">
        <f>IF(ISBLANK(Výsledky!$PT$3),"",Výsledky!PT30)</f>
        <v/>
      </c>
      <c r="BT32" s="230" t="str">
        <f>IF(ISBLANK(Výsledky!$QA$3),"",Výsledky!QA30)</f>
        <v>-</v>
      </c>
      <c r="BU32" s="230">
        <f>IF(ISBLANK(Výsledky!$QH$3),"",Výsledky!QH30)</f>
        <v>30</v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0"/>
        <v/>
      </c>
      <c r="DY32" s="5" t="str">
        <f t="shared" si="1"/>
        <v/>
      </c>
      <c r="DZ32" s="5" t="str">
        <f t="shared" si="2"/>
        <v/>
      </c>
      <c r="EA32" s="5" t="str">
        <f t="shared" si="3"/>
        <v/>
      </c>
      <c r="EB32" s="5" t="str">
        <f t="shared" si="4"/>
        <v/>
      </c>
      <c r="EC32" s="5" t="str">
        <f t="shared" si="5"/>
        <v/>
      </c>
      <c r="ED32" s="5" t="str">
        <f t="shared" si="6"/>
        <v/>
      </c>
      <c r="EE32" s="5" t="str">
        <f t="shared" si="7"/>
        <v/>
      </c>
      <c r="EF32" s="5" t="str">
        <f t="shared" si="8"/>
        <v/>
      </c>
      <c r="EG32" s="5" t="str">
        <f t="shared" si="9"/>
        <v/>
      </c>
      <c r="EH32" s="5" t="str">
        <f t="shared" si="10"/>
        <v/>
      </c>
      <c r="EI32" s="5" t="str">
        <f t="shared" si="11"/>
        <v/>
      </c>
      <c r="EJ32" s="5" t="str">
        <f t="shared" si="12"/>
        <v/>
      </c>
    </row>
    <row r="33" spans="1:140" ht="13.8" x14ac:dyDescent="0.25">
      <c r="A33" s="1"/>
      <c r="B33" s="215" t="s">
        <v>121</v>
      </c>
      <c r="C33" s="47">
        <f>Tipy!A63</f>
        <v>26</v>
      </c>
      <c r="D33" s="217" t="str">
        <f>IF(Tipy!B63="","",Tipy!B63)</f>
        <v>Slavo</v>
      </c>
      <c r="E33" s="45">
        <f>SUM(F33:J33)</f>
        <v>1550</v>
      </c>
      <c r="F33" s="221">
        <f>IF(ISBLANK(Výsledky!$I$3),"-",SUM(K33:O33,Q33,S33,U33,V33,X33,Z33,AB33,AC33,AE33:AG33,AI33,AK33:AM33,AP33,AS33:AU33,AW33,AY33,BB33,BD33,BG33:BJ33,BL33,BO33,BP33,BR33,BT33,BU33))</f>
        <v>1030</v>
      </c>
      <c r="G33" s="241">
        <f>IF(ISBLANK(Výsledky!$AY$3),"-",SUM(P33,T33,W33,AA33,AD33,AH33,AV33,AX33,BC33,BE33,BK33,BM33,BQ33,BS33,BV33))</f>
        <v>290</v>
      </c>
      <c r="H33" s="242">
        <f>IF(ISBLANK(Výsledky!$BM$3),"-",SUM(R33,Y33,AJ33,AO33,AQ33,AZ33))</f>
        <v>140</v>
      </c>
      <c r="I33" s="222">
        <f>IF(ISBLANK(Výsledky!$GI$3),"-",SUM(AN33,AR33,BA33,BF33,BN33,BW33))</f>
        <v>90</v>
      </c>
      <c r="J33" s="236" t="str">
        <f>IF(ISBLANK(Výsledky!$I$3),"",Výsledky!I68)</f>
        <v>-</v>
      </c>
      <c r="K33" s="239">
        <f>IF(ISBLANK(Výsledky!$P$3),"",Výsledky!P69)</f>
        <v>20</v>
      </c>
      <c r="L33" s="240">
        <f>IF(ISBLANK(Výsledky!$W$3),"",Výsledky!W69)</f>
        <v>40</v>
      </c>
      <c r="M33" s="230">
        <f>IF(ISBLANK(Výsledky!$AD$3),"",Výsledky!AD69)</f>
        <v>50</v>
      </c>
      <c r="N33" s="230">
        <f>IF(ISBLANK(Výsledky!$AK$3),"",Výsledky!AK69)</f>
        <v>30</v>
      </c>
      <c r="O33" s="230">
        <f>IF(ISBLANK(Výsledky!$AR$3),"",Výsledky!AR69)</f>
        <v>50</v>
      </c>
      <c r="P33" s="230">
        <f>IF(ISBLANK(Výsledky!$AY$3),"",Výsledky!AY69)</f>
        <v>80</v>
      </c>
      <c r="Q33" s="230">
        <f>IF(ISBLANK(Výsledky!$BF$3),"",Výsledky!BF69)</f>
        <v>80</v>
      </c>
      <c r="R33" s="230">
        <f>IF(ISBLANK(Výsledky!$BM$3),"",Výsledky!BM69)</f>
        <v>30</v>
      </c>
      <c r="S33" s="230">
        <f>IF(ISBLANK(Výsledky!$BT$3),"",Výsledky!BT69)</f>
        <v>0</v>
      </c>
      <c r="T33" s="230">
        <f>IF(ISBLANK(Výsledky!$CA$3),"",Výsledky!CA69)</f>
        <v>20</v>
      </c>
      <c r="U33" s="230">
        <f>IF(ISBLANK(Výsledky!$CH$3),"",Výsledky!CH69)</f>
        <v>20</v>
      </c>
      <c r="V33" s="230">
        <f>IF(ISBLANK(Výsledky!$CO$3),"",Výsledky!CO69)</f>
        <v>80</v>
      </c>
      <c r="W33" s="230">
        <f>IF(ISBLANK(Výsledky!$CV$3),"",Výsledky!CV69)</f>
        <v>80</v>
      </c>
      <c r="X33" s="230">
        <f>IF(ISBLANK(Výsledky!$DC$3),"",Výsledky!DC69)</f>
        <v>50</v>
      </c>
      <c r="Y33" s="230">
        <f>IF(ISBLANK(Výsledky!$DJ$3),"",Výsledky!DJ69)</f>
        <v>50</v>
      </c>
      <c r="Z33" s="230">
        <f>IF(ISBLANK(Výsledky!$DQ$3),"",Výsledky!DQ69)</f>
        <v>0</v>
      </c>
      <c r="AA33" s="230">
        <f>IF(ISBLANK(Výsledky!$DX$3),"",Výsledky!DX69)</f>
        <v>0</v>
      </c>
      <c r="AB33" s="230">
        <f>IF(ISBLANK(Výsledky!$EE$3),"",Výsledky!EE69)</f>
        <v>70</v>
      </c>
      <c r="AC33" s="230">
        <f>IF(ISBLANK(Výsledky!$EL$3),"",Výsledky!EL69)</f>
        <v>0</v>
      </c>
      <c r="AD33" s="230">
        <f>IF(ISBLANK(Výsledky!$ES$3),"",Výsledky!ES69)</f>
        <v>50</v>
      </c>
      <c r="AE33" s="230">
        <f>IF(ISBLANK(Výsledky!$EZ$3),"",Výsledky!EZ69)</f>
        <v>40</v>
      </c>
      <c r="AF33" s="230">
        <f>IF(ISBLANK(Výsledky!$FG$3),"",Výsledky!FG69)</f>
        <v>20</v>
      </c>
      <c r="AG33" s="230">
        <f>IF(ISBLANK(Výsledky!$FN$3),"",Výsledky!FN69)</f>
        <v>50</v>
      </c>
      <c r="AH33" s="230" t="str">
        <f>IF(ISBLANK(Výsledky!$FU$3),"",Výsledky!FU69)</f>
        <v>-</v>
      </c>
      <c r="AI33" s="230">
        <f>IF(ISBLANK(Výsledky!$GB$3),"",Výsledky!GB69)</f>
        <v>0</v>
      </c>
      <c r="AJ33" s="230">
        <f>IF(ISBLANK(Výsledky!$GI$3),"",Výsledky!GI69)</f>
        <v>20</v>
      </c>
      <c r="AK33" s="230">
        <f>IF(ISBLANK(Výsledky!$GP$3),"",Výsledky!GP69)</f>
        <v>50</v>
      </c>
      <c r="AL33" s="230">
        <f>IF(ISBLANK(Výsledky!$GW$3),"",Výsledky!GW69)</f>
        <v>30</v>
      </c>
      <c r="AM33" s="230">
        <f>IF(ISBLANK(Výsledky!$HD$3),"",Výsledky!HD69)</f>
        <v>40</v>
      </c>
      <c r="AN33" s="230">
        <f>IF(ISBLANK(Výsledky!$HK$3),"",Výsledky!HK69)</f>
        <v>20</v>
      </c>
      <c r="AO33" s="230">
        <f>IF(ISBLANK(Výsledky!$HR$3),"",Výsledky!HR69)</f>
        <v>40</v>
      </c>
      <c r="AP33" s="230">
        <f>IF(ISBLANK(Výsledky!$HY$3),"",Výsledky!HY69)</f>
        <v>60</v>
      </c>
      <c r="AQ33" s="230">
        <f>IF(ISBLANK(Výsledky!$IF$3),"",Výsledky!IF69)</f>
        <v>0</v>
      </c>
      <c r="AR33" s="230">
        <f>IF(ISBLANK(Výsledky!$IM$3),"",Výsledky!IM69)</f>
        <v>20</v>
      </c>
      <c r="AS33" s="230">
        <f>IF(ISBLANK(Výsledky!$IT$3),"",Výsledky!IT69)</f>
        <v>20</v>
      </c>
      <c r="AT33" s="230">
        <f>IF(ISBLANK(Výsledky!$JA$3),"",Výsledky!JA69)</f>
        <v>0</v>
      </c>
      <c r="AU33" s="230">
        <f>IF(ISBLANK(Výsledky!$JH$3),"",Výsledky!JH69)</f>
        <v>80</v>
      </c>
      <c r="AV33" s="230" t="str">
        <f>IF(ISBLANK(Výsledky!$JO$3),"",Výsledky!JO69)</f>
        <v/>
      </c>
      <c r="AW33" s="230" t="str">
        <f>IF(ISBLANK(Výsledky!$JV$3),"",Výsledky!JV69)</f>
        <v>-</v>
      </c>
      <c r="AX33" s="230" t="str">
        <f>IF(ISBLANK(Výsledky!$KC$3),"",Výsledky!KC69)</f>
        <v/>
      </c>
      <c r="AY33" s="230">
        <f>IF(ISBLANK(Výsledky!$KJ$3),"",Výsledky!KJ69)</f>
        <v>40</v>
      </c>
      <c r="AZ33" s="230">
        <f>IF(ISBLANK(Výsledky!$KQ$3),"",Výsledky!KQ69)</f>
        <v>0</v>
      </c>
      <c r="BA33" s="230">
        <f>IF(ISBLANK(Výsledky!$KX$3),"",Výsledky!KX69)</f>
        <v>30</v>
      </c>
      <c r="BB33" s="230">
        <f>IF(ISBLANK(Výsledky!$LE$3),"",Výsledky!LE69)</f>
        <v>20</v>
      </c>
      <c r="BC33" s="230">
        <f>IF(ISBLANK(Výsledky!$LL$3),"",Výsledky!LL69)</f>
        <v>20</v>
      </c>
      <c r="BD33" s="230">
        <f>IF(ISBLANK(Výsledky!$LS$3),"",Výsledky!LS69)</f>
        <v>0</v>
      </c>
      <c r="BE33" s="230">
        <f>IF(ISBLANK(Výsledky!$LZ$3),"",Výsledky!LZ69)</f>
        <v>40</v>
      </c>
      <c r="BF33" s="230">
        <f>IF(ISBLANK(Výsledky!$MG$3),"",Výsledky!MG69)</f>
        <v>20</v>
      </c>
      <c r="BG33" s="230">
        <f>IF(ISBLANK(Výsledky!$MN$3),"",Výsledky!MN69)</f>
        <v>0</v>
      </c>
      <c r="BH33" s="230">
        <f>IF(ISBLANK(Výsledky!$MU$3),"",Výsledky!MU69)</f>
        <v>50</v>
      </c>
      <c r="BI33" s="230">
        <f>IF(ISBLANK(Výsledky!$NB$3),"",Výsledky!NB69)</f>
        <v>20</v>
      </c>
      <c r="BJ33" s="230">
        <f>IF(ISBLANK(Výsledky!$NI$3),"",Výsledky!NI69)</f>
        <v>20</v>
      </c>
      <c r="BK33" s="230" t="str">
        <f>IF(ISBLANK(Výsledky!$NP$3),"",Výsledky!NP69)</f>
        <v>-</v>
      </c>
      <c r="BL33" s="230" t="str">
        <f>IF(ISBLANK(Výsledky!$NW$3),"",Výsledky!NW69)</f>
        <v>-</v>
      </c>
      <c r="BM33" s="230" t="str">
        <f>IF(ISBLANK(Výsledky!$OD$3),"",Výsledky!OD69)</f>
        <v>-</v>
      </c>
      <c r="BN33" s="230" t="str">
        <f>IF(ISBLANK(Výsledky!$OK$3),"",Výsledky!OK69)</f>
        <v/>
      </c>
      <c r="BO33" s="230" t="str">
        <f>IF(ISBLANK(Výsledky!$OR$3),"",Výsledky!OR69)</f>
        <v>-</v>
      </c>
      <c r="BP33" s="230">
        <f>IF(ISBLANK(Výsledky!$OY$3),"",Výsledky!OY69)</f>
        <v>0</v>
      </c>
      <c r="BQ33" s="230" t="str">
        <f>IF(ISBLANK(Výsledky!$PF$3),"",Výsledky!PF69)</f>
        <v/>
      </c>
      <c r="BR33" s="230" t="str">
        <f>IF(ISBLANK(Výsledky!$PM$3),"",Výsledky!PM69)</f>
        <v>-</v>
      </c>
      <c r="BS33" s="230" t="str">
        <f>IF(ISBLANK(Výsledky!$PT$3),"",Výsledky!PT69)</f>
        <v/>
      </c>
      <c r="BT33" s="230" t="str">
        <f>IF(ISBLANK(Výsledky!$QA$3),"",Výsledky!QA69)</f>
        <v>-</v>
      </c>
      <c r="BU33" s="230" t="str">
        <f>IF(ISBLANK(Výsledky!$QH$3),"",Výsledky!QH69)</f>
        <v>-</v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0"/>
        <v/>
      </c>
      <c r="DY33" s="5" t="str">
        <f t="shared" si="1"/>
        <v/>
      </c>
      <c r="DZ33" s="5" t="str">
        <f t="shared" si="2"/>
        <v/>
      </c>
      <c r="EA33" s="5" t="str">
        <f t="shared" si="3"/>
        <v/>
      </c>
      <c r="EB33" s="5" t="str">
        <f t="shared" si="4"/>
        <v/>
      </c>
      <c r="EC33" s="5" t="str">
        <f t="shared" si="5"/>
        <v/>
      </c>
      <c r="ED33" s="5" t="str">
        <f t="shared" si="6"/>
        <v/>
      </c>
      <c r="EE33" s="5" t="str">
        <f t="shared" si="7"/>
        <v/>
      </c>
      <c r="EF33" s="5" t="str">
        <f t="shared" si="8"/>
        <v/>
      </c>
      <c r="EG33" s="5" t="str">
        <f t="shared" si="9"/>
        <v/>
      </c>
      <c r="EH33" s="5" t="str">
        <f t="shared" si="10"/>
        <v/>
      </c>
      <c r="EI33" s="5" t="str">
        <f t="shared" si="11"/>
        <v/>
      </c>
      <c r="EJ33" s="5" t="str">
        <f t="shared" si="12"/>
        <v/>
      </c>
    </row>
    <row r="34" spans="1:140" ht="12.75" customHeight="1" x14ac:dyDescent="0.25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>SUM(F34:J34)</f>
        <v>1550</v>
      </c>
      <c r="F34" s="221">
        <f>IF(ISBLANK(Výsledky!$I$3),"-",SUM(K34:O34,Q34,S34,U34,V34,X34,Z34,AB34,AC34,AE34:AG34,AI34,AK34:AM34,AP34,AS34:AU34,AW34,AY34,BB34,BD34,BG34:BJ34,BL34,BO34,BP34,BR34,BT34,BU34))</f>
        <v>1070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>
        <f>IF(ISBLANK(Výsledky!$MN$3),"",Výsledky!MN61)</f>
        <v>0</v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>
        <f>IF(ISBLANK(Výsledky!$OY$3),"",Výsledky!OY61)</f>
        <v>0</v>
      </c>
      <c r="BQ34" s="230" t="str">
        <f>IF(ISBLANK(Výsledky!$PF$3),"",Výsledky!PF61)</f>
        <v/>
      </c>
      <c r="BR34" s="230">
        <f>IF(ISBLANK(Výsledky!$PM$3),"",Výsledky!PM61)</f>
        <v>20</v>
      </c>
      <c r="BS34" s="230" t="str">
        <f>IF(ISBLANK(Výsledky!$PT$3),"",Výsledky!PT61)</f>
        <v/>
      </c>
      <c r="BT34" s="230">
        <f>IF(ISBLANK(Výsledky!$QA$3),"",Výsledky!QA61)</f>
        <v>10</v>
      </c>
      <c r="BU34" s="230">
        <f>IF(ISBLANK(Výsledky!$QH$3),"",Výsledky!QH61)</f>
        <v>20</v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0"/>
        <v/>
      </c>
      <c r="DY34" s="5" t="str">
        <f t="shared" si="1"/>
        <v/>
      </c>
      <c r="DZ34" s="5" t="str">
        <f t="shared" si="2"/>
        <v/>
      </c>
      <c r="EA34" s="5" t="str">
        <f t="shared" si="3"/>
        <v/>
      </c>
      <c r="EB34" s="5" t="str">
        <f t="shared" si="4"/>
        <v/>
      </c>
      <c r="EC34" s="5" t="str">
        <f t="shared" si="5"/>
        <v/>
      </c>
      <c r="ED34" s="5" t="str">
        <f t="shared" si="6"/>
        <v/>
      </c>
      <c r="EE34" s="5" t="str">
        <f t="shared" si="7"/>
        <v/>
      </c>
      <c r="EF34" s="5" t="str">
        <f t="shared" si="8"/>
        <v/>
      </c>
      <c r="EG34" s="5" t="str">
        <f t="shared" si="9"/>
        <v/>
      </c>
      <c r="EH34" s="5" t="str">
        <f t="shared" si="10"/>
        <v/>
      </c>
      <c r="EI34" s="5" t="str">
        <f t="shared" si="11"/>
        <v/>
      </c>
      <c r="EJ34" s="5" t="str">
        <f t="shared" si="12"/>
        <v/>
      </c>
    </row>
    <row r="35" spans="1:140" ht="13.8" x14ac:dyDescent="0.25">
      <c r="A35" s="1"/>
      <c r="B35" s="215" t="s">
        <v>123</v>
      </c>
      <c r="C35" s="47">
        <f>Tipy!A48</f>
        <v>49</v>
      </c>
      <c r="D35" s="217" t="str">
        <f>IF(Tipy!B48="","",Tipy!B48)</f>
        <v>netocil</v>
      </c>
      <c r="E35" s="45">
        <f>SUM(F35:J35)</f>
        <v>1540</v>
      </c>
      <c r="F35" s="221">
        <f>IF(ISBLANK(Výsledky!$I$3),"-",SUM(K35:O35,Q35,S35,U35,V35,X35,Z35,AB35,AC35,AE35:AG35,AI35,AK35:AM35,AP35,AS35:AU35,AW35,AY35,BB35,BD35,BG35:BJ35,BL35,BO35,BP35,BR35,BT35,BU35))</f>
        <v>980</v>
      </c>
      <c r="G35" s="241">
        <f>IF(ISBLANK(Výsledky!$AY$3),"-",SUM(P35,T35,W35,AA35,AD35,AH35,AV35,AX35,BC35,BE35,BK35,BM35,BQ35,BS35,BV35))</f>
        <v>330</v>
      </c>
      <c r="H35" s="242">
        <f>IF(ISBLANK(Výsledky!$BM$3),"-",SUM(R35,Y35,AJ35,AO35,AQ35,AZ35))</f>
        <v>90</v>
      </c>
      <c r="I35" s="222">
        <f>IF(ISBLANK(Výsledky!$GI$3),"-",SUM(AN35,AR35,BA35,BF35,BN35,BW35))</f>
        <v>140</v>
      </c>
      <c r="J35" s="236" t="str">
        <f>IF(ISBLANK(Výsledky!$I$3),"",Výsledky!I54)</f>
        <v>-</v>
      </c>
      <c r="K35" s="239">
        <f>IF(ISBLANK(Výsledky!$P$3),"",Výsledky!P54)</f>
        <v>20</v>
      </c>
      <c r="L35" s="240">
        <f>IF(ISBLANK(Výsledky!$W$3),"",Výsledky!W54)</f>
        <v>40</v>
      </c>
      <c r="M35" s="230">
        <f>IF(ISBLANK(Výsledky!$AD$3),"",Výsledky!AD54)</f>
        <v>40</v>
      </c>
      <c r="N35" s="230" t="str">
        <f>IF(ISBLANK(Výsledky!$AK$3),"",Výsledky!AK54)</f>
        <v>-</v>
      </c>
      <c r="O35" s="230">
        <f>IF(ISBLANK(Výsledky!$AR$3),"",Výsledky!AR54)</f>
        <v>40</v>
      </c>
      <c r="P35" s="230">
        <f>IF(ISBLANK(Výsledky!$AY$3),"",Výsledky!AY54)</f>
        <v>60</v>
      </c>
      <c r="Q35" s="230">
        <f>IF(ISBLANK(Výsledky!$BF$3),"",Výsledky!BF54)</f>
        <v>40</v>
      </c>
      <c r="R35" s="230">
        <f>IF(ISBLANK(Výsledky!$BM$3),"",Výsledky!BM54)</f>
        <v>20</v>
      </c>
      <c r="S35" s="230" t="str">
        <f>IF(ISBLANK(Výsledky!$BT$3),"",Výsledky!BT54)</f>
        <v>-</v>
      </c>
      <c r="T35" s="230">
        <f>IF(ISBLANK(Výsledky!$CA$3),"",Výsledky!CA54)</f>
        <v>20</v>
      </c>
      <c r="U35" s="230">
        <f>IF(ISBLANK(Výsledky!$CH$3),"",Výsledky!CH54)</f>
        <v>20</v>
      </c>
      <c r="V35" s="230">
        <f>IF(ISBLANK(Výsledky!$CO$3),"",Výsledky!CO54)</f>
        <v>40</v>
      </c>
      <c r="W35" s="230">
        <f>IF(ISBLANK(Výsledky!$CV$3),"",Výsledky!CV54)</f>
        <v>40</v>
      </c>
      <c r="X35" s="230">
        <f>IF(ISBLANK(Výsledky!$DC$3),"",Výsledky!DC54)</f>
        <v>40</v>
      </c>
      <c r="Y35" s="230">
        <f>IF(ISBLANK(Výsledky!$DJ$3),"",Výsledky!DJ54)</f>
        <v>30</v>
      </c>
      <c r="Z35" s="230">
        <f>IF(ISBLANK(Výsledky!$DQ$3),"",Výsledky!DQ54)</f>
        <v>0</v>
      </c>
      <c r="AA35" s="230">
        <f>IF(ISBLANK(Výsledky!$DX$3),"",Výsledky!DX54)</f>
        <v>20</v>
      </c>
      <c r="AB35" s="230">
        <f>IF(ISBLANK(Výsledky!$EE$3),"",Výsledky!EE54)</f>
        <v>40</v>
      </c>
      <c r="AC35" s="230">
        <f>IF(ISBLANK(Výsledky!$EL$3),"",Výsledky!EL54)</f>
        <v>20</v>
      </c>
      <c r="AD35" s="230">
        <f>IF(ISBLANK(Výsledky!$ES$3),"",Výsledky!ES54)</f>
        <v>80</v>
      </c>
      <c r="AE35" s="230">
        <f>IF(ISBLANK(Výsledky!$EZ$3),"",Výsledky!EZ54)</f>
        <v>40</v>
      </c>
      <c r="AF35" s="230" t="str">
        <f>IF(ISBLANK(Výsledky!$FG$3),"",Výsledky!FG54)</f>
        <v>-</v>
      </c>
      <c r="AG35" s="230">
        <f>IF(ISBLANK(Výsledky!$FN$3),"",Výsledky!FN54)</f>
        <v>60</v>
      </c>
      <c r="AH35" s="230">
        <f>IF(ISBLANK(Výsledky!$FU$3),"",Výsledky!FU54)</f>
        <v>10</v>
      </c>
      <c r="AI35" s="230">
        <f>IF(ISBLANK(Výsledky!$GB$3),"",Výsledky!GB54)</f>
        <v>0</v>
      </c>
      <c r="AJ35" s="230">
        <f>IF(ISBLANK(Výsledky!$GI$3),"",Výsledky!GI54)</f>
        <v>20</v>
      </c>
      <c r="AK35" s="230">
        <f>IF(ISBLANK(Výsledky!$GP$3),"",Výsledky!GP54)</f>
        <v>20</v>
      </c>
      <c r="AL35" s="230">
        <f>IF(ISBLANK(Výsledky!$GW$3),"",Výsledky!GW54)</f>
        <v>40</v>
      </c>
      <c r="AM35" s="230">
        <f>IF(ISBLANK(Výsledky!$HD$3),"",Výsledky!HD54)</f>
        <v>60</v>
      </c>
      <c r="AN35" s="230">
        <f>IF(ISBLANK(Výsledky!$HK$3),"",Výsledky!HK54)</f>
        <v>20</v>
      </c>
      <c r="AO35" s="230">
        <f>IF(ISBLANK(Výsledky!$HR$3),"",Výsledky!HR54)</f>
        <v>20</v>
      </c>
      <c r="AP35" s="230">
        <f>IF(ISBLANK(Výsledky!$HY$3),"",Výsledky!HY54)</f>
        <v>40</v>
      </c>
      <c r="AQ35" s="230">
        <f>IF(ISBLANK(Výsledky!$IF$3),"",Výsledky!IF54)</f>
        <v>0</v>
      </c>
      <c r="AR35" s="230">
        <f>IF(ISBLANK(Výsledky!$IM$3),"",Výsledky!IM54)</f>
        <v>70</v>
      </c>
      <c r="AS35" s="230">
        <f>IF(ISBLANK(Výsledky!$IT$3),"",Výsledky!IT54)</f>
        <v>30</v>
      </c>
      <c r="AT35" s="230">
        <f>IF(ISBLANK(Výsledky!$JA$3),"",Výsledky!JA54)</f>
        <v>0</v>
      </c>
      <c r="AU35" s="230">
        <f>IF(ISBLANK(Výsledky!$JH$3),"",Výsledky!JH54)</f>
        <v>40</v>
      </c>
      <c r="AV35" s="230" t="str">
        <f>IF(ISBLANK(Výsledky!$JO$3),"",Výsledky!JO54)</f>
        <v/>
      </c>
      <c r="AW35" s="230">
        <f>IF(ISBLANK(Výsledky!$JV$3),"",Výsledky!JV54)</f>
        <v>40</v>
      </c>
      <c r="AX35" s="230" t="str">
        <f>IF(ISBLANK(Výsledky!$KC$3),"",Výsledky!KC54)</f>
        <v/>
      </c>
      <c r="AY35" s="230">
        <f>IF(ISBLANK(Výsledky!$KJ$3),"",Výsledky!KJ54)</f>
        <v>30</v>
      </c>
      <c r="AZ35" s="230">
        <f>IF(ISBLANK(Výsledky!$KQ$3),"",Výsledky!KQ54)</f>
        <v>0</v>
      </c>
      <c r="BA35" s="230">
        <f>IF(ISBLANK(Výsledky!$KX$3),"",Výsledky!KX54)</f>
        <v>30</v>
      </c>
      <c r="BB35" s="230">
        <f>IF(ISBLANK(Výsledky!$LE$3),"",Výsledky!LE54)</f>
        <v>20</v>
      </c>
      <c r="BC35" s="230">
        <f>IF(ISBLANK(Výsledky!$LL$3),"",Výsledky!LL54)</f>
        <v>20</v>
      </c>
      <c r="BD35" s="230">
        <f>IF(ISBLANK(Výsledky!$LS$3),"",Výsledky!LS54)</f>
        <v>0</v>
      </c>
      <c r="BE35" s="230">
        <f>IF(ISBLANK(Výsledky!$LZ$3),"",Výsledky!LZ54)</f>
        <v>60</v>
      </c>
      <c r="BF35" s="230">
        <f>IF(ISBLANK(Výsledky!$MG$3),"",Výsledky!MG54)</f>
        <v>20</v>
      </c>
      <c r="BG35" s="230">
        <f>IF(ISBLANK(Výsledky!$MN$3),"",Výsledky!MN54)</f>
        <v>0</v>
      </c>
      <c r="BH35" s="230">
        <f>IF(ISBLANK(Výsledky!$MU$3),"",Výsledky!MU54)</f>
        <v>40</v>
      </c>
      <c r="BI35" s="230">
        <f>IF(ISBLANK(Výsledky!$NB$3),"",Výsledky!NB54)</f>
        <v>40</v>
      </c>
      <c r="BJ35" s="230">
        <f>IF(ISBLANK(Výsledky!$NI$3),"",Výsledky!NI54)</f>
        <v>20</v>
      </c>
      <c r="BK35" s="230">
        <f>IF(ISBLANK(Výsledky!$NP$3),"",Výsledky!NP54)</f>
        <v>0</v>
      </c>
      <c r="BL35" s="230">
        <f>IF(ISBLANK(Výsledky!$NW$3),"",Výsledky!NW54)</f>
        <v>0</v>
      </c>
      <c r="BM35" s="230">
        <f>IF(ISBLANK(Výsledky!$OD$3),"",Výsledky!OD54)</f>
        <v>20</v>
      </c>
      <c r="BN35" s="230" t="str">
        <f>IF(ISBLANK(Výsledky!$OK$3),"",Výsledky!OK54)</f>
        <v/>
      </c>
      <c r="BO35" s="230">
        <f>IF(ISBLANK(Výsledky!$OR$3),"",Výsledky!OR54)</f>
        <v>20</v>
      </c>
      <c r="BP35" s="230" t="str">
        <f>IF(ISBLANK(Výsledky!$OY$3),"",Výsledky!OY54)</f>
        <v>-</v>
      </c>
      <c r="BQ35" s="230" t="str">
        <f>IF(ISBLANK(Výsledky!$PF$3),"",Výsledky!PF54)</f>
        <v/>
      </c>
      <c r="BR35" s="230">
        <f>IF(ISBLANK(Výsledky!$PM$3),"",Výsledky!PM54)</f>
        <v>60</v>
      </c>
      <c r="BS35" s="230" t="str">
        <f>IF(ISBLANK(Výsledky!$PT$3),"",Výsledky!PT54)</f>
        <v/>
      </c>
      <c r="BT35" s="230" t="str">
        <f>IF(ISBLANK(Výsledky!$QA$3),"",Výsledky!QA54)</f>
        <v>-</v>
      </c>
      <c r="BU35" s="230">
        <f>IF(ISBLANK(Výsledky!$QH$3),"",Výsledky!QH54)</f>
        <v>40</v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3">IF(ISBLANK(CA35),"",VLOOKUP(CA35,$BF$83:$BZ$161,17,FALSE))</f>
        <v/>
      </c>
      <c r="DY35" s="5" t="str">
        <f t="shared" ref="DY35:DY66" si="14">IF(ISBLANK(CA35),"",VLOOKUP(CA35,$BG$83:$BZ$161,16,FALSE))</f>
        <v/>
      </c>
      <c r="DZ35" s="5" t="str">
        <f t="shared" ref="DZ35:DZ66" si="15">IF(ISBLANK(CA35),"",VLOOKUP(CA35,$BH$83:$BZ$161,15,FALSE))</f>
        <v/>
      </c>
      <c r="EA35" s="5" t="str">
        <f t="shared" ref="EA35:EA66" si="16">IF(ISBLANK(CA35),"",VLOOKUP(CA35,$BI$83:$BZ$161,14,FALSE))</f>
        <v/>
      </c>
      <c r="EB35" s="5" t="str">
        <f t="shared" ref="EB35:EB66" si="17">IF(ISBLANK(CA35),"",VLOOKUP(CA35,$BJ$83:$BZ$161,13,FALSE))</f>
        <v/>
      </c>
      <c r="EC35" s="5" t="str">
        <f t="shared" ref="EC35:EC66" si="18">IF(ISBLANK(CA35),"",VLOOKUP(CA35,$BK$83:$BZ$161,12,FALSE))</f>
        <v/>
      </c>
      <c r="ED35" s="5" t="str">
        <f t="shared" ref="ED35:ED66" si="19">IF(ISBLANK(CA35),"",VLOOKUP(CA35,$BL$83:$BZ$161,11,FALSE))</f>
        <v/>
      </c>
      <c r="EE35" s="5" t="str">
        <f t="shared" ref="EE35:EE66" si="20">IF(ISBLANK(CA35),"",VLOOKUP(CA35,$BM$83:$BZ$161,10,FALSE))</f>
        <v/>
      </c>
      <c r="EF35" s="5" t="str">
        <f t="shared" ref="EF35:EF66" si="21">IF(ISBLANK(CA35),"",VLOOKUP(CA35,$BN$83:$BZ$161,9,FALSE))</f>
        <v/>
      </c>
      <c r="EG35" s="5" t="str">
        <f t="shared" ref="EG35:EG66" si="22">IF(ISBLANK(CA35),"",VLOOKUP(CA35,$BO$83:$BZ$161,8,FALSE))</f>
        <v/>
      </c>
      <c r="EH35" s="5" t="str">
        <f t="shared" ref="EH35:EH66" si="23">IF(ISBLANK(CA35),"",VLOOKUP(CA35,$BP$83:$BZ$161,7,FALSE))</f>
        <v/>
      </c>
      <c r="EI35" s="5" t="str">
        <f t="shared" ref="EI35:EI66" si="24">IF(ISBLANK(CA35),"",VLOOKUP(CA35,$BQ$83:$BZ$161,6,FALSE))</f>
        <v/>
      </c>
      <c r="EJ35" s="5" t="str">
        <f t="shared" ref="EJ35:EJ66" si="25">IF(ISBLANK(CA35),"",VLOOKUP(CA35,$BU$83:$BZ$161,2,FALSE))</f>
        <v/>
      </c>
    </row>
    <row r="36" spans="1:140" ht="13.8" x14ac:dyDescent="0.25">
      <c r="A36" s="1"/>
      <c r="B36" s="215" t="s">
        <v>124</v>
      </c>
      <c r="C36" s="47">
        <f>Tipy!A8</f>
        <v>36</v>
      </c>
      <c r="D36" s="217" t="str">
        <f>IF(Tipy!B8="","",Tipy!B8)</f>
        <v>Alex LFC</v>
      </c>
      <c r="E36" s="45">
        <f>SUM(F36:J36)</f>
        <v>1470</v>
      </c>
      <c r="F36" s="221">
        <f>IF(ISBLANK(Výsledky!$I$3),"-",SUM(K36:O36,Q36,S36,U36,V36,X36,Z36,AB36,AC36,AE36:AG36,AI36,AK36:AM36,AP36,AS36:AU36,AW36,AY36,BB36,BD36,BG36:BJ36,BL36,BO36,BP36,BR36,BT36,BU36))</f>
        <v>1000</v>
      </c>
      <c r="G36" s="241">
        <f>IF(ISBLANK(Výsledky!$AY$3),"-",SUM(P36,T36,W36,AA36,AD36,AH36,AV36,AX36,BC36,BE36,BK36,BM36,BQ36,BS36,BV36))</f>
        <v>170</v>
      </c>
      <c r="H36" s="242">
        <f>IF(ISBLANK(Výsledky!$BM$3),"-",SUM(R36,Y36,AJ36,AO36,AQ36,AZ36))</f>
        <v>200</v>
      </c>
      <c r="I36" s="222">
        <f>IF(ISBLANK(Výsledky!$GI$3),"-",SUM(AN36,AR36,BA36,BF36,BN36,BW36))</f>
        <v>100</v>
      </c>
      <c r="J36" s="236" t="str">
        <f>IF(ISBLANK(Výsledky!$I$3),"",Výsledky!I14)</f>
        <v>-</v>
      </c>
      <c r="K36" s="239">
        <f>IF(ISBLANK(Výsledky!$P$3),"",Výsledky!P14)</f>
        <v>0</v>
      </c>
      <c r="L36" s="240">
        <f>IF(ISBLANK(Výsledky!$W$3),"",Výsledky!W14)</f>
        <v>80</v>
      </c>
      <c r="M36" s="230">
        <f>IF(ISBLANK(Výsledky!$AD$3),"",Výsledky!AD14)</f>
        <v>40</v>
      </c>
      <c r="N36" s="230">
        <f>IF(ISBLANK(Výsledky!$AK$3),"",Výsledky!AK14)</f>
        <v>20</v>
      </c>
      <c r="O36" s="230">
        <f>IF(ISBLANK(Výsledky!$AR$3),"",Výsledky!AR14)</f>
        <v>50</v>
      </c>
      <c r="P36" s="230">
        <f>IF(ISBLANK(Výsledky!$AY$3),"",Výsledky!AY14)</f>
        <v>80</v>
      </c>
      <c r="Q36" s="230" t="str">
        <f>IF(ISBLANK(Výsledky!$BF$3),"",Výsledky!BF14)</f>
        <v>-</v>
      </c>
      <c r="R36" s="230">
        <f>IF(ISBLANK(Výsledky!$BM$3),"",Výsledky!BM14)</f>
        <v>50</v>
      </c>
      <c r="S36" s="230">
        <f>IF(ISBLANK(Výsledky!$BT$3),"",Výsledky!BT14)</f>
        <v>0</v>
      </c>
      <c r="T36" s="230" t="str">
        <f>IF(ISBLANK(Výsledky!$CA$3),"",Výsledky!CA14)</f>
        <v>-</v>
      </c>
      <c r="U36" s="230">
        <f>IF(ISBLANK(Výsledky!$CH$3),"",Výsledky!CH14)</f>
        <v>30</v>
      </c>
      <c r="V36" s="230">
        <f>IF(ISBLANK(Výsledky!$CO$3),"",Výsledky!CO14)</f>
        <v>30</v>
      </c>
      <c r="W36" s="230" t="str">
        <f>IF(ISBLANK(Výsledky!$CV$3),"",Výsledky!CV14)</f>
        <v>-</v>
      </c>
      <c r="X36" s="230" t="str">
        <f>IF(ISBLANK(Výsledky!$DC$3),"",Výsledky!DC14)</f>
        <v>-</v>
      </c>
      <c r="Y36" s="230">
        <f>IF(ISBLANK(Výsledky!$DJ$3),"",Výsledky!DJ14)</f>
        <v>80</v>
      </c>
      <c r="Z36" s="230">
        <f>IF(ISBLANK(Výsledky!$DQ$3),"",Výsledky!DQ14)</f>
        <v>0</v>
      </c>
      <c r="AA36" s="230">
        <f>IF(ISBLANK(Výsledky!$DX$3),"",Výsledky!DX14)</f>
        <v>0</v>
      </c>
      <c r="AB36" s="230">
        <f>IF(ISBLANK(Výsledky!$EE$3),"",Výsledky!EE14)</f>
        <v>60</v>
      </c>
      <c r="AC36" s="230">
        <f>IF(ISBLANK(Výsledky!$EL$3),"",Výsledky!EL14)</f>
        <v>0</v>
      </c>
      <c r="AD36" s="230">
        <f>IF(ISBLANK(Výsledky!$ES$3),"",Výsledky!ES14)</f>
        <v>20</v>
      </c>
      <c r="AE36" s="230">
        <f>IF(ISBLANK(Výsledky!$EZ$3),"",Výsledky!EZ14)</f>
        <v>20</v>
      </c>
      <c r="AF36" s="230">
        <f>IF(ISBLANK(Výsledky!$FG$3),"",Výsledky!FG14)</f>
        <v>30</v>
      </c>
      <c r="AG36" s="230">
        <f>IF(ISBLANK(Výsledky!$FN$3),"",Výsledky!FN14)</f>
        <v>80</v>
      </c>
      <c r="AH36" s="230">
        <f>IF(ISBLANK(Výsledky!$FU$3),"",Výsledky!FU14)</f>
        <v>30</v>
      </c>
      <c r="AI36" s="230">
        <f>IF(ISBLANK(Výsledky!$GB$3),"",Výsledky!GB14)</f>
        <v>0</v>
      </c>
      <c r="AJ36" s="230">
        <f>IF(ISBLANK(Výsledky!$GI$3),"",Výsledky!GI14)</f>
        <v>20</v>
      </c>
      <c r="AK36" s="230">
        <f>IF(ISBLANK(Výsledky!$GP$3),"",Výsledky!GP14)</f>
        <v>60</v>
      </c>
      <c r="AL36" s="230" t="str">
        <f>IF(ISBLANK(Výsledky!$GW$3),"",Výsledky!GW14)</f>
        <v>-</v>
      </c>
      <c r="AM36" s="230">
        <f>IF(ISBLANK(Výsledky!$HD$3),"",Výsledky!HD14)</f>
        <v>20</v>
      </c>
      <c r="AN36" s="230">
        <f>IF(ISBLANK(Výsledky!$HK$3),"",Výsledky!HK14)</f>
        <v>0</v>
      </c>
      <c r="AO36" s="230">
        <f>IF(ISBLANK(Výsledky!$HR$3),"",Výsledky!HR14)</f>
        <v>20</v>
      </c>
      <c r="AP36" s="230">
        <f>IF(ISBLANK(Výsledky!$HY$3),"",Výsledky!HY14)</f>
        <v>40</v>
      </c>
      <c r="AQ36" s="230">
        <f>IF(ISBLANK(Výsledky!$IF$3),"",Výsledky!IF14)</f>
        <v>30</v>
      </c>
      <c r="AR36" s="230">
        <f>IF(ISBLANK(Výsledky!$IM$3),"",Výsledky!IM14)</f>
        <v>40</v>
      </c>
      <c r="AS36" s="230">
        <f>IF(ISBLANK(Výsledky!$IT$3),"",Výsledky!IT14)</f>
        <v>20</v>
      </c>
      <c r="AT36" s="230">
        <f>IF(ISBLANK(Výsledky!$JA$3),"",Výsledky!JA14)</f>
        <v>0</v>
      </c>
      <c r="AU36" s="230">
        <f>IF(ISBLANK(Výsledky!$JH$3),"",Výsledky!JH14)</f>
        <v>80</v>
      </c>
      <c r="AV36" s="230" t="str">
        <f>IF(ISBLANK(Výsledky!$JO$3),"",Výsledky!JO14)</f>
        <v/>
      </c>
      <c r="AW36" s="230">
        <f>IF(ISBLANK(Výsledky!$JV$3),"",Výsledky!JV14)</f>
        <v>60</v>
      </c>
      <c r="AX36" s="230" t="str">
        <f>IF(ISBLANK(Výsledky!$KC$3),"",Výsledky!KC14)</f>
        <v/>
      </c>
      <c r="AY36" s="230">
        <f>IF(ISBLANK(Výsledky!$KJ$3),"",Výsledky!KJ14)</f>
        <v>40</v>
      </c>
      <c r="AZ36" s="230">
        <f>IF(ISBLANK(Výsledky!$KQ$3),"",Výsledky!KQ14)</f>
        <v>0</v>
      </c>
      <c r="BA36" s="230">
        <f>IF(ISBLANK(Výsledky!$KX$3),"",Výsledky!KX14)</f>
        <v>50</v>
      </c>
      <c r="BB36" s="230">
        <f>IF(ISBLANK(Výsledky!$LE$3),"",Výsledky!LE14)</f>
        <v>60</v>
      </c>
      <c r="BC36" s="230">
        <f>IF(ISBLANK(Výsledky!$LL$3),"",Výsledky!LL14)</f>
        <v>0</v>
      </c>
      <c r="BD36" s="230">
        <f>IF(ISBLANK(Výsledky!$LS$3),"",Výsledky!LS14)</f>
        <v>10</v>
      </c>
      <c r="BE36" s="230" t="str">
        <f>IF(ISBLANK(Výsledky!$LZ$3),"",Výsledky!LZ14)</f>
        <v>-</v>
      </c>
      <c r="BF36" s="230">
        <f>IF(ISBLANK(Výsledky!$MG$3),"",Výsledky!MG14)</f>
        <v>10</v>
      </c>
      <c r="BG36" s="230">
        <f>IF(ISBLANK(Výsledky!$MN$3),"",Výsledky!MN14)</f>
        <v>0</v>
      </c>
      <c r="BH36" s="230">
        <f>IF(ISBLANK(Výsledky!$MU$3),"",Výsledky!MU14)</f>
        <v>60</v>
      </c>
      <c r="BI36" s="230">
        <f>IF(ISBLANK(Výsledky!$NB$3),"",Výsledky!NB14)</f>
        <v>30</v>
      </c>
      <c r="BJ36" s="230">
        <f>IF(ISBLANK(Výsledky!$NI$3),"",Výsledky!NI14)</f>
        <v>10</v>
      </c>
      <c r="BK36" s="230">
        <f>IF(ISBLANK(Výsledky!$NP$3),"",Výsledky!NP14)</f>
        <v>0</v>
      </c>
      <c r="BL36" s="230">
        <f>IF(ISBLANK(Výsledky!$NW$3),"",Výsledky!NW14)</f>
        <v>0</v>
      </c>
      <c r="BM36" s="230">
        <f>IF(ISBLANK(Výsledky!$OD$3),"",Výsledky!OD14)</f>
        <v>40</v>
      </c>
      <c r="BN36" s="230" t="str">
        <f>IF(ISBLANK(Výsledky!$OK$3),"",Výsledky!OK14)</f>
        <v/>
      </c>
      <c r="BO36" s="230">
        <f>IF(ISBLANK(Výsledky!$OR$3),"",Výsledky!OR14)</f>
        <v>30</v>
      </c>
      <c r="BP36" s="230">
        <f>IF(ISBLANK(Výsledky!$OY$3),"",Výsledky!OY14)</f>
        <v>10</v>
      </c>
      <c r="BQ36" s="230" t="str">
        <f>IF(ISBLANK(Výsledky!$PF$3),"",Výsledky!PF14)</f>
        <v/>
      </c>
      <c r="BR36" s="230" t="str">
        <f>IF(ISBLANK(Výsledky!$PM$3),"",Výsledky!PM14)</f>
        <v>-</v>
      </c>
      <c r="BS36" s="230" t="str">
        <f>IF(ISBLANK(Výsledky!$PT$3),"",Výsledky!PT14)</f>
        <v/>
      </c>
      <c r="BT36" s="230">
        <f>IF(ISBLANK(Výsledky!$QA$3),"",Výsledky!QA14)</f>
        <v>0</v>
      </c>
      <c r="BU36" s="230">
        <f>IF(ISBLANK(Výsledky!$QH$3),"",Výsledky!QH14)</f>
        <v>30</v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3"/>
        <v/>
      </c>
      <c r="DY36" s="5" t="str">
        <f t="shared" si="14"/>
        <v/>
      </c>
      <c r="DZ36" s="5" t="str">
        <f t="shared" si="15"/>
        <v/>
      </c>
      <c r="EA36" s="5" t="str">
        <f t="shared" si="16"/>
        <v/>
      </c>
      <c r="EB36" s="5" t="str">
        <f t="shared" si="17"/>
        <v/>
      </c>
      <c r="EC36" s="5" t="str">
        <f t="shared" si="18"/>
        <v/>
      </c>
      <c r="ED36" s="5" t="str">
        <f t="shared" si="19"/>
        <v/>
      </c>
      <c r="EE36" s="5" t="str">
        <f t="shared" si="20"/>
        <v/>
      </c>
      <c r="EF36" s="5" t="str">
        <f t="shared" si="21"/>
        <v/>
      </c>
      <c r="EG36" s="5" t="str">
        <f t="shared" si="22"/>
        <v/>
      </c>
      <c r="EH36" s="5" t="str">
        <f t="shared" si="23"/>
        <v/>
      </c>
      <c r="EI36" s="5" t="str">
        <f t="shared" si="24"/>
        <v/>
      </c>
      <c r="EJ36" s="5" t="str">
        <f t="shared" si="25"/>
        <v/>
      </c>
    </row>
    <row r="37" spans="1:140" ht="13.8" x14ac:dyDescent="0.25">
      <c r="A37" s="1"/>
      <c r="B37" s="215" t="s">
        <v>125</v>
      </c>
      <c r="C37" s="47">
        <f>Tipy!A18</f>
        <v>1</v>
      </c>
      <c r="D37" s="217" t="str">
        <f>IF(Tipy!B18="","",Tipy!B18)</f>
        <v>Eddy Hunter</v>
      </c>
      <c r="E37" s="45">
        <f>SUM(F37:J37)</f>
        <v>1460</v>
      </c>
      <c r="F37" s="221">
        <f>IF(ISBLANK(Výsledky!$I$3),"-",SUM(K37:O37,Q37,S37,U37,V37,X37,Z37,AB37,AC37,AE37:AG37,AI37,AK37:AM37,AP37,AS37:AU37,AW37,AY37,BB37,BD37,BG37:BJ37,BL37,BO37,BP37,BR37,BT37,BU37))</f>
        <v>900</v>
      </c>
      <c r="G37" s="241">
        <f>IF(ISBLANK(Výsledky!$AY$3),"-",SUM(P37,T37,W37,AA37,AD37,AH37,AV37,AX37,BC37,BE37,BK37,BM37,BQ37,BS37,BV37))</f>
        <v>310</v>
      </c>
      <c r="H37" s="505">
        <f>IF(ISBLANK(Výsledky!$BM$3),"-",SUM(R37,Y37,AJ37,AO37,AQ37,AZ37))</f>
        <v>130</v>
      </c>
      <c r="I37" s="222">
        <f>IF(ISBLANK(Výsledky!$GI$3),"-",SUM(AN37,AR37,BA37,BF37,BN37,BW37))</f>
        <v>120</v>
      </c>
      <c r="J37" s="236" t="str">
        <f>IF(ISBLANK(Výsledky!$I$3),"",Výsledky!I24)</f>
        <v>-</v>
      </c>
      <c r="K37" s="239">
        <f>IF(ISBLANK(Výsledky!$P$3),"",Výsledky!P24)</f>
        <v>0</v>
      </c>
      <c r="L37" s="240">
        <f>IF(ISBLANK(Výsledky!$W$3),"",Výsledky!W24)</f>
        <v>40</v>
      </c>
      <c r="M37" s="230">
        <f>IF(ISBLANK(Výsledky!$AD$3),"",Výsledky!AD24)</f>
        <v>20</v>
      </c>
      <c r="N37" s="230">
        <f>IF(ISBLANK(Výsledky!$AK$3),"",Výsledky!AK24)</f>
        <v>70</v>
      </c>
      <c r="O37" s="230">
        <f>IF(ISBLANK(Výsledky!$AR$3),"",Výsledky!AR24)</f>
        <v>40</v>
      </c>
      <c r="P37" s="230">
        <f>IF(ISBLANK(Výsledky!$AY$3),"",Výsledky!AY24)</f>
        <v>40</v>
      </c>
      <c r="Q37" s="230" t="str">
        <f>IF(ISBLANK(Výsledky!$BF$3),"",Výsledky!BF24)</f>
        <v>-</v>
      </c>
      <c r="R37" s="230">
        <f>IF(ISBLANK(Výsledky!$BM$3),"",Výsledky!BM24)</f>
        <v>20</v>
      </c>
      <c r="S37" s="230">
        <f>IF(ISBLANK(Výsledky!$BT$3),"",Výsledky!BT24)</f>
        <v>0</v>
      </c>
      <c r="T37" s="230">
        <f>IF(ISBLANK(Výsledky!$CA$3),"",Výsledky!CA24)</f>
        <v>20</v>
      </c>
      <c r="U37" s="230">
        <f>IF(ISBLANK(Výsledky!$CH$3),"",Výsledky!CH24)</f>
        <v>20</v>
      </c>
      <c r="V37" s="230">
        <f>IF(ISBLANK(Výsledky!$CO$3),"",Výsledky!CO24)</f>
        <v>40</v>
      </c>
      <c r="W37" s="230">
        <f>IF(ISBLANK(Výsledky!$CV$3),"",Výsledky!CV24)</f>
        <v>50</v>
      </c>
      <c r="X37" s="230">
        <f>IF(ISBLANK(Výsledky!$DC$3),"",Výsledky!DC24)</f>
        <v>40</v>
      </c>
      <c r="Y37" s="230">
        <f>IF(ISBLANK(Výsledky!$DJ$3),"",Výsledky!DJ24)</f>
        <v>20</v>
      </c>
      <c r="Z37" s="230">
        <f>IF(ISBLANK(Výsledky!$DQ$3),"",Výsledky!DQ24)</f>
        <v>0</v>
      </c>
      <c r="AA37" s="230">
        <f>IF(ISBLANK(Výsledky!$DX$3),"",Výsledky!DX24)</f>
        <v>0</v>
      </c>
      <c r="AB37" s="230">
        <f>IF(ISBLANK(Výsledky!$EE$3),"",Výsledky!EE24)</f>
        <v>40</v>
      </c>
      <c r="AC37" s="230">
        <f>IF(ISBLANK(Výsledky!$EL$3),"",Výsledky!EL24)</f>
        <v>20</v>
      </c>
      <c r="AD37" s="230">
        <f>IF(ISBLANK(Výsledky!$ES$3),"",Výsledky!ES24)</f>
        <v>70</v>
      </c>
      <c r="AE37" s="230">
        <f>IF(ISBLANK(Výsledky!$EZ$3),"",Výsledky!EZ24)</f>
        <v>40</v>
      </c>
      <c r="AF37" s="230">
        <f>IF(ISBLANK(Výsledky!$FG$3),"",Výsledky!FG24)</f>
        <v>20</v>
      </c>
      <c r="AG37" s="230">
        <f>IF(ISBLANK(Výsledky!$FN$3),"",Výsledky!FN24)</f>
        <v>60</v>
      </c>
      <c r="AH37" s="230">
        <f>IF(ISBLANK(Výsledky!$FU$3),"",Výsledky!FU24)</f>
        <v>0</v>
      </c>
      <c r="AI37" s="230">
        <f>IF(ISBLANK(Výsledky!$GB$3),"",Výsledky!GB24)</f>
        <v>0</v>
      </c>
      <c r="AJ37" s="230">
        <f>IF(ISBLANK(Výsledky!$GI$3),"",Výsledky!GI24)</f>
        <v>50</v>
      </c>
      <c r="AK37" s="230">
        <f>IF(ISBLANK(Výsledky!$GP$3),"",Výsledky!GP24)</f>
        <v>20</v>
      </c>
      <c r="AL37" s="230">
        <f>IF(ISBLANK(Výsledky!$GW$3),"",Výsledky!GW24)</f>
        <v>20</v>
      </c>
      <c r="AM37" s="230">
        <f>IF(ISBLANK(Výsledky!$HD$3),"",Výsledky!HD24)</f>
        <v>60</v>
      </c>
      <c r="AN37" s="230">
        <f>IF(ISBLANK(Výsledky!$HK$3),"",Výsledky!HK24)</f>
        <v>20</v>
      </c>
      <c r="AO37" s="230">
        <f>IF(ISBLANK(Výsledky!$HR$3),"",Výsledky!HR24)</f>
        <v>40</v>
      </c>
      <c r="AP37" s="230">
        <f>IF(ISBLANK(Výsledky!$HY$3),"",Výsledky!HY24)</f>
        <v>50</v>
      </c>
      <c r="AQ37" s="230">
        <f>IF(ISBLANK(Výsledky!$IF$3),"",Výsledky!IF24)</f>
        <v>0</v>
      </c>
      <c r="AR37" s="230">
        <f>IF(ISBLANK(Výsledky!$IM$3),"",Výsledky!IM24)</f>
        <v>40</v>
      </c>
      <c r="AS37" s="230">
        <f>IF(ISBLANK(Výsledky!$IT$3),"",Výsledky!IT24)</f>
        <v>60</v>
      </c>
      <c r="AT37" s="230">
        <f>IF(ISBLANK(Výsledky!$JA$3),"",Výsledky!JA24)</f>
        <v>0</v>
      </c>
      <c r="AU37" s="230">
        <f>IF(ISBLANK(Výsledky!$JH$3),"",Výsledky!JH24)</f>
        <v>40</v>
      </c>
      <c r="AV37" s="230" t="str">
        <f>IF(ISBLANK(Výsledky!$JO$3),"",Výsledky!JO24)</f>
        <v/>
      </c>
      <c r="AW37" s="230">
        <f>IF(ISBLANK(Výsledky!$JV$3),"",Výsledky!JV24)</f>
        <v>20</v>
      </c>
      <c r="AX37" s="230" t="str">
        <f>IF(ISBLANK(Výsledky!$KC$3),"",Výsledky!KC24)</f>
        <v/>
      </c>
      <c r="AY37" s="230">
        <f>IF(ISBLANK(Výsledky!$KJ$3),"",Výsledky!KJ24)</f>
        <v>20</v>
      </c>
      <c r="AZ37" s="230">
        <f>IF(ISBLANK(Výsledky!$KQ$3),"",Výsledky!KQ24)</f>
        <v>0</v>
      </c>
      <c r="BA37" s="230">
        <f>IF(ISBLANK(Výsledky!$KX$3),"",Výsledky!KX24)</f>
        <v>20</v>
      </c>
      <c r="BB37" s="230">
        <f>IF(ISBLANK(Výsledky!$LE$3),"",Výsledky!LE24)</f>
        <v>20</v>
      </c>
      <c r="BC37" s="230">
        <f>IF(ISBLANK(Výsledky!$LL$3),"",Výsledky!LL24)</f>
        <v>70</v>
      </c>
      <c r="BD37" s="230">
        <f>IF(ISBLANK(Výsledky!$LS$3),"",Výsledky!LS24)</f>
        <v>0</v>
      </c>
      <c r="BE37" s="230">
        <f>IF(ISBLANK(Výsledky!$LZ$3),"",Výsledky!LZ24)</f>
        <v>40</v>
      </c>
      <c r="BF37" s="230">
        <f>IF(ISBLANK(Výsledky!$MG$3),"",Výsledky!MG24)</f>
        <v>40</v>
      </c>
      <c r="BG37" s="230">
        <f>IF(ISBLANK(Výsledky!$MN$3),"",Výsledky!MN24)</f>
        <v>0</v>
      </c>
      <c r="BH37" s="230">
        <f>IF(ISBLANK(Výsledky!$MU$3),"",Výsledky!MU24)</f>
        <v>40</v>
      </c>
      <c r="BI37" s="230">
        <f>IF(ISBLANK(Výsledky!$NB$3),"",Výsledky!NB24)</f>
        <v>40</v>
      </c>
      <c r="BJ37" s="230">
        <f>IF(ISBLANK(Výsledky!$NI$3),"",Výsledky!NI24)</f>
        <v>0</v>
      </c>
      <c r="BK37" s="230">
        <f>IF(ISBLANK(Výsledky!$NP$3),"",Výsledky!NP24)</f>
        <v>0</v>
      </c>
      <c r="BL37" s="230">
        <f>IF(ISBLANK(Výsledky!$NW$3),"",Výsledky!NW24)</f>
        <v>0</v>
      </c>
      <c r="BM37" s="230">
        <f>IF(ISBLANK(Výsledky!$OD$3),"",Výsledky!OD24)</f>
        <v>20</v>
      </c>
      <c r="BN37" s="230" t="str">
        <f>IF(ISBLANK(Výsledky!$OK$3),"",Výsledky!OK24)</f>
        <v/>
      </c>
      <c r="BO37" s="230">
        <f>IF(ISBLANK(Výsledky!$OR$3),"",Výsledky!OR24)</f>
        <v>20</v>
      </c>
      <c r="BP37" s="230">
        <f>IF(ISBLANK(Výsledky!$OY$3),"",Výsledky!OY24)</f>
        <v>0</v>
      </c>
      <c r="BQ37" s="230" t="str">
        <f>IF(ISBLANK(Výsledky!$PF$3),"",Výsledky!PF24)</f>
        <v/>
      </c>
      <c r="BR37" s="230">
        <f>IF(ISBLANK(Výsledky!$PM$3),"",Výsledky!PM24)</f>
        <v>20</v>
      </c>
      <c r="BS37" s="230" t="str">
        <f>IF(ISBLANK(Výsledky!$PT$3),"",Výsledky!PT24)</f>
        <v/>
      </c>
      <c r="BT37" s="230">
        <f>IF(ISBLANK(Výsledky!$QA$3),"",Výsledky!QA24)</f>
        <v>0</v>
      </c>
      <c r="BU37" s="230">
        <f>IF(ISBLANK(Výsledky!$QH$3),"",Výsledky!QH24)</f>
        <v>20</v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3"/>
        <v/>
      </c>
      <c r="DY37" s="5" t="str">
        <f t="shared" si="14"/>
        <v/>
      </c>
      <c r="DZ37" s="5" t="str">
        <f t="shared" si="15"/>
        <v/>
      </c>
      <c r="EA37" s="5" t="str">
        <f t="shared" si="16"/>
        <v/>
      </c>
      <c r="EB37" s="5" t="str">
        <f t="shared" si="17"/>
        <v/>
      </c>
      <c r="EC37" s="5" t="str">
        <f t="shared" si="18"/>
        <v/>
      </c>
      <c r="ED37" s="5" t="str">
        <f t="shared" si="19"/>
        <v/>
      </c>
      <c r="EE37" s="5" t="str">
        <f t="shared" si="20"/>
        <v/>
      </c>
      <c r="EF37" s="5" t="str">
        <f t="shared" si="21"/>
        <v/>
      </c>
      <c r="EG37" s="5" t="str">
        <f t="shared" si="22"/>
        <v/>
      </c>
      <c r="EH37" s="5" t="str">
        <f t="shared" si="23"/>
        <v/>
      </c>
      <c r="EI37" s="5" t="str">
        <f t="shared" si="24"/>
        <v/>
      </c>
      <c r="EJ37" s="5" t="str">
        <f t="shared" si="25"/>
        <v/>
      </c>
    </row>
    <row r="38" spans="1:140" ht="13.8" x14ac:dyDescent="0.25">
      <c r="A38" s="1"/>
      <c r="B38" s="215" t="s">
        <v>126</v>
      </c>
      <c r="C38" s="47">
        <f>Tipy!A76</f>
        <v>21</v>
      </c>
      <c r="D38" s="217" t="str">
        <f>IF(Tipy!B76="","",Tipy!B76)</f>
        <v>wasco</v>
      </c>
      <c r="E38" s="45">
        <f>SUM(F38:J38)</f>
        <v>1440</v>
      </c>
      <c r="F38" s="221">
        <f>IF(ISBLANK(Výsledky!$I$3),"-",SUM(K38:O38,Q38,S38,U38,V38,X38,Z38,AB38,AC38,AE38:AG38,AI38,AK38:AM38,AP38,AS38:AU38,AW38,AY38,BB38,BD38,BG38:BJ38,BL38,BO38,BP38,BR38,BT38,BU38))</f>
        <v>850</v>
      </c>
      <c r="G38" s="241">
        <f>IF(ISBLANK(Výsledky!$AY$3),"-",SUM(P38,T38,W38,AA38,AD38,AH38,AV38,AX38,BC38,BE38,BK38,BM38,BQ38,BS38,BV38))</f>
        <v>250</v>
      </c>
      <c r="H38" s="242">
        <f>IF(ISBLANK(Výsledky!$BM$3),"-",SUM(R38,Y38,AJ38,AO38,AQ38,AZ38))</f>
        <v>200</v>
      </c>
      <c r="I38" s="222">
        <f>IF(ISBLANK(Výsledky!$GI$3),"-",SUM(AN38,AR38,BA38,BF38,BN38,BW38))</f>
        <v>140</v>
      </c>
      <c r="J38" s="236" t="str">
        <f>IF(ISBLANK(Výsledky!$I$3),"",Výsledky!I79)</f>
        <v>-</v>
      </c>
      <c r="K38" s="239">
        <f>IF(ISBLANK(Výsledky!$P$3),"",Výsledky!P82)</f>
        <v>0</v>
      </c>
      <c r="L38" s="240">
        <f>IF(ISBLANK(Výsledky!$W$3),"",Výsledky!W82)</f>
        <v>20</v>
      </c>
      <c r="M38" s="230">
        <f>IF(ISBLANK(Výsledky!$AD$3),"",Výsledky!AD82)</f>
        <v>20</v>
      </c>
      <c r="N38" s="230">
        <f>IF(ISBLANK(Výsledky!$AK$3),"",Výsledky!AK82)</f>
        <v>20</v>
      </c>
      <c r="O38" s="230">
        <f>IF(ISBLANK(Výsledky!$AR$3),"",Výsledky!AR82)</f>
        <v>60</v>
      </c>
      <c r="P38" s="230">
        <f>IF(ISBLANK(Výsledky!$AY$3),"",Výsledky!AY82)</f>
        <v>40</v>
      </c>
      <c r="Q38" s="230">
        <f>IF(ISBLANK(Výsledky!$BF$3),"",Výsledky!BF82)</f>
        <v>80</v>
      </c>
      <c r="R38" s="230">
        <f>IF(ISBLANK(Výsledky!$BM$3),"",Výsledky!BM82)</f>
        <v>40</v>
      </c>
      <c r="S38" s="230">
        <f>IF(ISBLANK(Výsledky!$BT$3),"",Výsledky!BT82)</f>
        <v>0</v>
      </c>
      <c r="T38" s="230">
        <f>IF(ISBLANK(Výsledky!$CA$3),"",Výsledky!CA82)</f>
        <v>50</v>
      </c>
      <c r="U38" s="230">
        <f>IF(ISBLANK(Výsledky!$CH$3),"",Výsledky!CH82)</f>
        <v>0</v>
      </c>
      <c r="V38" s="230">
        <f>IF(ISBLANK(Výsledky!$CO$3),"",Výsledky!CO82)</f>
        <v>40</v>
      </c>
      <c r="W38" s="230">
        <f>IF(ISBLANK(Výsledky!$CV$3),"",Výsledky!CV82)</f>
        <v>40</v>
      </c>
      <c r="X38" s="230">
        <f>IF(ISBLANK(Výsledky!$DC$3),"",Výsledky!DC82)</f>
        <v>40</v>
      </c>
      <c r="Y38" s="230">
        <f>IF(ISBLANK(Výsledky!$DJ$3),"",Výsledky!DJ82)</f>
        <v>80</v>
      </c>
      <c r="Z38" s="230">
        <f>IF(ISBLANK(Výsledky!$DQ$3),"",Výsledky!DQ82)</f>
        <v>0</v>
      </c>
      <c r="AA38" s="230">
        <f>IF(ISBLANK(Výsledky!$DX$3),"",Výsledky!DX82)</f>
        <v>0</v>
      </c>
      <c r="AB38" s="230">
        <f>IF(ISBLANK(Výsledky!$EE$3),"",Výsledky!EE82)</f>
        <v>50</v>
      </c>
      <c r="AC38" s="230">
        <f>IF(ISBLANK(Výsledky!$EL$3),"",Výsledky!EL82)</f>
        <v>0</v>
      </c>
      <c r="AD38" s="230">
        <f>IF(ISBLANK(Výsledky!$ES$3),"",Výsledky!ES82)</f>
        <v>50</v>
      </c>
      <c r="AE38" s="230">
        <f>IF(ISBLANK(Výsledky!$EZ$3),"",Výsledky!EZ82)</f>
        <v>20</v>
      </c>
      <c r="AF38" s="230">
        <f>IF(ISBLANK(Výsledky!$FG$3),"",Výsledky!FG82)</f>
        <v>60</v>
      </c>
      <c r="AG38" s="230">
        <f>IF(ISBLANK(Výsledky!$FN$3),"",Výsledky!FN82)</f>
        <v>20</v>
      </c>
      <c r="AH38" s="230">
        <f>IF(ISBLANK(Výsledky!$FU$3),"",Výsledky!FU82)</f>
        <v>10</v>
      </c>
      <c r="AI38" s="230">
        <f>IF(ISBLANK(Výsledky!$GB$3),"",Výsledky!GB82)</f>
        <v>0</v>
      </c>
      <c r="AJ38" s="230">
        <f>IF(ISBLANK(Výsledky!$GI$3),"",Výsledky!GI82)</f>
        <v>40</v>
      </c>
      <c r="AK38" s="230">
        <f>IF(ISBLANK(Výsledky!$GP$3),"",Výsledky!GP82)</f>
        <v>0</v>
      </c>
      <c r="AL38" s="230">
        <f>IF(ISBLANK(Výsledky!$GW$3),"",Výsledky!GW82)</f>
        <v>30</v>
      </c>
      <c r="AM38" s="230">
        <f>IF(ISBLANK(Výsledky!$HD$3),"",Výsledky!HD82)</f>
        <v>40</v>
      </c>
      <c r="AN38" s="230">
        <f>IF(ISBLANK(Výsledky!$HK$3),"",Výsledky!HK82)</f>
        <v>20</v>
      </c>
      <c r="AO38" s="230">
        <f>IF(ISBLANK(Výsledky!$HR$3),"",Výsledky!HR82)</f>
        <v>30</v>
      </c>
      <c r="AP38" s="230">
        <f>IF(ISBLANK(Výsledky!$HY$3),"",Výsledky!HY82)</f>
        <v>40</v>
      </c>
      <c r="AQ38" s="230">
        <f>IF(ISBLANK(Výsledky!$IF$3),"",Výsledky!IF82)</f>
        <v>10</v>
      </c>
      <c r="AR38" s="230">
        <f>IF(ISBLANK(Výsledky!$IM$3),"",Výsledky!IM82)</f>
        <v>70</v>
      </c>
      <c r="AS38" s="230">
        <f>IF(ISBLANK(Výsledky!$IT$3),"",Výsledky!IT82)</f>
        <v>50</v>
      </c>
      <c r="AT38" s="230">
        <f>IF(ISBLANK(Výsledky!$JA$3),"",Výsledky!JA82)</f>
        <v>0</v>
      </c>
      <c r="AU38" s="230">
        <f>IF(ISBLANK(Výsledky!$JH$3),"",Výsledky!JH82)</f>
        <v>40</v>
      </c>
      <c r="AV38" s="230" t="str">
        <f>IF(ISBLANK(Výsledky!$JO$3),"",Výsledky!JO82)</f>
        <v/>
      </c>
      <c r="AW38" s="230">
        <f>IF(ISBLANK(Výsledky!$JV$3),"",Výsledky!JV82)</f>
        <v>20</v>
      </c>
      <c r="AX38" s="230" t="str">
        <f>IF(ISBLANK(Výsledky!$KC$3),"",Výsledky!KC82)</f>
        <v/>
      </c>
      <c r="AY38" s="230">
        <f>IF(ISBLANK(Výsledky!$KJ$3),"",Výsledky!KJ82)</f>
        <v>50</v>
      </c>
      <c r="AZ38" s="230">
        <f>IF(ISBLANK(Výsledky!$KQ$3),"",Výsledky!KQ82)</f>
        <v>0</v>
      </c>
      <c r="BA38" s="230">
        <f>IF(ISBLANK(Výsledky!$KX$3),"",Výsledky!KX82)</f>
        <v>30</v>
      </c>
      <c r="BB38" s="230">
        <f>IF(ISBLANK(Výsledky!$LE$3),"",Výsledky!LE82)</f>
        <v>30</v>
      </c>
      <c r="BC38" s="230">
        <f>IF(ISBLANK(Výsledky!$LL$3),"",Výsledky!LL82)</f>
        <v>20</v>
      </c>
      <c r="BD38" s="230">
        <f>IF(ISBLANK(Výsledky!$LS$3),"",Výsledky!LS82)</f>
        <v>0</v>
      </c>
      <c r="BE38" s="230">
        <f>IF(ISBLANK(Výsledky!$LZ$3),"",Výsledky!LZ82)</f>
        <v>20</v>
      </c>
      <c r="BF38" s="230">
        <f>IF(ISBLANK(Výsledky!$MG$3),"",Výsledky!MG82)</f>
        <v>20</v>
      </c>
      <c r="BG38" s="230">
        <f>IF(ISBLANK(Výsledky!$MN$3),"",Výsledky!MN82)</f>
        <v>0</v>
      </c>
      <c r="BH38" s="230">
        <f>IF(ISBLANK(Výsledky!$MU$3),"",Výsledky!MU82)</f>
        <v>20</v>
      </c>
      <c r="BI38" s="230" t="str">
        <f>IF(ISBLANK(Výsledky!$NB$3),"",Výsledky!NB82)</f>
        <v>-</v>
      </c>
      <c r="BJ38" s="230">
        <f>IF(ISBLANK(Výsledky!$NI$3),"",Výsledky!NI82)</f>
        <v>0</v>
      </c>
      <c r="BK38" s="230">
        <f>IF(ISBLANK(Výsledky!$NP$3),"",Výsledky!NP82)</f>
        <v>0</v>
      </c>
      <c r="BL38" s="230">
        <f>IF(ISBLANK(Výsledky!$NW$3),"",Výsledky!NW82)</f>
        <v>0</v>
      </c>
      <c r="BM38" s="230">
        <f>IF(ISBLANK(Výsledky!$OD$3),"",Výsledky!OD82)</f>
        <v>20</v>
      </c>
      <c r="BN38" s="230" t="str">
        <f>IF(ISBLANK(Výsledky!$OK$3),"",Výsledky!OK82)</f>
        <v/>
      </c>
      <c r="BO38" s="230">
        <f>IF(ISBLANK(Výsledky!$OR$3),"",Výsledky!OR82)</f>
        <v>30</v>
      </c>
      <c r="BP38" s="230">
        <f>IF(ISBLANK(Výsledky!$OY$3),"",Výsledky!OY82)</f>
        <v>10</v>
      </c>
      <c r="BQ38" s="230" t="str">
        <f>IF(ISBLANK(Výsledky!$PF$3),"",Výsledky!PF82)</f>
        <v/>
      </c>
      <c r="BR38" s="230">
        <f>IF(ISBLANK(Výsledky!$PM$3),"",Výsledky!PM82)</f>
        <v>20</v>
      </c>
      <c r="BS38" s="230" t="str">
        <f>IF(ISBLANK(Výsledky!$PT$3),"",Výsledky!PT82)</f>
        <v/>
      </c>
      <c r="BT38" s="230" t="str">
        <f>IF(ISBLANK(Výsledky!$QA$3),"",Výsledky!QA82)</f>
        <v>-</v>
      </c>
      <c r="BU38" s="230">
        <f>IF(ISBLANK(Výsledky!$QH$3),"",Výsledky!QH82)</f>
        <v>40</v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3"/>
        <v/>
      </c>
      <c r="DY38" s="5" t="str">
        <f t="shared" si="14"/>
        <v/>
      </c>
      <c r="DZ38" s="5" t="str">
        <f t="shared" si="15"/>
        <v/>
      </c>
      <c r="EA38" s="5" t="str">
        <f t="shared" si="16"/>
        <v/>
      </c>
      <c r="EB38" s="5" t="str">
        <f t="shared" si="17"/>
        <v/>
      </c>
      <c r="EC38" s="5" t="str">
        <f t="shared" si="18"/>
        <v/>
      </c>
      <c r="ED38" s="5" t="str">
        <f t="shared" si="19"/>
        <v/>
      </c>
      <c r="EE38" s="5" t="str">
        <f t="shared" si="20"/>
        <v/>
      </c>
      <c r="EF38" s="5" t="str">
        <f t="shared" si="21"/>
        <v/>
      </c>
      <c r="EG38" s="5" t="str">
        <f t="shared" si="22"/>
        <v/>
      </c>
      <c r="EH38" s="5" t="str">
        <f t="shared" si="23"/>
        <v/>
      </c>
      <c r="EI38" s="5" t="str">
        <f t="shared" si="24"/>
        <v/>
      </c>
      <c r="EJ38" s="5" t="str">
        <f t="shared" si="25"/>
        <v/>
      </c>
    </row>
    <row r="39" spans="1:140" ht="13.8" x14ac:dyDescent="0.25">
      <c r="A39" s="1"/>
      <c r="B39" s="215" t="s">
        <v>127</v>
      </c>
      <c r="C39" s="47">
        <f>Tipy!A28</f>
        <v>32</v>
      </c>
      <c r="D39" s="217" t="str">
        <f>IF(Tipy!B28="","",Tipy!B28)</f>
        <v>kirips</v>
      </c>
      <c r="E39" s="45">
        <f>SUM(F39:J39)</f>
        <v>1430</v>
      </c>
      <c r="F39" s="221">
        <f>IF(ISBLANK(Výsledky!$I$3),"-",SUM(K39:O39,Q39,S39,U39,V39,X39,Z39,AB39,AC39,AE39:AG39,AI39,AK39:AM39,AP39,AS39:AU39,AW39,AY39,BB39,BD39,BG39:BJ39,BL39,BO39,BP39,BR39,BT39,BU39))</f>
        <v>990</v>
      </c>
      <c r="G39" s="241">
        <f>IF(ISBLANK(Výsledky!$AY$3),"-",SUM(P39,T39,W39,AA39,AD39,AH39,AV39,AX39,BC39,BE39,BK39,BM39,BQ39,BS39,BV39))</f>
        <v>210</v>
      </c>
      <c r="H39" s="242">
        <f>IF(ISBLANK(Výsledky!$BM$3),"-",SUM(R39,Y39,AJ39,AO39,AQ39,AZ39))</f>
        <v>150</v>
      </c>
      <c r="I39" s="222">
        <f>IF(ISBLANK(Výsledky!$GI$3),"-",SUM(AN39,AR39,BA39,BF39,BN39,BW39))</f>
        <v>80</v>
      </c>
      <c r="J39" s="236" t="str">
        <f>IF(ISBLANK(Výsledky!$I$3),"",Výsledky!I34)</f>
        <v>-</v>
      </c>
      <c r="K39" s="239">
        <f>IF(ISBLANK(Výsledky!$P$3),"",Výsledky!P34)</f>
        <v>30</v>
      </c>
      <c r="L39" s="240">
        <f>IF(ISBLANK(Výsledky!$W$3),"",Výsledky!W34)</f>
        <v>40</v>
      </c>
      <c r="M39" s="230">
        <f>IF(ISBLANK(Výsledky!$AD$3),"",Výsledky!AD34)</f>
        <v>20</v>
      </c>
      <c r="N39" s="230">
        <f>IF(ISBLANK(Výsledky!$AK$3),"",Výsledky!AK34)</f>
        <v>80</v>
      </c>
      <c r="O39" s="230">
        <f>IF(ISBLANK(Výsledky!$AR$3),"",Výsledky!AR34)</f>
        <v>30</v>
      </c>
      <c r="P39" s="230">
        <f>IF(ISBLANK(Výsledky!$AY$3),"",Výsledky!AY34)</f>
        <v>50</v>
      </c>
      <c r="Q39" s="230">
        <f>IF(ISBLANK(Výsledky!$BF$3),"",Výsledky!BF34)</f>
        <v>40</v>
      </c>
      <c r="R39" s="230">
        <f>IF(ISBLANK(Výsledky!$BM$3),"",Výsledky!BM34)</f>
        <v>40</v>
      </c>
      <c r="S39" s="230">
        <f>IF(ISBLANK(Výsledky!$BT$3),"",Výsledky!BT34)</f>
        <v>0</v>
      </c>
      <c r="T39" s="230">
        <f>IF(ISBLANK(Výsledky!$CA$3),"",Výsledky!CA34)</f>
        <v>20</v>
      </c>
      <c r="U39" s="230">
        <f>IF(ISBLANK(Výsledky!$CH$3),"",Výsledky!CH34)</f>
        <v>0</v>
      </c>
      <c r="V39" s="230">
        <f>IF(ISBLANK(Výsledky!$CO$3),"",Výsledky!CO34)</f>
        <v>20</v>
      </c>
      <c r="W39" s="230">
        <f>IF(ISBLANK(Výsledky!$CV$3),"",Výsledky!CV34)</f>
        <v>40</v>
      </c>
      <c r="X39" s="230">
        <f>IF(ISBLANK(Výsledky!$DC$3),"",Výsledky!DC34)</f>
        <v>60</v>
      </c>
      <c r="Y39" s="230">
        <f>IF(ISBLANK(Výsledky!$DJ$3),"",Výsledky!DJ34)</f>
        <v>70</v>
      </c>
      <c r="Z39" s="230">
        <f>IF(ISBLANK(Výsledky!$DQ$3),"",Výsledky!DQ34)</f>
        <v>0</v>
      </c>
      <c r="AA39" s="230">
        <f>IF(ISBLANK(Výsledky!$DX$3),"",Výsledky!DX34)</f>
        <v>0</v>
      </c>
      <c r="AB39" s="230">
        <f>IF(ISBLANK(Výsledky!$EE$3),"",Výsledky!EE34)</f>
        <v>20</v>
      </c>
      <c r="AC39" s="230">
        <f>IF(ISBLANK(Výsledky!$EL$3),"",Výsledky!EL34)</f>
        <v>0</v>
      </c>
      <c r="AD39" s="230">
        <f>IF(ISBLANK(Výsledky!$ES$3),"",Výsledky!ES34)</f>
        <v>30</v>
      </c>
      <c r="AE39" s="230">
        <f>IF(ISBLANK(Výsledky!$EZ$3),"",Výsledky!EZ34)</f>
        <v>20</v>
      </c>
      <c r="AF39" s="230">
        <f>IF(ISBLANK(Výsledky!$FG$3),"",Výsledky!FG34)</f>
        <v>30</v>
      </c>
      <c r="AG39" s="230">
        <f>IF(ISBLANK(Výsledky!$FN$3),"",Výsledky!FN34)</f>
        <v>50</v>
      </c>
      <c r="AH39" s="230">
        <f>IF(ISBLANK(Výsledky!$FU$3),"",Výsledky!FU34)</f>
        <v>10</v>
      </c>
      <c r="AI39" s="230">
        <f>IF(ISBLANK(Výsledky!$GB$3),"",Výsledky!GB34)</f>
        <v>0</v>
      </c>
      <c r="AJ39" s="230">
        <f>IF(ISBLANK(Výsledky!$GI$3),"",Výsledky!GI34)</f>
        <v>20</v>
      </c>
      <c r="AK39" s="230">
        <f>IF(ISBLANK(Výsledky!$GP$3),"",Výsledky!GP34)</f>
        <v>10</v>
      </c>
      <c r="AL39" s="230">
        <f>IF(ISBLANK(Výsledky!$GW$3),"",Výsledky!GW34)</f>
        <v>20</v>
      </c>
      <c r="AM39" s="230">
        <f>IF(ISBLANK(Výsledky!$HD$3),"",Výsledky!HD34)</f>
        <v>40</v>
      </c>
      <c r="AN39" s="230">
        <f>IF(ISBLANK(Výsledky!$HK$3),"",Výsledky!HK34)</f>
        <v>20</v>
      </c>
      <c r="AO39" s="230">
        <f>IF(ISBLANK(Výsledky!$HR$3),"",Výsledky!HR34)</f>
        <v>20</v>
      </c>
      <c r="AP39" s="230">
        <f>IF(ISBLANK(Výsledky!$HY$3),"",Výsledky!HY34)</f>
        <v>40</v>
      </c>
      <c r="AQ39" s="230">
        <f>IF(ISBLANK(Výsledky!$IF$3),"",Výsledky!IF34)</f>
        <v>0</v>
      </c>
      <c r="AR39" s="230">
        <f>IF(ISBLANK(Výsledky!$IM$3),"",Výsledky!IM34)</f>
        <v>40</v>
      </c>
      <c r="AS39" s="230">
        <f>IF(ISBLANK(Výsledky!$IT$3),"",Výsledky!IT34)</f>
        <v>40</v>
      </c>
      <c r="AT39" s="230">
        <f>IF(ISBLANK(Výsledky!$JA$3),"",Výsledky!JA34)</f>
        <v>0</v>
      </c>
      <c r="AU39" s="230">
        <f>IF(ISBLANK(Výsledky!$JH$3),"",Výsledky!JH34)</f>
        <v>80</v>
      </c>
      <c r="AV39" s="230" t="str">
        <f>IF(ISBLANK(Výsledky!$JO$3),"",Výsledky!JO34)</f>
        <v/>
      </c>
      <c r="AW39" s="230">
        <f>IF(ISBLANK(Výsledky!$JV$3),"",Výsledky!JV34)</f>
        <v>30</v>
      </c>
      <c r="AX39" s="230" t="str">
        <f>IF(ISBLANK(Výsledky!$KC$3),"",Výsledky!KC34)</f>
        <v/>
      </c>
      <c r="AY39" s="230">
        <f>IF(ISBLANK(Výsledky!$KJ$3),"",Výsledky!KJ34)</f>
        <v>60</v>
      </c>
      <c r="AZ39" s="230">
        <f>IF(ISBLANK(Výsledky!$KQ$3),"",Výsledky!KQ34)</f>
        <v>0</v>
      </c>
      <c r="BA39" s="230">
        <f>IF(ISBLANK(Výsledky!$KX$3),"",Výsledky!KX34)</f>
        <v>20</v>
      </c>
      <c r="BB39" s="230">
        <f>IF(ISBLANK(Výsledky!$LE$3),"",Výsledky!LE34)</f>
        <v>40</v>
      </c>
      <c r="BC39" s="230">
        <f>IF(ISBLANK(Výsledky!$LL$3),"",Výsledky!LL34)</f>
        <v>20</v>
      </c>
      <c r="BD39" s="230">
        <f>IF(ISBLANK(Výsledky!$LS$3),"",Výsledky!LS34)</f>
        <v>0</v>
      </c>
      <c r="BE39" s="230">
        <f>IF(ISBLANK(Výsledky!$LZ$3),"",Výsledky!LZ34)</f>
        <v>40</v>
      </c>
      <c r="BF39" s="230">
        <f>IF(ISBLANK(Výsledky!$MG$3),"",Výsledky!MG34)</f>
        <v>0</v>
      </c>
      <c r="BG39" s="230">
        <f>IF(ISBLANK(Výsledky!$MN$3),"",Výsledky!MN34)</f>
        <v>0</v>
      </c>
      <c r="BH39" s="230">
        <f>IF(ISBLANK(Výsledky!$MU$3),"",Výsledky!MU34)</f>
        <v>40</v>
      </c>
      <c r="BI39" s="230">
        <f>IF(ISBLANK(Výsledky!$NB$3),"",Výsledky!NB34)</f>
        <v>20</v>
      </c>
      <c r="BJ39" s="230">
        <f>IF(ISBLANK(Výsledky!$NI$3),"",Výsledky!NI34)</f>
        <v>0</v>
      </c>
      <c r="BK39" s="230">
        <f>IF(ISBLANK(Výsledky!$NP$3),"",Výsledky!NP34)</f>
        <v>0</v>
      </c>
      <c r="BL39" s="230">
        <f>IF(ISBLANK(Výsledky!$NW$3),"",Výsledky!NW34)</f>
        <v>0</v>
      </c>
      <c r="BM39" s="230" t="str">
        <f>IF(ISBLANK(Výsledky!$OD$3),"",Výsledky!OD34)</f>
        <v>-</v>
      </c>
      <c r="BN39" s="230" t="str">
        <f>IF(ISBLANK(Výsledky!$OK$3),"",Výsledky!OK34)</f>
        <v/>
      </c>
      <c r="BO39" s="230">
        <f>IF(ISBLANK(Výsledky!$OR$3),"",Výsledky!OR34)</f>
        <v>30</v>
      </c>
      <c r="BP39" s="230">
        <f>IF(ISBLANK(Výsledky!$OY$3),"",Výsledky!OY34)</f>
        <v>0</v>
      </c>
      <c r="BQ39" s="230" t="str">
        <f>IF(ISBLANK(Výsledky!$PF$3),"",Výsledky!PF34)</f>
        <v/>
      </c>
      <c r="BR39" s="230">
        <f>IF(ISBLANK(Výsledky!$PM$3),"",Výsledky!PM34)</f>
        <v>60</v>
      </c>
      <c r="BS39" s="230" t="str">
        <f>IF(ISBLANK(Výsledky!$PT$3),"",Výsledky!PT34)</f>
        <v/>
      </c>
      <c r="BT39" s="230">
        <f>IF(ISBLANK(Výsledky!$QA$3),"",Výsledky!QA34)</f>
        <v>0</v>
      </c>
      <c r="BU39" s="230">
        <f>IF(ISBLANK(Výsledky!$QH$3),"",Výsledky!QH34)</f>
        <v>40</v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3"/>
        <v/>
      </c>
      <c r="DY39" s="5" t="str">
        <f t="shared" si="14"/>
        <v/>
      </c>
      <c r="DZ39" s="5" t="str">
        <f t="shared" si="15"/>
        <v/>
      </c>
      <c r="EA39" s="5" t="str">
        <f t="shared" si="16"/>
        <v/>
      </c>
      <c r="EB39" s="5" t="str">
        <f t="shared" si="17"/>
        <v/>
      </c>
      <c r="EC39" s="5" t="str">
        <f t="shared" si="18"/>
        <v/>
      </c>
      <c r="ED39" s="5" t="str">
        <f t="shared" si="19"/>
        <v/>
      </c>
      <c r="EE39" s="5" t="str">
        <f t="shared" si="20"/>
        <v/>
      </c>
      <c r="EF39" s="5" t="str">
        <f t="shared" si="21"/>
        <v/>
      </c>
      <c r="EG39" s="5" t="str">
        <f t="shared" si="22"/>
        <v/>
      </c>
      <c r="EH39" s="5" t="str">
        <f t="shared" si="23"/>
        <v/>
      </c>
      <c r="EI39" s="5" t="str">
        <f t="shared" si="24"/>
        <v/>
      </c>
      <c r="EJ39" s="5" t="str">
        <f t="shared" si="25"/>
        <v/>
      </c>
    </row>
    <row r="40" spans="1:140" ht="13.8" x14ac:dyDescent="0.25">
      <c r="A40" s="1"/>
      <c r="B40" s="215" t="s">
        <v>128</v>
      </c>
      <c r="C40" s="47">
        <f>Tipy!A40</f>
        <v>55</v>
      </c>
      <c r="D40" s="217" t="str">
        <f>IF(Tipy!B40="","",Tipy!B40)</f>
        <v>MarekM</v>
      </c>
      <c r="E40" s="45">
        <f>SUM(F40:J40)</f>
        <v>1420</v>
      </c>
      <c r="F40" s="221">
        <f>IF(ISBLANK(Výsledky!$I$3),"-",SUM(K40:O40,Q40,S40,U40,V40,X40,Z40,AB40,AC40,AE40:AG40,AI40,AK40:AM40,AP40,AS40:AU40,AW40,AY40,BB40,BD40,BG40:BJ40,BL40,BO40,BP40,BR40,BT40,BU40))</f>
        <v>1040</v>
      </c>
      <c r="G40" s="241">
        <f>IF(ISBLANK(Výsledky!$AY$3),"-",SUM(P40,T40,W40,AA40,AD40,AH40,AV40,AX40,BC40,BE40,BK40,BM40,BQ40,BS40,BV40))</f>
        <v>190</v>
      </c>
      <c r="H40" s="242">
        <f>IF(ISBLANK(Výsledky!$BM$3),"-",SUM(R40,Y40,AJ40,AO40,AQ40,AZ40))</f>
        <v>130</v>
      </c>
      <c r="I40" s="222">
        <f>IF(ISBLANK(Výsledky!$GI$3),"-",SUM(AN40,AR40,BA40,BF40,BN40,BW40))</f>
        <v>60</v>
      </c>
      <c r="J40" s="236" t="str">
        <f>IF(ISBLANK(Výsledky!$I$3),"",Výsledky!I46)</f>
        <v>-</v>
      </c>
      <c r="K40" s="239">
        <f>IF(ISBLANK(Výsledky!$P$3),"",Výsledky!P46)</f>
        <v>0</v>
      </c>
      <c r="L40" s="240">
        <f>IF(ISBLANK(Výsledky!$W$3),"",Výsledky!W46)</f>
        <v>80</v>
      </c>
      <c r="M40" s="230">
        <f>IF(ISBLANK(Výsledky!$AD$3),"",Výsledky!AD46)</f>
        <v>80</v>
      </c>
      <c r="N40" s="230">
        <f>IF(ISBLANK(Výsledky!$AK$3),"",Výsledky!AK46)</f>
        <v>30</v>
      </c>
      <c r="O40" s="230">
        <f>IF(ISBLANK(Výsledky!$AR$3),"",Výsledky!AR46)</f>
        <v>30</v>
      </c>
      <c r="P40" s="230" t="str">
        <f>IF(ISBLANK(Výsledky!$AY$3),"",Výsledky!AY46)</f>
        <v>-</v>
      </c>
      <c r="Q40" s="230">
        <f>IF(ISBLANK(Výsledky!$BF$3),"",Výsledky!BF46)</f>
        <v>80</v>
      </c>
      <c r="R40" s="230">
        <f>IF(ISBLANK(Výsledky!$BM$3),"",Výsledky!BM46)</f>
        <v>60</v>
      </c>
      <c r="S40" s="230">
        <f>IF(ISBLANK(Výsledky!$BT$3),"",Výsledky!BT46)</f>
        <v>0</v>
      </c>
      <c r="T40" s="230">
        <f>IF(ISBLANK(Výsledky!$CA$3),"",Výsledky!CA46)</f>
        <v>20</v>
      </c>
      <c r="U40" s="230" t="str">
        <f>IF(ISBLANK(Výsledky!$CH$3),"",Výsledky!CH46)</f>
        <v>-</v>
      </c>
      <c r="V40" s="230">
        <f>IF(ISBLANK(Výsledky!$CO$3),"",Výsledky!CO46)</f>
        <v>50</v>
      </c>
      <c r="W40" s="230">
        <f>IF(ISBLANK(Výsledky!$CV$3),"",Výsledky!CV46)</f>
        <v>40</v>
      </c>
      <c r="X40" s="230">
        <f>IF(ISBLANK(Výsledky!$DC$3),"",Výsledky!DC46)</f>
        <v>50</v>
      </c>
      <c r="Y40" s="230">
        <f>IF(ISBLANK(Výsledky!$DJ$3),"",Výsledky!DJ46)</f>
        <v>50</v>
      </c>
      <c r="Z40" s="230">
        <f>IF(ISBLANK(Výsledky!$DQ$3),"",Výsledky!DQ46)</f>
        <v>0</v>
      </c>
      <c r="AA40" s="230" t="str">
        <f>IF(ISBLANK(Výsledky!$DX$3),"",Výsledky!DX46)</f>
        <v>-</v>
      </c>
      <c r="AB40" s="230">
        <f>IF(ISBLANK(Výsledky!$EE$3),"",Výsledky!EE46)</f>
        <v>20</v>
      </c>
      <c r="AC40" s="230">
        <f>IF(ISBLANK(Výsledky!$EL$3),"",Výsledky!EL46)</f>
        <v>20</v>
      </c>
      <c r="AD40" s="230">
        <f>IF(ISBLANK(Výsledky!$ES$3),"",Výsledky!ES46)</f>
        <v>40</v>
      </c>
      <c r="AE40" s="230">
        <f>IF(ISBLANK(Výsledky!$EZ$3),"",Výsledky!EZ46)</f>
        <v>40</v>
      </c>
      <c r="AF40" s="230">
        <f>IF(ISBLANK(Výsledky!$FG$3),"",Výsledky!FG46)</f>
        <v>20</v>
      </c>
      <c r="AG40" s="230">
        <f>IF(ISBLANK(Výsledky!$FN$3),"",Výsledky!FN46)</f>
        <v>50</v>
      </c>
      <c r="AH40" s="230">
        <f>IF(ISBLANK(Výsledky!$FU$3),"",Výsledky!FU46)</f>
        <v>10</v>
      </c>
      <c r="AI40" s="230">
        <f>IF(ISBLANK(Výsledky!$GB$3),"",Výsledky!GB46)</f>
        <v>0</v>
      </c>
      <c r="AJ40" s="230" t="str">
        <f>IF(ISBLANK(Výsledky!$GI$3),"",Výsledky!GI46)</f>
        <v>-</v>
      </c>
      <c r="AK40" s="230">
        <f>IF(ISBLANK(Výsledky!$GP$3),"",Výsledky!GP46)</f>
        <v>20</v>
      </c>
      <c r="AL40" s="230">
        <f>IF(ISBLANK(Výsledky!$GW$3),"",Výsledky!GW46)</f>
        <v>40</v>
      </c>
      <c r="AM40" s="230">
        <f>IF(ISBLANK(Výsledky!$HD$3),"",Výsledky!HD46)</f>
        <v>70</v>
      </c>
      <c r="AN40" s="230">
        <f>IF(ISBLANK(Výsledky!$HK$3),"",Výsledky!HK46)</f>
        <v>30</v>
      </c>
      <c r="AO40" s="230" t="str">
        <f>IF(ISBLANK(Výsledky!$HR$3),"",Výsledky!HR46)</f>
        <v>-</v>
      </c>
      <c r="AP40" s="230">
        <f>IF(ISBLANK(Výsledky!$HY$3),"",Výsledky!HY46)</f>
        <v>40</v>
      </c>
      <c r="AQ40" s="230">
        <f>IF(ISBLANK(Výsledky!$IF$3),"",Výsledky!IF46)</f>
        <v>20</v>
      </c>
      <c r="AR40" s="230" t="str">
        <f>IF(ISBLANK(Výsledky!$IM$3),"",Výsledky!IM46)</f>
        <v>-</v>
      </c>
      <c r="AS40" s="230">
        <f>IF(ISBLANK(Výsledky!$IT$3),"",Výsledky!IT46)</f>
        <v>20</v>
      </c>
      <c r="AT40" s="230">
        <f>IF(ISBLANK(Výsledky!$JA$3),"",Výsledky!JA46)</f>
        <v>0</v>
      </c>
      <c r="AU40" s="230">
        <f>IF(ISBLANK(Výsledky!$JH$3),"",Výsledky!JH46)</f>
        <v>80</v>
      </c>
      <c r="AV40" s="230" t="str">
        <f>IF(ISBLANK(Výsledky!$JO$3),"",Výsledky!JO46)</f>
        <v/>
      </c>
      <c r="AW40" s="230">
        <f>IF(ISBLANK(Výsledky!$JV$3),"",Výsledky!JV46)</f>
        <v>70</v>
      </c>
      <c r="AX40" s="230" t="str">
        <f>IF(ISBLANK(Výsledky!$KC$3),"",Výsledky!KC46)</f>
        <v/>
      </c>
      <c r="AY40" s="230">
        <f>IF(ISBLANK(Výsledky!$KJ$3),"",Výsledky!KJ46)</f>
        <v>50</v>
      </c>
      <c r="AZ40" s="230">
        <f>IF(ISBLANK(Výsledky!$KQ$3),"",Výsledky!KQ46)</f>
        <v>0</v>
      </c>
      <c r="BA40" s="230">
        <f>IF(ISBLANK(Výsledky!$KX$3),"",Výsledky!KX46)</f>
        <v>30</v>
      </c>
      <c r="BB40" s="230">
        <f>IF(ISBLANK(Výsledky!$LE$3),"",Výsledky!LE46)</f>
        <v>20</v>
      </c>
      <c r="BC40" s="230">
        <f>IF(ISBLANK(Výsledky!$LL$3),"",Výsledky!LL46)</f>
        <v>40</v>
      </c>
      <c r="BD40" s="230">
        <f>IF(ISBLANK(Výsledky!$LS$3),"",Výsledky!LS46)</f>
        <v>10</v>
      </c>
      <c r="BE40" s="230">
        <f>IF(ISBLANK(Výsledky!$LZ$3),"",Výsledky!LZ46)</f>
        <v>40</v>
      </c>
      <c r="BF40" s="230" t="str">
        <f>IF(ISBLANK(Výsledky!$MG$3),"",Výsledky!MG46)</f>
        <v>-</v>
      </c>
      <c r="BG40" s="230" t="str">
        <f>IF(ISBLANK(Výsledky!$MN$3),"",Výsledky!MN46)</f>
        <v>-</v>
      </c>
      <c r="BH40" s="230">
        <f>IF(ISBLANK(Výsledky!$MU$3),"",Výsledky!MU46)</f>
        <v>30</v>
      </c>
      <c r="BI40" s="230" t="str">
        <f>IF(ISBLANK(Výsledky!$NB$3),"",Výsledky!NB46)</f>
        <v>-</v>
      </c>
      <c r="BJ40" s="230">
        <f>IF(ISBLANK(Výsledky!$NI$3),"",Výsledky!NI46)</f>
        <v>40</v>
      </c>
      <c r="BK40" s="230" t="str">
        <f>IF(ISBLANK(Výsledky!$NP$3),"",Výsledky!NP46)</f>
        <v>-</v>
      </c>
      <c r="BL40" s="230" t="str">
        <f>IF(ISBLANK(Výsledky!$NW$3),"",Výsledky!NW46)</f>
        <v>-</v>
      </c>
      <c r="BM40" s="230" t="str">
        <f>IF(ISBLANK(Výsledky!$OD$3),"",Výsledky!OD46)</f>
        <v>-</v>
      </c>
      <c r="BN40" s="230" t="str">
        <f>IF(ISBLANK(Výsledky!$OK$3),"",Výsledky!OK46)</f>
        <v/>
      </c>
      <c r="BO40" s="230" t="str">
        <f>IF(ISBLANK(Výsledky!$OR$3),"",Výsledky!OR46)</f>
        <v>-</v>
      </c>
      <c r="BP40" s="230">
        <f>IF(ISBLANK(Výsledky!$OY$3),"",Výsledky!OY46)</f>
        <v>0</v>
      </c>
      <c r="BQ40" s="230" t="str">
        <f>IF(ISBLANK(Výsledky!$PF$3),"",Výsledky!PF46)</f>
        <v/>
      </c>
      <c r="BR40" s="230" t="str">
        <f>IF(ISBLANK(Výsledky!$PM$3),"",Výsledky!PM46)</f>
        <v>-</v>
      </c>
      <c r="BS40" s="230" t="str">
        <f>IF(ISBLANK(Výsledky!$PT$3),"",Výsledky!PT46)</f>
        <v/>
      </c>
      <c r="BT40" s="230" t="str">
        <f>IF(ISBLANK(Výsledky!$QA$3),"",Výsledky!QA46)</f>
        <v>-</v>
      </c>
      <c r="BU40" s="230" t="str">
        <f>IF(ISBLANK(Výsledky!$QH$3),"",Výsledky!QH46)</f>
        <v>-</v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3"/>
        <v/>
      </c>
      <c r="DY40" s="5" t="str">
        <f t="shared" si="14"/>
        <v/>
      </c>
      <c r="DZ40" s="5" t="str">
        <f t="shared" si="15"/>
        <v/>
      </c>
      <c r="EA40" s="5" t="str">
        <f t="shared" si="16"/>
        <v/>
      </c>
      <c r="EB40" s="5" t="str">
        <f t="shared" si="17"/>
        <v/>
      </c>
      <c r="EC40" s="5" t="str">
        <f t="shared" si="18"/>
        <v/>
      </c>
      <c r="ED40" s="5" t="str">
        <f t="shared" si="19"/>
        <v/>
      </c>
      <c r="EE40" s="5" t="str">
        <f t="shared" si="20"/>
        <v/>
      </c>
      <c r="EF40" s="5" t="str">
        <f t="shared" si="21"/>
        <v/>
      </c>
      <c r="EG40" s="5" t="str">
        <f t="shared" si="22"/>
        <v/>
      </c>
      <c r="EH40" s="5" t="str">
        <f t="shared" si="23"/>
        <v/>
      </c>
      <c r="EI40" s="5" t="str">
        <f t="shared" si="24"/>
        <v/>
      </c>
      <c r="EJ40" s="5" t="str">
        <f t="shared" si="25"/>
        <v/>
      </c>
    </row>
    <row r="41" spans="1:140" ht="13.8" x14ac:dyDescent="0.25">
      <c r="A41" s="1"/>
      <c r="B41" s="215" t="s">
        <v>129</v>
      </c>
      <c r="C41" s="47">
        <f>Tipy!A16</f>
        <v>63</v>
      </c>
      <c r="D41" s="217" t="str">
        <f>IF(Tipy!B16="","",Tipy!B16)</f>
        <v>Daniel</v>
      </c>
      <c r="E41" s="45">
        <f>SUM(F41:J41)</f>
        <v>1410</v>
      </c>
      <c r="F41" s="221">
        <f>IF(ISBLANK(Výsledky!$I$3),"-",SUM(K41:O41,Q41,S41,U41,V41,X41,Z41,AB41,AC41,AE41:AG41,AI41,AK41:AM41,AP41,AS41:AU41,AW41,AY41,BB41,BD41,BG41:BJ41,BL41,BO41,BP41,BR41,BT41,BU41))</f>
        <v>1030</v>
      </c>
      <c r="G41" s="241">
        <f>IF(ISBLANK(Výsledky!$AY$3),"-",SUM(P41,T41,W41,AA41,AD41,AH41,AV41,AX41,BC41,BE41,BK41,BM41,BQ41,BS41,BV41))</f>
        <v>190</v>
      </c>
      <c r="H41" s="242">
        <f>IF(ISBLANK(Výsledky!$BM$3),"-",SUM(R41,Y41,AJ41,AO41,AQ41,AZ41))</f>
        <v>110</v>
      </c>
      <c r="I41" s="222">
        <f>IF(ISBLANK(Výsledky!$GI$3),"-",SUM(AN41,AR41,BA41,BF41,BN41,BW41))</f>
        <v>80</v>
      </c>
      <c r="J41" s="236" t="str">
        <f>IF(ISBLANK(Výsledky!$I$3),"",Výsledky!I22)</f>
        <v>-</v>
      </c>
      <c r="K41" s="239">
        <f>IF(ISBLANK(Výsledky!$P$3),"",Výsledky!P22)</f>
        <v>80</v>
      </c>
      <c r="L41" s="240">
        <f>IF(ISBLANK(Výsledky!$W$3),"",Výsledky!W22)</f>
        <v>50</v>
      </c>
      <c r="M41" s="230">
        <f>IF(ISBLANK(Výsledky!$AD$3),"",Výsledky!AD22)</f>
        <v>10</v>
      </c>
      <c r="N41" s="230">
        <f>IF(ISBLANK(Výsledky!$AK$3),"",Výsledky!AK22)</f>
        <v>80</v>
      </c>
      <c r="O41" s="230">
        <f>IF(ISBLANK(Výsledky!$AR$3),"",Výsledky!AR22)</f>
        <v>20</v>
      </c>
      <c r="P41" s="230" t="str">
        <f>IF(ISBLANK(Výsledky!$AY$3),"",Výsledky!AY22)</f>
        <v>-</v>
      </c>
      <c r="Q41" s="230" t="str">
        <f>IF(ISBLANK(Výsledky!$BF$3),"",Výsledky!BF22)</f>
        <v>-</v>
      </c>
      <c r="R41" s="230">
        <f>IF(ISBLANK(Výsledky!$BM$3),"",Výsledky!BM22)</f>
        <v>50</v>
      </c>
      <c r="S41" s="230">
        <f>IF(ISBLANK(Výsledky!$BT$3),"",Výsledky!BT22)</f>
        <v>0</v>
      </c>
      <c r="T41" s="230">
        <f>IF(ISBLANK(Výsledky!$CA$3),"",Výsledky!CA22)</f>
        <v>20</v>
      </c>
      <c r="U41" s="230">
        <f>IF(ISBLANK(Výsledky!$CH$3),"",Výsledky!CH22)</f>
        <v>10</v>
      </c>
      <c r="V41" s="230">
        <f>IF(ISBLANK(Výsledky!$CO$3),"",Výsledky!CO22)</f>
        <v>40</v>
      </c>
      <c r="W41" s="230">
        <f>IF(ISBLANK(Výsledky!$CV$3),"",Výsledky!CV22)</f>
        <v>40</v>
      </c>
      <c r="X41" s="230">
        <f>IF(ISBLANK(Výsledky!$DC$3),"",Výsledky!DC22)</f>
        <v>40</v>
      </c>
      <c r="Y41" s="230" t="str">
        <f>IF(ISBLANK(Výsledky!$DJ$3),"",Výsledky!DJ22)</f>
        <v>-</v>
      </c>
      <c r="Z41" s="230">
        <f>IF(ISBLANK(Výsledky!$DQ$3),"",Výsledky!DQ22)</f>
        <v>0</v>
      </c>
      <c r="AA41" s="230">
        <f>IF(ISBLANK(Výsledky!$DX$3),"",Výsledky!DX22)</f>
        <v>0</v>
      </c>
      <c r="AB41" s="230" t="str">
        <f>IF(ISBLANK(Výsledky!$EE$3),"",Výsledky!EE22)</f>
        <v>-</v>
      </c>
      <c r="AC41" s="230">
        <f>IF(ISBLANK(Výsledky!$EL$3),"",Výsledky!EL22)</f>
        <v>0</v>
      </c>
      <c r="AD41" s="230">
        <f>IF(ISBLANK(Výsledky!$ES$3),"",Výsledky!ES22)</f>
        <v>50</v>
      </c>
      <c r="AE41" s="230">
        <f>IF(ISBLANK(Výsledky!$EZ$3),"",Výsledky!EZ22)</f>
        <v>20</v>
      </c>
      <c r="AF41" s="230">
        <f>IF(ISBLANK(Výsledky!$FG$3),"",Výsledky!FG22)</f>
        <v>50</v>
      </c>
      <c r="AG41" s="230">
        <f>IF(ISBLANK(Výsledky!$FN$3),"",Výsledky!FN22)</f>
        <v>60</v>
      </c>
      <c r="AH41" s="230">
        <f>IF(ISBLANK(Výsledky!$FU$3),"",Výsledky!FU22)</f>
        <v>0</v>
      </c>
      <c r="AI41" s="230">
        <f>IF(ISBLANK(Výsledky!$GB$3),"",Výsledky!GB22)</f>
        <v>0</v>
      </c>
      <c r="AJ41" s="230">
        <f>IF(ISBLANK(Výsledky!$GI$3),"",Výsledky!GI22)</f>
        <v>20</v>
      </c>
      <c r="AK41" s="230">
        <f>IF(ISBLANK(Výsledky!$GP$3),"",Výsledky!GP22)</f>
        <v>30</v>
      </c>
      <c r="AL41" s="230">
        <f>IF(ISBLANK(Výsledky!$GW$3),"",Výsledky!GW22)</f>
        <v>50</v>
      </c>
      <c r="AM41" s="230">
        <f>IF(ISBLANK(Výsledky!$HD$3),"",Výsledky!HD22)</f>
        <v>20</v>
      </c>
      <c r="AN41" s="230">
        <f>IF(ISBLANK(Výsledky!$HK$3),"",Výsledky!HK22)</f>
        <v>0</v>
      </c>
      <c r="AO41" s="230">
        <f>IF(ISBLANK(Výsledky!$HR$3),"",Výsledky!HR22)</f>
        <v>30</v>
      </c>
      <c r="AP41" s="230">
        <f>IF(ISBLANK(Výsledky!$HY$3),"",Výsledky!HY22)</f>
        <v>0</v>
      </c>
      <c r="AQ41" s="230">
        <f>IF(ISBLANK(Výsledky!$IF$3),"",Výsledky!IF22)</f>
        <v>10</v>
      </c>
      <c r="AR41" s="230">
        <f>IF(ISBLANK(Výsledky!$IM$3),"",Výsledky!IM22)</f>
        <v>20</v>
      </c>
      <c r="AS41" s="230">
        <f>IF(ISBLANK(Výsledky!$IT$3),"",Výsledky!IT22)</f>
        <v>20</v>
      </c>
      <c r="AT41" s="230">
        <f>IF(ISBLANK(Výsledky!$JA$3),"",Výsledky!JA22)</f>
        <v>20</v>
      </c>
      <c r="AU41" s="230">
        <f>IF(ISBLANK(Výsledky!$JH$3),"",Výsledky!JH22)</f>
        <v>40</v>
      </c>
      <c r="AV41" s="230" t="str">
        <f>IF(ISBLANK(Výsledky!$JO$3),"",Výsledky!JO22)</f>
        <v/>
      </c>
      <c r="AW41" s="230">
        <f>IF(ISBLANK(Výsledky!$JV$3),"",Výsledky!JV22)</f>
        <v>40</v>
      </c>
      <c r="AX41" s="230" t="str">
        <f>IF(ISBLANK(Výsledky!$KC$3),"",Výsledky!KC22)</f>
        <v/>
      </c>
      <c r="AY41" s="230">
        <f>IF(ISBLANK(Výsledky!$KJ$3),"",Výsledky!KJ22)</f>
        <v>90</v>
      </c>
      <c r="AZ41" s="230">
        <f>IF(ISBLANK(Výsledky!$KQ$3),"",Výsledky!KQ22)</f>
        <v>0</v>
      </c>
      <c r="BA41" s="230">
        <f>IF(ISBLANK(Výsledky!$KX$3),"",Výsledky!KX22)</f>
        <v>40</v>
      </c>
      <c r="BB41" s="230">
        <f>IF(ISBLANK(Výsledky!$LE$3),"",Výsledky!LE22)</f>
        <v>20</v>
      </c>
      <c r="BC41" s="230">
        <f>IF(ISBLANK(Výsledky!$LL$3),"",Výsledky!LL22)</f>
        <v>40</v>
      </c>
      <c r="BD41" s="230">
        <f>IF(ISBLANK(Výsledky!$LS$3),"",Výsledky!LS22)</f>
        <v>80</v>
      </c>
      <c r="BE41" s="230">
        <f>IF(ISBLANK(Výsledky!$LZ$3),"",Výsledky!LZ22)</f>
        <v>40</v>
      </c>
      <c r="BF41" s="230">
        <f>IF(ISBLANK(Výsledky!$MG$3),"",Výsledky!MG22)</f>
        <v>20</v>
      </c>
      <c r="BG41" s="230">
        <f>IF(ISBLANK(Výsledky!$MN$3),"",Výsledky!MN22)</f>
        <v>0</v>
      </c>
      <c r="BH41" s="230">
        <f>IF(ISBLANK(Výsledky!$MU$3),"",Výsledky!MU22)</f>
        <v>40</v>
      </c>
      <c r="BI41" s="230">
        <f>IF(ISBLANK(Výsledky!$NB$3),"",Výsledky!NB22)</f>
        <v>20</v>
      </c>
      <c r="BJ41" s="230">
        <f>IF(ISBLANK(Výsledky!$NI$3),"",Výsledky!NI22)</f>
        <v>20</v>
      </c>
      <c r="BK41" s="230">
        <f>IF(ISBLANK(Výsledky!$NP$3),"",Výsledky!NP22)</f>
        <v>0</v>
      </c>
      <c r="BL41" s="230">
        <f>IF(ISBLANK(Výsledky!$NW$3),"",Výsledky!NW22)</f>
        <v>0</v>
      </c>
      <c r="BM41" s="230">
        <f>IF(ISBLANK(Výsledky!$OD$3),"",Výsledky!OD22)</f>
        <v>0</v>
      </c>
      <c r="BN41" s="230" t="str">
        <f>IF(ISBLANK(Výsledky!$OK$3),"",Výsledky!OK22)</f>
        <v/>
      </c>
      <c r="BO41" s="230">
        <f>IF(ISBLANK(Výsledky!$OR$3),"",Výsledky!OR22)</f>
        <v>20</v>
      </c>
      <c r="BP41" s="230" t="str">
        <f>IF(ISBLANK(Výsledky!$OY$3),"",Výsledky!OY22)</f>
        <v>-</v>
      </c>
      <c r="BQ41" s="230" t="str">
        <f>IF(ISBLANK(Výsledky!$PF$3),"",Výsledky!PF22)</f>
        <v/>
      </c>
      <c r="BR41" s="230">
        <f>IF(ISBLANK(Výsledky!$PM$3),"",Výsledky!PM22)</f>
        <v>20</v>
      </c>
      <c r="BS41" s="230" t="str">
        <f>IF(ISBLANK(Výsledky!$PT$3),"",Výsledky!PT22)</f>
        <v/>
      </c>
      <c r="BT41" s="230">
        <f>IF(ISBLANK(Výsledky!$QA$3),"",Výsledky!QA22)</f>
        <v>40</v>
      </c>
      <c r="BU41" s="230" t="str">
        <f>IF(ISBLANK(Výsledky!$QH$3),"",Výsledky!QH22)</f>
        <v>-</v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3"/>
        <v/>
      </c>
      <c r="DY41" s="5" t="str">
        <f t="shared" si="14"/>
        <v/>
      </c>
      <c r="DZ41" s="5" t="str">
        <f t="shared" si="15"/>
        <v/>
      </c>
      <c r="EA41" s="5" t="str">
        <f t="shared" si="16"/>
        <v/>
      </c>
      <c r="EB41" s="5" t="str">
        <f t="shared" si="17"/>
        <v/>
      </c>
      <c r="EC41" s="5" t="str">
        <f t="shared" si="18"/>
        <v/>
      </c>
      <c r="ED41" s="5" t="str">
        <f t="shared" si="19"/>
        <v/>
      </c>
      <c r="EE41" s="5" t="str">
        <f t="shared" si="20"/>
        <v/>
      </c>
      <c r="EF41" s="5" t="str">
        <f t="shared" si="21"/>
        <v/>
      </c>
      <c r="EG41" s="5" t="str">
        <f t="shared" si="22"/>
        <v/>
      </c>
      <c r="EH41" s="5" t="str">
        <f t="shared" si="23"/>
        <v/>
      </c>
      <c r="EI41" s="5" t="str">
        <f t="shared" si="24"/>
        <v/>
      </c>
      <c r="EJ41" s="5" t="str">
        <f t="shared" si="25"/>
        <v/>
      </c>
    </row>
    <row r="42" spans="1:140" ht="13.8" x14ac:dyDescent="0.25">
      <c r="A42" s="1"/>
      <c r="B42" s="215" t="s">
        <v>130</v>
      </c>
      <c r="C42" s="47">
        <f>Tipy!A68</f>
        <v>60</v>
      </c>
      <c r="D42" s="217" t="str">
        <f>IF(Tipy!B68="","",Tipy!B68)</f>
        <v>suflo</v>
      </c>
      <c r="E42" s="45">
        <f>SUM(F42:J42)</f>
        <v>1400</v>
      </c>
      <c r="F42" s="221">
        <f>IF(ISBLANK(Výsledky!$I$3),"-",SUM(K42:O42,Q42,S42,U42,V42,X42,Z42,AB42,AC42,AE42:AG42,AI42,AK42:AM42,AP42,AS42:AU42,AW42,AY42,BB42,BD42,BG42:BJ42,BL42,BO42,BP42,BR42,BT42,BU42))</f>
        <v>870</v>
      </c>
      <c r="G42" s="241">
        <f>IF(ISBLANK(Výsledky!$AY$3),"-",SUM(P42,T42,W42,AA42,AD42,AH42,AV42,AX42,BC42,BE42,BK42,BM42,BQ42,BS42,BV42))</f>
        <v>300</v>
      </c>
      <c r="H42" s="242">
        <f>IF(ISBLANK(Výsledky!$BM$3),"-",SUM(R42,Y42,AJ42,AO42,AQ42,AZ42))</f>
        <v>190</v>
      </c>
      <c r="I42" s="222">
        <f>IF(ISBLANK(Výsledky!$GI$3),"-",SUM(AN42,AR42,BA42,BF42,BN42,BW42))</f>
        <v>40</v>
      </c>
      <c r="J42" s="236" t="str">
        <f>IF(ISBLANK(Výsledky!$I$3),"",Výsledky!I72)</f>
        <v>-</v>
      </c>
      <c r="K42" s="239">
        <f>IF(ISBLANK(Výsledky!$P$3),"",Výsledky!P74)</f>
        <v>30</v>
      </c>
      <c r="L42" s="240">
        <f>IF(ISBLANK(Výsledky!$W$3),"",Výsledky!W74)</f>
        <v>60</v>
      </c>
      <c r="M42" s="230">
        <f>IF(ISBLANK(Výsledky!$AD$3),"",Výsledky!AD74)</f>
        <v>20</v>
      </c>
      <c r="N42" s="230">
        <f>IF(ISBLANK(Výsledky!$AK$3),"",Výsledky!AK74)</f>
        <v>40</v>
      </c>
      <c r="O42" s="230">
        <f>IF(ISBLANK(Výsledky!$AR$3),"",Výsledky!AR74)</f>
        <v>50</v>
      </c>
      <c r="P42" s="230">
        <f>IF(ISBLANK(Výsledky!$AY$3),"",Výsledky!AY74)</f>
        <v>40</v>
      </c>
      <c r="Q42" s="230">
        <f>IF(ISBLANK(Výsledky!$BF$3),"",Výsledky!BF74)</f>
        <v>50</v>
      </c>
      <c r="R42" s="230">
        <f>IF(ISBLANK(Výsledky!$BM$3),"",Výsledky!BM74)</f>
        <v>60</v>
      </c>
      <c r="S42" s="230">
        <f>IF(ISBLANK(Výsledky!$BT$3),"",Výsledky!BT74)</f>
        <v>0</v>
      </c>
      <c r="T42" s="230">
        <f>IF(ISBLANK(Výsledky!$CA$3),"",Výsledky!CA74)</f>
        <v>20</v>
      </c>
      <c r="U42" s="230">
        <f>IF(ISBLANK(Výsledky!$CH$3),"",Výsledky!CH74)</f>
        <v>20</v>
      </c>
      <c r="V42" s="230">
        <f>IF(ISBLANK(Výsledky!$CO$3),"",Výsledky!CO74)</f>
        <v>20</v>
      </c>
      <c r="W42" s="230">
        <f>IF(ISBLANK(Výsledky!$CV$3),"",Výsledky!CV74)</f>
        <v>40</v>
      </c>
      <c r="X42" s="230">
        <f>IF(ISBLANK(Výsledky!$DC$3),"",Výsledky!DC74)</f>
        <v>40</v>
      </c>
      <c r="Y42" s="230">
        <f>IF(ISBLANK(Výsledky!$DJ$3),"",Výsledky!DJ74)</f>
        <v>70</v>
      </c>
      <c r="Z42" s="230">
        <f>IF(ISBLANK(Výsledky!$DQ$3),"",Výsledky!DQ74)</f>
        <v>0</v>
      </c>
      <c r="AA42" s="230" t="str">
        <f>IF(ISBLANK(Výsledky!$DX$3),"",Výsledky!DX74)</f>
        <v>-</v>
      </c>
      <c r="AB42" s="230">
        <f>IF(ISBLANK(Výsledky!$EE$3),"",Výsledky!EE74)</f>
        <v>40</v>
      </c>
      <c r="AC42" s="230">
        <f>IF(ISBLANK(Výsledky!$EL$3),"",Výsledky!EL74)</f>
        <v>20</v>
      </c>
      <c r="AD42" s="230">
        <f>IF(ISBLANK(Výsledky!$ES$3),"",Výsledky!ES74)</f>
        <v>60</v>
      </c>
      <c r="AE42" s="230">
        <f>IF(ISBLANK(Výsledky!$EZ$3),"",Výsledky!EZ74)</f>
        <v>20</v>
      </c>
      <c r="AF42" s="230">
        <f>IF(ISBLANK(Výsledky!$FG$3),"",Výsledky!FG74)</f>
        <v>60</v>
      </c>
      <c r="AG42" s="230">
        <f>IF(ISBLANK(Výsledky!$FN$3),"",Výsledky!FN74)</f>
        <v>40</v>
      </c>
      <c r="AH42" s="230">
        <f>IF(ISBLANK(Výsledky!$FU$3),"",Výsledky!FU74)</f>
        <v>0</v>
      </c>
      <c r="AI42" s="230">
        <f>IF(ISBLANK(Výsledky!$GB$3),"",Výsledky!GB74)</f>
        <v>10</v>
      </c>
      <c r="AJ42" s="230">
        <f>IF(ISBLANK(Výsledky!$GI$3),"",Výsledky!GI74)</f>
        <v>20</v>
      </c>
      <c r="AK42" s="230">
        <f>IF(ISBLANK(Výsledky!$GP$3),"",Výsledky!GP74)</f>
        <v>30</v>
      </c>
      <c r="AL42" s="230">
        <f>IF(ISBLANK(Výsledky!$GW$3),"",Výsledky!GW74)</f>
        <v>50</v>
      </c>
      <c r="AM42" s="230">
        <f>IF(ISBLANK(Výsledky!$HD$3),"",Výsledky!HD74)</f>
        <v>20</v>
      </c>
      <c r="AN42" s="230" t="str">
        <f>IF(ISBLANK(Výsledky!$HK$3),"",Výsledky!HK74)</f>
        <v>-</v>
      </c>
      <c r="AO42" s="230">
        <f>IF(ISBLANK(Výsledky!$HR$3),"",Výsledky!HR74)</f>
        <v>40</v>
      </c>
      <c r="AP42" s="230">
        <f>IF(ISBLANK(Výsledky!$HY$3),"",Výsledky!HY74)</f>
        <v>40</v>
      </c>
      <c r="AQ42" s="230">
        <f>IF(ISBLANK(Výsledky!$IF$3),"",Výsledky!IF74)</f>
        <v>0</v>
      </c>
      <c r="AR42" s="230">
        <f>IF(ISBLANK(Výsledky!$IM$3),"",Výsledky!IM74)</f>
        <v>20</v>
      </c>
      <c r="AS42" s="230">
        <f>IF(ISBLANK(Výsledky!$IT$3),"",Výsledky!IT74)</f>
        <v>40</v>
      </c>
      <c r="AT42" s="230">
        <f>IF(ISBLANK(Výsledky!$JA$3),"",Výsledky!JA74)</f>
        <v>0</v>
      </c>
      <c r="AU42" s="230" t="str">
        <f>IF(ISBLANK(Výsledky!$JH$3),"",Výsledky!JH74)</f>
        <v>-</v>
      </c>
      <c r="AV42" s="230" t="str">
        <f>IF(ISBLANK(Výsledky!$JO$3),"",Výsledky!JO74)</f>
        <v/>
      </c>
      <c r="AW42" s="230" t="str">
        <f>IF(ISBLANK(Výsledky!$JV$3),"",Výsledky!JV74)</f>
        <v>-</v>
      </c>
      <c r="AX42" s="230" t="str">
        <f>IF(ISBLANK(Výsledky!$KC$3),"",Výsledky!KC74)</f>
        <v/>
      </c>
      <c r="AY42" s="230">
        <f>IF(ISBLANK(Výsledky!$KJ$3),"",Výsledky!KJ74)</f>
        <v>80</v>
      </c>
      <c r="AZ42" s="230" t="str">
        <f>IF(ISBLANK(Výsledky!$KQ$3),"",Výsledky!KQ74)</f>
        <v>-</v>
      </c>
      <c r="BA42" s="230">
        <f>IF(ISBLANK(Výsledky!$KX$3),"",Výsledky!KX74)</f>
        <v>20</v>
      </c>
      <c r="BB42" s="230">
        <f>IF(ISBLANK(Výsledky!$LE$3),"",Výsledky!LE74)</f>
        <v>40</v>
      </c>
      <c r="BC42" s="230">
        <f>IF(ISBLANK(Výsledky!$LL$3),"",Výsledky!LL74)</f>
        <v>40</v>
      </c>
      <c r="BD42" s="230">
        <f>IF(ISBLANK(Výsledky!$LS$3),"",Výsledky!LS74)</f>
        <v>30</v>
      </c>
      <c r="BE42" s="230">
        <f>IF(ISBLANK(Výsledky!$LZ$3),"",Výsledky!LZ74)</f>
        <v>60</v>
      </c>
      <c r="BF42" s="230" t="str">
        <f>IF(ISBLANK(Výsledky!$MG$3),"",Výsledky!MG74)</f>
        <v>-</v>
      </c>
      <c r="BG42" s="230" t="str">
        <f>IF(ISBLANK(Výsledky!$MN$3),"",Výsledky!MN74)</f>
        <v>-</v>
      </c>
      <c r="BH42" s="230" t="str">
        <f>IF(ISBLANK(Výsledky!$MU$3),"",Výsledky!MU74)</f>
        <v>-</v>
      </c>
      <c r="BI42" s="230">
        <f>IF(ISBLANK(Výsledky!$NB$3),"",Výsledky!NB74)</f>
        <v>20</v>
      </c>
      <c r="BJ42" s="230" t="str">
        <f>IF(ISBLANK(Výsledky!$NI$3),"",Výsledky!NI74)</f>
        <v>-</v>
      </c>
      <c r="BK42" s="230">
        <f>IF(ISBLANK(Výsledky!$NP$3),"",Výsledky!NP74)</f>
        <v>0</v>
      </c>
      <c r="BL42" s="230" t="str">
        <f>IF(ISBLANK(Výsledky!$NW$3),"",Výsledky!NW74)</f>
        <v>-</v>
      </c>
      <c r="BM42" s="230">
        <f>IF(ISBLANK(Výsledky!$OD$3),"",Výsledky!OD74)</f>
        <v>40</v>
      </c>
      <c r="BN42" s="230" t="str">
        <f>IF(ISBLANK(Výsledky!$OK$3),"",Výsledky!OK74)</f>
        <v/>
      </c>
      <c r="BO42" s="230" t="str">
        <f>IF(ISBLANK(Výsledky!$OR$3),"",Výsledky!OR74)</f>
        <v>-</v>
      </c>
      <c r="BP42" s="230" t="str">
        <f>IF(ISBLANK(Výsledky!$OY$3),"",Výsledky!OY74)</f>
        <v>-</v>
      </c>
      <c r="BQ42" s="230" t="str">
        <f>IF(ISBLANK(Výsledky!$PF$3),"",Výsledky!PF74)</f>
        <v/>
      </c>
      <c r="BR42" s="230" t="str">
        <f>IF(ISBLANK(Výsledky!$PM$3),"",Výsledky!PM74)</f>
        <v>-</v>
      </c>
      <c r="BS42" s="230" t="str">
        <f>IF(ISBLANK(Výsledky!$PT$3),"",Výsledky!PT74)</f>
        <v/>
      </c>
      <c r="BT42" s="230" t="str">
        <f>IF(ISBLANK(Výsledky!$QA$3),"",Výsledky!QA74)</f>
        <v>-</v>
      </c>
      <c r="BU42" s="230" t="str">
        <f>IF(ISBLANK(Výsledky!$QH$3),"",Výsledky!QH74)</f>
        <v>-</v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3"/>
        <v/>
      </c>
      <c r="DY42" s="5" t="str">
        <f t="shared" si="14"/>
        <v/>
      </c>
      <c r="DZ42" s="5" t="str">
        <f t="shared" si="15"/>
        <v/>
      </c>
      <c r="EA42" s="5" t="str">
        <f t="shared" si="16"/>
        <v/>
      </c>
      <c r="EB42" s="5" t="str">
        <f t="shared" si="17"/>
        <v/>
      </c>
      <c r="EC42" s="5" t="str">
        <f t="shared" si="18"/>
        <v/>
      </c>
      <c r="ED42" s="5" t="str">
        <f t="shared" si="19"/>
        <v/>
      </c>
      <c r="EE42" s="5" t="str">
        <f t="shared" si="20"/>
        <v/>
      </c>
      <c r="EF42" s="5" t="str">
        <f t="shared" si="21"/>
        <v/>
      </c>
      <c r="EG42" s="5" t="str">
        <f t="shared" si="22"/>
        <v/>
      </c>
      <c r="EH42" s="5" t="str">
        <f t="shared" si="23"/>
        <v/>
      </c>
      <c r="EI42" s="5" t="str">
        <f t="shared" si="24"/>
        <v/>
      </c>
      <c r="EJ42" s="5" t="str">
        <f t="shared" si="25"/>
        <v/>
      </c>
    </row>
    <row r="43" spans="1:140" ht="13.8" x14ac:dyDescent="0.25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>SUM(F43:J43)</f>
        <v>1320</v>
      </c>
      <c r="F43" s="221">
        <f>IF(ISBLANK(Výsledky!$I$3),"-",SUM(K43:O43,Q43,S43,U43,V43,X43,Z43,AB43,AC43,AE43:AG43,AI43,AK43:AM43,AP43,AS43:AU43,AW43,AY43,BB43,BD43,BG43:BJ43,BL43,BO43,BP43,BR43,BT43,BU43))</f>
        <v>880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>
        <f>IF(ISBLANK(Výsledky!$MN$3),"",Výsledky!MN20)</f>
        <v>30</v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>-</v>
      </c>
      <c r="BQ43" s="230" t="str">
        <f>IF(ISBLANK(Výsledky!$PF$3),"",Výsledky!PF20)</f>
        <v/>
      </c>
      <c r="BR43" s="230" t="str">
        <f>IF(ISBLANK(Výsledky!$PM$3),"",Výsledky!PM20)</f>
        <v>-</v>
      </c>
      <c r="BS43" s="230" t="str">
        <f>IF(ISBLANK(Výsledky!$PT$3),"",Výsledky!PT20)</f>
        <v/>
      </c>
      <c r="BT43" s="230">
        <f>IF(ISBLANK(Výsledky!$QA$3),"",Výsledky!QA20)</f>
        <v>0</v>
      </c>
      <c r="BU43" s="230">
        <f>IF(ISBLANK(Výsledky!$QH$3),"",Výsledky!QH20)</f>
        <v>0</v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3"/>
        <v/>
      </c>
      <c r="DY43" s="5" t="str">
        <f t="shared" si="14"/>
        <v/>
      </c>
      <c r="DZ43" s="5" t="str">
        <f t="shared" si="15"/>
        <v/>
      </c>
      <c r="EA43" s="5" t="str">
        <f t="shared" si="16"/>
        <v/>
      </c>
      <c r="EB43" s="5" t="str">
        <f t="shared" si="17"/>
        <v/>
      </c>
      <c r="EC43" s="5" t="str">
        <f t="shared" si="18"/>
        <v/>
      </c>
      <c r="ED43" s="5" t="str">
        <f t="shared" si="19"/>
        <v/>
      </c>
      <c r="EE43" s="5" t="str">
        <f t="shared" si="20"/>
        <v/>
      </c>
      <c r="EF43" s="5" t="str">
        <f t="shared" si="21"/>
        <v/>
      </c>
      <c r="EG43" s="5" t="str">
        <f t="shared" si="22"/>
        <v/>
      </c>
      <c r="EH43" s="5" t="str">
        <f t="shared" si="23"/>
        <v/>
      </c>
      <c r="EI43" s="5" t="str">
        <f t="shared" si="24"/>
        <v/>
      </c>
      <c r="EJ43" s="5" t="str">
        <f t="shared" si="25"/>
        <v/>
      </c>
    </row>
    <row r="44" spans="1:140" ht="13.8" x14ac:dyDescent="0.25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>SUM(F44:J44)</f>
        <v>1280</v>
      </c>
      <c r="F44" s="221">
        <f>IF(ISBLANK(Výsledky!$I$3),"-",SUM(K44:O44,Q44,S44,U44,V44,X44,Z44,AB44,AC44,AE44:AG44,AI44,AK44:AM44,AP44,AS44:AU44,AW44,AY44,BB44,BD44,BG44:BJ44,BL44,BO44,BP44,BR44,BT44,BU44))</f>
        <v>750</v>
      </c>
      <c r="G44" s="241">
        <f>IF(ISBLANK(Výsledky!$AY$3),"-",SUM(P44,T44,W44,AA44,AD44,AH44,AV44,AX44,BC44,BE44,BK44,BM44,BQ44,BS44,BV44))</f>
        <v>220</v>
      </c>
      <c r="H44" s="242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>-</v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>-</v>
      </c>
      <c r="BQ44" s="230" t="str">
        <f>IF(ISBLANK(Výsledky!$PF$3),"",Výsledky!PF70)</f>
        <v/>
      </c>
      <c r="BR44" s="230" t="str">
        <f>IF(ISBLANK(Výsledky!$PM$3),"",Výsledky!PM70)</f>
        <v>-</v>
      </c>
      <c r="BS44" s="230" t="str">
        <f>IF(ISBLANK(Výsledky!$PT$3),"",Výsledky!PT70)</f>
        <v/>
      </c>
      <c r="BT44" s="230">
        <f>IF(ISBLANK(Výsledky!$QA$3),"",Výsledky!QA70)</f>
        <v>0</v>
      </c>
      <c r="BU44" s="230">
        <f>IF(ISBLANK(Výsledky!$QH$3),"",Výsledky!QH70)</f>
        <v>20</v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3"/>
        <v/>
      </c>
      <c r="DY44" s="5" t="str">
        <f t="shared" si="14"/>
        <v/>
      </c>
      <c r="DZ44" s="5" t="str">
        <f t="shared" si="15"/>
        <v/>
      </c>
      <c r="EA44" s="5" t="str">
        <f t="shared" si="16"/>
        <v/>
      </c>
      <c r="EB44" s="5" t="str">
        <f t="shared" si="17"/>
        <v/>
      </c>
      <c r="EC44" s="5" t="str">
        <f t="shared" si="18"/>
        <v/>
      </c>
      <c r="ED44" s="5" t="str">
        <f t="shared" si="19"/>
        <v/>
      </c>
      <c r="EE44" s="5" t="str">
        <f t="shared" si="20"/>
        <v/>
      </c>
      <c r="EF44" s="5" t="str">
        <f t="shared" si="21"/>
        <v/>
      </c>
      <c r="EG44" s="5" t="str">
        <f t="shared" si="22"/>
        <v/>
      </c>
      <c r="EH44" s="5" t="str">
        <f t="shared" si="23"/>
        <v/>
      </c>
      <c r="EI44" s="5" t="str">
        <f t="shared" si="24"/>
        <v/>
      </c>
      <c r="EJ44" s="5" t="str">
        <f t="shared" si="25"/>
        <v/>
      </c>
    </row>
    <row r="45" spans="1:140" ht="13.8" x14ac:dyDescent="0.25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>SUM(F45:J45)</f>
        <v>1200</v>
      </c>
      <c r="F45" s="221">
        <f>IF(ISBLANK(Výsledky!$I$3),"-",SUM(K45:O45,Q45,S45,U45,V45,X45,Z45,AB45,AC45,AE45:AG45,AI45,AK45:AM45,AP45,AS45:AU45,AW45,AY45,BB45,BD45,BG45:BJ45,BL45,BO45,BP45,BR45,BT45,BU45))</f>
        <v>680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>
        <f>IF(ISBLANK(Výsledky!$MN$3),"",Výsledky!MN79)</f>
        <v>0</v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>
        <f>IF(ISBLANK(Výsledky!$OY$3),"",Výsledky!OY79)</f>
        <v>0</v>
      </c>
      <c r="BQ45" s="230" t="str">
        <f>IF(ISBLANK(Výsledky!$PF$3),"",Výsledky!PF79)</f>
        <v/>
      </c>
      <c r="BR45" s="230">
        <f>IF(ISBLANK(Výsledky!$PM$3),"",Výsledky!PM79)</f>
        <v>20</v>
      </c>
      <c r="BS45" s="230" t="str">
        <f>IF(ISBLANK(Výsledky!$PT$3),"",Výsledky!PT79)</f>
        <v/>
      </c>
      <c r="BT45" s="230">
        <f>IF(ISBLANK(Výsledky!$QA$3),"",Výsledky!QA79)</f>
        <v>0</v>
      </c>
      <c r="BU45" s="230">
        <f>IF(ISBLANK(Výsledky!$QH$3),"",Výsledky!QH79)</f>
        <v>20</v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3"/>
        <v/>
      </c>
      <c r="DY45" s="5" t="str">
        <f t="shared" si="14"/>
        <v/>
      </c>
      <c r="DZ45" s="5" t="str">
        <f t="shared" si="15"/>
        <v/>
      </c>
      <c r="EA45" s="5" t="str">
        <f t="shared" si="16"/>
        <v/>
      </c>
      <c r="EB45" s="5" t="str">
        <f t="shared" si="17"/>
        <v/>
      </c>
      <c r="EC45" s="5" t="str">
        <f t="shared" si="18"/>
        <v/>
      </c>
      <c r="ED45" s="5" t="str">
        <f t="shared" si="19"/>
        <v/>
      </c>
      <c r="EE45" s="5" t="str">
        <f t="shared" si="20"/>
        <v/>
      </c>
      <c r="EF45" s="5" t="str">
        <f t="shared" si="21"/>
        <v/>
      </c>
      <c r="EG45" s="5" t="str">
        <f t="shared" si="22"/>
        <v/>
      </c>
      <c r="EH45" s="5" t="str">
        <f t="shared" si="23"/>
        <v/>
      </c>
      <c r="EI45" s="5" t="str">
        <f t="shared" si="24"/>
        <v/>
      </c>
      <c r="EJ45" s="5" t="str">
        <f t="shared" si="25"/>
        <v/>
      </c>
    </row>
    <row r="46" spans="1:140" ht="13.8" hidden="1" x14ac:dyDescent="0.25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>SUM(F46:J46)</f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>-</v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>-</v>
      </c>
      <c r="BQ46" s="230" t="str">
        <f>IF(ISBLANK(Výsledky!$PF$3),"",Výsledky!PF16)</f>
        <v/>
      </c>
      <c r="BR46" s="230" t="str">
        <f>IF(ISBLANK(Výsledky!$PM$3),"",Výsledky!PM16)</f>
        <v>-</v>
      </c>
      <c r="BS46" s="230" t="str">
        <f>IF(ISBLANK(Výsledky!$PT$3),"",Výsledky!PT16)</f>
        <v/>
      </c>
      <c r="BT46" s="230" t="str">
        <f>IF(ISBLANK(Výsledky!$QA$3),"",Výsledky!QA16)</f>
        <v>-</v>
      </c>
      <c r="BU46" s="230" t="str">
        <f>IF(ISBLANK(Výsledky!$QH$3),"",Výsledky!QH16)</f>
        <v>-</v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3"/>
        <v/>
      </c>
      <c r="DY46" s="5" t="str">
        <f t="shared" si="14"/>
        <v/>
      </c>
      <c r="DZ46" s="5" t="str">
        <f t="shared" si="15"/>
        <v/>
      </c>
      <c r="EA46" s="5" t="str">
        <f t="shared" si="16"/>
        <v/>
      </c>
      <c r="EB46" s="5" t="str">
        <f t="shared" si="17"/>
        <v/>
      </c>
      <c r="EC46" s="5" t="str">
        <f t="shared" si="18"/>
        <v/>
      </c>
      <c r="ED46" s="5" t="str">
        <f t="shared" si="19"/>
        <v/>
      </c>
      <c r="EE46" s="5" t="str">
        <f t="shared" si="20"/>
        <v/>
      </c>
      <c r="EF46" s="5" t="str">
        <f t="shared" si="21"/>
        <v/>
      </c>
      <c r="EG46" s="5" t="str">
        <f t="shared" si="22"/>
        <v/>
      </c>
      <c r="EH46" s="5" t="str">
        <f t="shared" si="23"/>
        <v/>
      </c>
      <c r="EI46" s="5" t="str">
        <f t="shared" si="24"/>
        <v/>
      </c>
      <c r="EJ46" s="5" t="str">
        <f t="shared" si="25"/>
        <v/>
      </c>
    </row>
    <row r="47" spans="1:140" ht="13.8" hidden="1" x14ac:dyDescent="0.25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>SUM(F47:J47)</f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>-</v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>-</v>
      </c>
      <c r="BQ47" s="230" t="str">
        <f>IF(ISBLANK(Výsledky!$PF$3),"",Výsledky!PF48)</f>
        <v/>
      </c>
      <c r="BR47" s="230" t="str">
        <f>IF(ISBLANK(Výsledky!$PM$3),"",Výsledky!PM48)</f>
        <v>-</v>
      </c>
      <c r="BS47" s="230" t="str">
        <f>IF(ISBLANK(Výsledky!$PT$3),"",Výsledky!PT48)</f>
        <v/>
      </c>
      <c r="BT47" s="230" t="str">
        <f>IF(ISBLANK(Výsledky!$QA$3),"",Výsledky!QA48)</f>
        <v>-</v>
      </c>
      <c r="BU47" s="230" t="str">
        <f>IF(ISBLANK(Výsledky!$QH$3),"",Výsledky!QH48)</f>
        <v>-</v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3"/>
        <v/>
      </c>
      <c r="DY47" s="5" t="str">
        <f t="shared" si="14"/>
        <v/>
      </c>
      <c r="DZ47" s="5" t="str">
        <f t="shared" si="15"/>
        <v/>
      </c>
      <c r="EA47" s="5" t="str">
        <f t="shared" si="16"/>
        <v/>
      </c>
      <c r="EB47" s="5" t="str">
        <f t="shared" si="17"/>
        <v/>
      </c>
      <c r="EC47" s="5" t="str">
        <f t="shared" si="18"/>
        <v/>
      </c>
      <c r="ED47" s="5" t="str">
        <f t="shared" si="19"/>
        <v/>
      </c>
      <c r="EE47" s="5" t="str">
        <f t="shared" si="20"/>
        <v/>
      </c>
      <c r="EF47" s="5" t="str">
        <f t="shared" si="21"/>
        <v/>
      </c>
      <c r="EG47" s="5" t="str">
        <f t="shared" si="22"/>
        <v/>
      </c>
      <c r="EH47" s="5" t="str">
        <f t="shared" si="23"/>
        <v/>
      </c>
      <c r="EI47" s="5" t="str">
        <f t="shared" si="24"/>
        <v/>
      </c>
      <c r="EJ47" s="5" t="str">
        <f t="shared" si="25"/>
        <v/>
      </c>
    </row>
    <row r="48" spans="1:140" ht="13.8" hidden="1" x14ac:dyDescent="0.25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>SUM(F48:J48)</f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>-</v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>-</v>
      </c>
      <c r="BQ48" s="230" t="str">
        <f>IF(ISBLANK(Výsledky!$PF$3),"",Výsledky!PF47)</f>
        <v/>
      </c>
      <c r="BR48" s="230" t="str">
        <f>IF(ISBLANK(Výsledky!$PM$3),"",Výsledky!PM47)</f>
        <v>-</v>
      </c>
      <c r="BS48" s="230" t="str">
        <f>IF(ISBLANK(Výsledky!$PT$3),"",Výsledky!PT47)</f>
        <v/>
      </c>
      <c r="BT48" s="230" t="str">
        <f>IF(ISBLANK(Výsledky!$QA$3),"",Výsledky!QA47)</f>
        <v>-</v>
      </c>
      <c r="BU48" s="230" t="str">
        <f>IF(ISBLANK(Výsledky!$QH$3),"",Výsledky!QH47)</f>
        <v>-</v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3"/>
        <v/>
      </c>
      <c r="DY48" s="5" t="str">
        <f t="shared" si="14"/>
        <v/>
      </c>
      <c r="DZ48" s="5" t="str">
        <f t="shared" si="15"/>
        <v/>
      </c>
      <c r="EA48" s="5" t="str">
        <f t="shared" si="16"/>
        <v/>
      </c>
      <c r="EB48" s="5" t="str">
        <f t="shared" si="17"/>
        <v/>
      </c>
      <c r="EC48" s="5" t="str">
        <f t="shared" si="18"/>
        <v/>
      </c>
      <c r="ED48" s="5" t="str">
        <f t="shared" si="19"/>
        <v/>
      </c>
      <c r="EE48" s="5" t="str">
        <f t="shared" si="20"/>
        <v/>
      </c>
      <c r="EF48" s="5" t="str">
        <f t="shared" si="21"/>
        <v/>
      </c>
      <c r="EG48" s="5" t="str">
        <f t="shared" si="22"/>
        <v/>
      </c>
      <c r="EH48" s="5" t="str">
        <f t="shared" si="23"/>
        <v/>
      </c>
      <c r="EI48" s="5" t="str">
        <f t="shared" si="24"/>
        <v/>
      </c>
      <c r="EJ48" s="5" t="str">
        <f t="shared" si="25"/>
        <v/>
      </c>
    </row>
    <row r="49" spans="1:140" ht="13.8" hidden="1" x14ac:dyDescent="0.25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>SUM(F49:J49)</f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>-</v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>-</v>
      </c>
      <c r="BQ49" s="230" t="str">
        <f>IF(ISBLANK(Výsledky!$PF$3),"",Výsledky!PF68)</f>
        <v/>
      </c>
      <c r="BR49" s="230" t="str">
        <f>IF(ISBLANK(Výsledky!$PM$3),"",Výsledky!PM68)</f>
        <v>-</v>
      </c>
      <c r="BS49" s="230" t="str">
        <f>IF(ISBLANK(Výsledky!$PT$3),"",Výsledky!PT68)</f>
        <v/>
      </c>
      <c r="BT49" s="230" t="str">
        <f>IF(ISBLANK(Výsledky!$QA$3),"",Výsledky!QA68)</f>
        <v>-</v>
      </c>
      <c r="BU49" s="230" t="str">
        <f>IF(ISBLANK(Výsledky!$QH$3),"",Výsledky!QH68)</f>
        <v>-</v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3"/>
        <v/>
      </c>
      <c r="DY49" s="5" t="str">
        <f t="shared" si="14"/>
        <v/>
      </c>
      <c r="DZ49" s="5" t="str">
        <f t="shared" si="15"/>
        <v/>
      </c>
      <c r="EA49" s="5" t="str">
        <f t="shared" si="16"/>
        <v/>
      </c>
      <c r="EB49" s="5" t="str">
        <f t="shared" si="17"/>
        <v/>
      </c>
      <c r="EC49" s="5" t="str">
        <f t="shared" si="18"/>
        <v/>
      </c>
      <c r="ED49" s="5" t="str">
        <f t="shared" si="19"/>
        <v/>
      </c>
      <c r="EE49" s="5" t="str">
        <f t="shared" si="20"/>
        <v/>
      </c>
      <c r="EF49" s="5" t="str">
        <f t="shared" si="21"/>
        <v/>
      </c>
      <c r="EG49" s="5" t="str">
        <f t="shared" si="22"/>
        <v/>
      </c>
      <c r="EH49" s="5" t="str">
        <f t="shared" si="23"/>
        <v/>
      </c>
      <c r="EI49" s="5" t="str">
        <f t="shared" si="24"/>
        <v/>
      </c>
      <c r="EJ49" s="5" t="str">
        <f t="shared" si="25"/>
        <v/>
      </c>
    </row>
    <row r="50" spans="1:140" ht="13.8" hidden="1" x14ac:dyDescent="0.25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>SUM(F50:J50)</f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>-</v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>-</v>
      </c>
      <c r="BQ50" s="230" t="str">
        <f>IF(ISBLANK(Výsledky!$PF$3),"",Výsledky!PF80)</f>
        <v/>
      </c>
      <c r="BR50" s="230" t="str">
        <f>IF(ISBLANK(Výsledky!$PM$3),"",Výsledky!PM80)</f>
        <v>-</v>
      </c>
      <c r="BS50" s="230" t="str">
        <f>IF(ISBLANK(Výsledky!$PT$3),"",Výsledky!PT80)</f>
        <v/>
      </c>
      <c r="BT50" s="230" t="str">
        <f>IF(ISBLANK(Výsledky!$QA$3),"",Výsledky!QA80)</f>
        <v>-</v>
      </c>
      <c r="BU50" s="230" t="str">
        <f>IF(ISBLANK(Výsledky!$QH$3),"",Výsledky!QH80)</f>
        <v>-</v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3"/>
        <v/>
      </c>
      <c r="DY50" s="5" t="str">
        <f t="shared" si="14"/>
        <v/>
      </c>
      <c r="DZ50" s="5" t="str">
        <f t="shared" si="15"/>
        <v/>
      </c>
      <c r="EA50" s="5" t="str">
        <f t="shared" si="16"/>
        <v/>
      </c>
      <c r="EB50" s="5" t="str">
        <f t="shared" si="17"/>
        <v/>
      </c>
      <c r="EC50" s="5" t="str">
        <f t="shared" si="18"/>
        <v/>
      </c>
      <c r="ED50" s="5" t="str">
        <f t="shared" si="19"/>
        <v/>
      </c>
      <c r="EE50" s="5" t="str">
        <f t="shared" si="20"/>
        <v/>
      </c>
      <c r="EF50" s="5" t="str">
        <f t="shared" si="21"/>
        <v/>
      </c>
      <c r="EG50" s="5" t="str">
        <f t="shared" si="22"/>
        <v/>
      </c>
      <c r="EH50" s="5" t="str">
        <f t="shared" si="23"/>
        <v/>
      </c>
      <c r="EI50" s="5" t="str">
        <f t="shared" si="24"/>
        <v/>
      </c>
      <c r="EJ50" s="5" t="str">
        <f t="shared" si="25"/>
        <v/>
      </c>
    </row>
    <row r="51" spans="1:140" ht="13.8" x14ac:dyDescent="0.25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>SUM(F51:J51)</f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>-</v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>-</v>
      </c>
      <c r="BQ51" s="230" t="str">
        <f>IF(ISBLANK(Výsledky!$PF$3),"",Výsledky!PF17)</f>
        <v/>
      </c>
      <c r="BR51" s="230" t="str">
        <f>IF(ISBLANK(Výsledky!$PM$3),"",Výsledky!PM17)</f>
        <v>-</v>
      </c>
      <c r="BS51" s="230" t="str">
        <f>IF(ISBLANK(Výsledky!$PT$3),"",Výsledky!PT17)</f>
        <v/>
      </c>
      <c r="BT51" s="230" t="str">
        <f>IF(ISBLANK(Výsledky!$QA$3),"",Výsledky!QA17)</f>
        <v>-</v>
      </c>
      <c r="BU51" s="230" t="str">
        <f>IF(ISBLANK(Výsledky!$QH$3),"",Výsledky!QH17)</f>
        <v>-</v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3"/>
        <v/>
      </c>
      <c r="DY51" s="5" t="str">
        <f t="shared" si="14"/>
        <v/>
      </c>
      <c r="DZ51" s="5" t="str">
        <f t="shared" si="15"/>
        <v/>
      </c>
      <c r="EA51" s="5" t="str">
        <f t="shared" si="16"/>
        <v/>
      </c>
      <c r="EB51" s="5" t="str">
        <f t="shared" si="17"/>
        <v/>
      </c>
      <c r="EC51" s="5" t="str">
        <f t="shared" si="18"/>
        <v/>
      </c>
      <c r="ED51" s="5" t="str">
        <f t="shared" si="19"/>
        <v/>
      </c>
      <c r="EE51" s="5" t="str">
        <f t="shared" si="20"/>
        <v/>
      </c>
      <c r="EF51" s="5" t="str">
        <f t="shared" si="21"/>
        <v/>
      </c>
      <c r="EG51" s="5" t="str">
        <f t="shared" si="22"/>
        <v/>
      </c>
      <c r="EH51" s="5" t="str">
        <f t="shared" si="23"/>
        <v/>
      </c>
      <c r="EI51" s="5" t="str">
        <f t="shared" si="24"/>
        <v/>
      </c>
      <c r="EJ51" s="5" t="str">
        <f t="shared" si="25"/>
        <v/>
      </c>
    </row>
    <row r="52" spans="1:140" ht="13.8" x14ac:dyDescent="0.25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>SUM(F52:J52)</f>
        <v>1080</v>
      </c>
      <c r="F52" s="221">
        <f>IF(ISBLANK(Výsledky!$I$3),"-",SUM(K52:O52,Q52,S52,U52,V52,X52,Z52,AB52,AC52,AE52:AG52,AI52,AK52:AM52,AP52,AS52:AU52,AW52,AY52,BB52,BD52,BG52:BJ52,BL52,BO52,BP52,BR52,BT52,BU52))</f>
        <v>570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>-</v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>
        <f>IF(ISBLANK(Výsledky!$OY$3),"",Výsledky!OY37)</f>
        <v>0</v>
      </c>
      <c r="BQ52" s="230" t="str">
        <f>IF(ISBLANK(Výsledky!$PF$3),"",Výsledky!PF37)</f>
        <v/>
      </c>
      <c r="BR52" s="230">
        <f>IF(ISBLANK(Výsledky!$PM$3),"",Výsledky!PM37)</f>
        <v>50</v>
      </c>
      <c r="BS52" s="230" t="str">
        <f>IF(ISBLANK(Výsledky!$PT$3),"",Výsledky!PT37)</f>
        <v/>
      </c>
      <c r="BT52" s="230">
        <f>IF(ISBLANK(Výsledky!$QA$3),"",Výsledky!QA37)</f>
        <v>20</v>
      </c>
      <c r="BU52" s="230">
        <f>IF(ISBLANK(Výsledky!$QH$3),"",Výsledky!QH37)</f>
        <v>20</v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3"/>
        <v/>
      </c>
      <c r="DY52" s="5" t="str">
        <f t="shared" si="14"/>
        <v/>
      </c>
      <c r="DZ52" s="5" t="str">
        <f t="shared" si="15"/>
        <v/>
      </c>
      <c r="EA52" s="5" t="str">
        <f t="shared" si="16"/>
        <v/>
      </c>
      <c r="EB52" s="5" t="str">
        <f t="shared" si="17"/>
        <v/>
      </c>
      <c r="EC52" s="5" t="str">
        <f t="shared" si="18"/>
        <v/>
      </c>
      <c r="ED52" s="5" t="str">
        <f t="shared" si="19"/>
        <v/>
      </c>
      <c r="EE52" s="5" t="str">
        <f t="shared" si="20"/>
        <v/>
      </c>
      <c r="EF52" s="5" t="str">
        <f t="shared" si="21"/>
        <v/>
      </c>
      <c r="EG52" s="5" t="str">
        <f t="shared" si="22"/>
        <v/>
      </c>
      <c r="EH52" s="5" t="str">
        <f t="shared" si="23"/>
        <v/>
      </c>
      <c r="EI52" s="5" t="str">
        <f t="shared" si="24"/>
        <v/>
      </c>
      <c r="EJ52" s="5" t="str">
        <f t="shared" si="25"/>
        <v/>
      </c>
    </row>
    <row r="53" spans="1:140" ht="13.8" hidden="1" x14ac:dyDescent="0.25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>SUM(F53:J53)</f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>-</v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>-</v>
      </c>
      <c r="BQ53" s="230" t="str">
        <f>IF(ISBLANK(Výsledky!$PF$3),"",Výsledky!PF73)</f>
        <v/>
      </c>
      <c r="BR53" s="230" t="str">
        <f>IF(ISBLANK(Výsledky!$PM$3),"",Výsledky!PM73)</f>
        <v>-</v>
      </c>
      <c r="BS53" s="230" t="str">
        <f>IF(ISBLANK(Výsledky!$PT$3),"",Výsledky!PT73)</f>
        <v/>
      </c>
      <c r="BT53" s="230" t="str">
        <f>IF(ISBLANK(Výsledky!$QA$3),"",Výsledky!QA73)</f>
        <v>-</v>
      </c>
      <c r="BU53" s="230" t="str">
        <f>IF(ISBLANK(Výsledky!$QH$3),"",Výsledky!QH73)</f>
        <v>-</v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3"/>
        <v/>
      </c>
      <c r="DY53" s="5" t="str">
        <f t="shared" si="14"/>
        <v/>
      </c>
      <c r="DZ53" s="5" t="str">
        <f t="shared" si="15"/>
        <v/>
      </c>
      <c r="EA53" s="5" t="str">
        <f t="shared" si="16"/>
        <v/>
      </c>
      <c r="EB53" s="5" t="str">
        <f t="shared" si="17"/>
        <v/>
      </c>
      <c r="EC53" s="5" t="str">
        <f t="shared" si="18"/>
        <v/>
      </c>
      <c r="ED53" s="5" t="str">
        <f t="shared" si="19"/>
        <v/>
      </c>
      <c r="EE53" s="5" t="str">
        <f t="shared" si="20"/>
        <v/>
      </c>
      <c r="EF53" s="5" t="str">
        <f t="shared" si="21"/>
        <v/>
      </c>
      <c r="EG53" s="5" t="str">
        <f t="shared" si="22"/>
        <v/>
      </c>
      <c r="EH53" s="5" t="str">
        <f t="shared" si="23"/>
        <v/>
      </c>
      <c r="EI53" s="5" t="str">
        <f t="shared" si="24"/>
        <v/>
      </c>
      <c r="EJ53" s="5" t="str">
        <f t="shared" si="25"/>
        <v/>
      </c>
    </row>
    <row r="54" spans="1:140" ht="14.4" thickBot="1" x14ac:dyDescent="0.3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>SUM(F54:J54)</f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>-</v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>-</v>
      </c>
      <c r="BQ54" s="230" t="str">
        <f>IF(ISBLANK(Výsledky!$PF$3),"",Výsledky!PF36)</f>
        <v/>
      </c>
      <c r="BR54" s="230">
        <f>IF(ISBLANK(Výsledky!$PM$3),"",Výsledky!PM36)</f>
        <v>0</v>
      </c>
      <c r="BS54" s="230" t="str">
        <f>IF(ISBLANK(Výsledky!$PT$3),"",Výsledky!PT36)</f>
        <v/>
      </c>
      <c r="BT54" s="230">
        <f>IF(ISBLANK(Výsledky!$QA$3),"",Výsledky!QA36)</f>
        <v>0</v>
      </c>
      <c r="BU54" s="230" t="str">
        <f>IF(ISBLANK(Výsledky!$QH$3),"",Výsledky!QH36)</f>
        <v>-</v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3"/>
        <v/>
      </c>
      <c r="DY54" s="5" t="str">
        <f t="shared" si="14"/>
        <v/>
      </c>
      <c r="DZ54" s="5" t="str">
        <f t="shared" si="15"/>
        <v/>
      </c>
      <c r="EA54" s="5" t="str">
        <f t="shared" si="16"/>
        <v/>
      </c>
      <c r="EB54" s="5" t="str">
        <f t="shared" si="17"/>
        <v/>
      </c>
      <c r="EC54" s="5" t="str">
        <f t="shared" si="18"/>
        <v/>
      </c>
      <c r="ED54" s="5" t="str">
        <f t="shared" si="19"/>
        <v/>
      </c>
      <c r="EE54" s="5" t="str">
        <f t="shared" si="20"/>
        <v/>
      </c>
      <c r="EF54" s="5" t="str">
        <f t="shared" si="21"/>
        <v/>
      </c>
      <c r="EG54" s="5" t="str">
        <f t="shared" si="22"/>
        <v/>
      </c>
      <c r="EH54" s="5" t="str">
        <f t="shared" si="23"/>
        <v/>
      </c>
      <c r="EI54" s="5" t="str">
        <f t="shared" si="24"/>
        <v/>
      </c>
      <c r="EJ54" s="5" t="str">
        <f t="shared" si="25"/>
        <v/>
      </c>
    </row>
    <row r="55" spans="1:140" ht="14.4" hidden="1" thickBot="1" x14ac:dyDescent="0.3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6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>-</v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>-</v>
      </c>
      <c r="BQ55" s="230" t="str">
        <f>IF(ISBLANK(Výsledky!$PF$3),"",Výsledky!PF21)</f>
        <v/>
      </c>
      <c r="BR55" s="230" t="str">
        <f>IF(ISBLANK(Výsledky!$PM$3),"",Výsledky!PM21)</f>
        <v>-</v>
      </c>
      <c r="BS55" s="230" t="str">
        <f>IF(ISBLANK(Výsledky!$PT$3),"",Výsledky!PT21)</f>
        <v/>
      </c>
      <c r="BT55" s="230" t="str">
        <f>IF(ISBLANK(Výsledky!$QA$3),"",Výsledky!QA21)</f>
        <v>-</v>
      </c>
      <c r="BU55" s="230" t="str">
        <f>IF(ISBLANK(Výsledky!$QH$3),"",Výsledky!QH21)</f>
        <v>-</v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3"/>
        <v/>
      </c>
      <c r="DY55" s="5" t="str">
        <f t="shared" si="14"/>
        <v/>
      </c>
      <c r="DZ55" s="5" t="str">
        <f t="shared" si="15"/>
        <v/>
      </c>
      <c r="EA55" s="5" t="str">
        <f t="shared" si="16"/>
        <v/>
      </c>
      <c r="EB55" s="5" t="str">
        <f t="shared" si="17"/>
        <v/>
      </c>
      <c r="EC55" s="5" t="str">
        <f t="shared" si="18"/>
        <v/>
      </c>
      <c r="ED55" s="5" t="str">
        <f t="shared" si="19"/>
        <v/>
      </c>
      <c r="EE55" s="5" t="str">
        <f t="shared" si="20"/>
        <v/>
      </c>
      <c r="EF55" s="5" t="str">
        <f t="shared" si="21"/>
        <v/>
      </c>
      <c r="EG55" s="5" t="str">
        <f t="shared" si="22"/>
        <v/>
      </c>
      <c r="EH55" s="5" t="str">
        <f t="shared" si="23"/>
        <v/>
      </c>
      <c r="EI55" s="5" t="str">
        <f t="shared" si="24"/>
        <v/>
      </c>
      <c r="EJ55" s="5" t="str">
        <f t="shared" si="25"/>
        <v/>
      </c>
    </row>
    <row r="56" spans="1:140" ht="13.8" hidden="1" x14ac:dyDescent="0.25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7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>-</v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>-</v>
      </c>
      <c r="BQ56" s="230" t="str">
        <f>IF(ISBLANK(Výsledky!$PF$3),"",Výsledky!PF76)</f>
        <v/>
      </c>
      <c r="BR56" s="230" t="str">
        <f>IF(ISBLANK(Výsledky!$PM$3),"",Výsledky!PM76)</f>
        <v>-</v>
      </c>
      <c r="BS56" s="230" t="str">
        <f>IF(ISBLANK(Výsledky!$PT$3),"",Výsledky!PT76)</f>
        <v/>
      </c>
      <c r="BT56" s="230" t="str">
        <f>IF(ISBLANK(Výsledky!$QA$3),"",Výsledky!QA76)</f>
        <v>-</v>
      </c>
      <c r="BU56" s="230" t="str">
        <f>IF(ISBLANK(Výsledky!$QH$3),"",Výsledky!QH76)</f>
        <v>-</v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3"/>
        <v/>
      </c>
      <c r="DY56" s="5" t="str">
        <f t="shared" si="14"/>
        <v/>
      </c>
      <c r="DZ56" s="5" t="str">
        <f t="shared" si="15"/>
        <v/>
      </c>
      <c r="EA56" s="5" t="str">
        <f t="shared" si="16"/>
        <v/>
      </c>
      <c r="EB56" s="5" t="str">
        <f t="shared" si="17"/>
        <v/>
      </c>
      <c r="EC56" s="5" t="str">
        <f t="shared" si="18"/>
        <v/>
      </c>
      <c r="ED56" s="5" t="str">
        <f t="shared" si="19"/>
        <v/>
      </c>
      <c r="EE56" s="5" t="str">
        <f t="shared" si="20"/>
        <v/>
      </c>
      <c r="EF56" s="5" t="str">
        <f t="shared" si="21"/>
        <v/>
      </c>
      <c r="EG56" s="5" t="str">
        <f t="shared" si="22"/>
        <v/>
      </c>
      <c r="EH56" s="5" t="str">
        <f t="shared" si="23"/>
        <v/>
      </c>
      <c r="EI56" s="5" t="str">
        <f t="shared" si="24"/>
        <v/>
      </c>
      <c r="EJ56" s="5" t="str">
        <f t="shared" si="25"/>
        <v/>
      </c>
    </row>
    <row r="57" spans="1:140" ht="13.8" hidden="1" x14ac:dyDescent="0.25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7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>-</v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>-</v>
      </c>
      <c r="BQ57" s="230" t="str">
        <f>IF(ISBLANK(Výsledky!$PF$3),"",Výsledky!PF29)</f>
        <v/>
      </c>
      <c r="BR57" s="230" t="str">
        <f>IF(ISBLANK(Výsledky!$PM$3),"",Výsledky!PM29)</f>
        <v>-</v>
      </c>
      <c r="BS57" s="230" t="str">
        <f>IF(ISBLANK(Výsledky!$PT$3),"",Výsledky!PT29)</f>
        <v/>
      </c>
      <c r="BT57" s="230" t="str">
        <f>IF(ISBLANK(Výsledky!$QA$3),"",Výsledky!QA29)</f>
        <v>-</v>
      </c>
      <c r="BU57" s="230" t="str">
        <f>IF(ISBLANK(Výsledky!$QH$3),"",Výsledky!QH29)</f>
        <v>-</v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3"/>
        <v/>
      </c>
      <c r="DY57" s="5" t="str">
        <f t="shared" si="14"/>
        <v/>
      </c>
      <c r="DZ57" s="5" t="str">
        <f t="shared" si="15"/>
        <v/>
      </c>
      <c r="EA57" s="5" t="str">
        <f t="shared" si="16"/>
        <v/>
      </c>
      <c r="EB57" s="5" t="str">
        <f t="shared" si="17"/>
        <v/>
      </c>
      <c r="EC57" s="5" t="str">
        <f t="shared" si="18"/>
        <v/>
      </c>
      <c r="ED57" s="5" t="str">
        <f t="shared" si="19"/>
        <v/>
      </c>
      <c r="EE57" s="5" t="str">
        <f t="shared" si="20"/>
        <v/>
      </c>
      <c r="EF57" s="5" t="str">
        <f t="shared" si="21"/>
        <v/>
      </c>
      <c r="EG57" s="5" t="str">
        <f t="shared" si="22"/>
        <v/>
      </c>
      <c r="EH57" s="5" t="str">
        <f t="shared" si="23"/>
        <v/>
      </c>
      <c r="EI57" s="5" t="str">
        <f t="shared" si="24"/>
        <v/>
      </c>
      <c r="EJ57" s="5" t="str">
        <f t="shared" si="25"/>
        <v/>
      </c>
    </row>
    <row r="58" spans="1:140" ht="13.8" hidden="1" x14ac:dyDescent="0.25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28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>-</v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>-</v>
      </c>
      <c r="BQ58" s="230" t="str">
        <f>IF(ISBLANK(Výsledky!$PF$3),"",Výsledky!PF53)</f>
        <v/>
      </c>
      <c r="BR58" s="230" t="str">
        <f>IF(ISBLANK(Výsledky!$PM$3),"",Výsledky!PM53)</f>
        <v>-</v>
      </c>
      <c r="BS58" s="230" t="str">
        <f>IF(ISBLANK(Výsledky!$PT$3),"",Výsledky!PT53)</f>
        <v/>
      </c>
      <c r="BT58" s="230" t="str">
        <f>IF(ISBLANK(Výsledky!$QA$3),"",Výsledky!QA53)</f>
        <v>-</v>
      </c>
      <c r="BU58" s="230" t="str">
        <f>IF(ISBLANK(Výsledky!$QH$3),"",Výsledky!QH53)</f>
        <v>-</v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3"/>
        <v/>
      </c>
      <c r="DY58" s="5" t="str">
        <f t="shared" si="14"/>
        <v/>
      </c>
      <c r="DZ58" s="5" t="str">
        <f t="shared" si="15"/>
        <v/>
      </c>
      <c r="EA58" s="5" t="str">
        <f t="shared" si="16"/>
        <v/>
      </c>
      <c r="EB58" s="5" t="str">
        <f t="shared" si="17"/>
        <v/>
      </c>
      <c r="EC58" s="5" t="str">
        <f t="shared" si="18"/>
        <v/>
      </c>
      <c r="ED58" s="5" t="str">
        <f t="shared" si="19"/>
        <v/>
      </c>
      <c r="EE58" s="5" t="str">
        <f t="shared" si="20"/>
        <v/>
      </c>
      <c r="EF58" s="5" t="str">
        <f t="shared" si="21"/>
        <v/>
      </c>
      <c r="EG58" s="5" t="str">
        <f t="shared" si="22"/>
        <v/>
      </c>
      <c r="EH58" s="5" t="str">
        <f t="shared" si="23"/>
        <v/>
      </c>
      <c r="EI58" s="5" t="str">
        <f t="shared" si="24"/>
        <v/>
      </c>
      <c r="EJ58" s="5" t="str">
        <f t="shared" si="25"/>
        <v/>
      </c>
    </row>
    <row r="59" spans="1:140" ht="13.8" hidden="1" x14ac:dyDescent="0.25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28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>-</v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>-</v>
      </c>
      <c r="BQ59" s="230" t="str">
        <f>IF(ISBLANK(Výsledky!$PF$3),"",Výsledky!PF75)</f>
        <v/>
      </c>
      <c r="BR59" s="230" t="str">
        <f>IF(ISBLANK(Výsledky!$PM$3),"",Výsledky!PM75)</f>
        <v>-</v>
      </c>
      <c r="BS59" s="230" t="str">
        <f>IF(ISBLANK(Výsledky!$PT$3),"",Výsledky!PT75)</f>
        <v/>
      </c>
      <c r="BT59" s="230" t="str">
        <f>IF(ISBLANK(Výsledky!$QA$3),"",Výsledky!QA75)</f>
        <v>-</v>
      </c>
      <c r="BU59" s="230" t="str">
        <f>IF(ISBLANK(Výsledky!$QH$3),"",Výsledky!QH75)</f>
        <v>-</v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3"/>
        <v/>
      </c>
      <c r="DY59" s="5" t="str">
        <f t="shared" si="14"/>
        <v/>
      </c>
      <c r="DZ59" s="5" t="str">
        <f t="shared" si="15"/>
        <v/>
      </c>
      <c r="EA59" s="5" t="str">
        <f t="shared" si="16"/>
        <v/>
      </c>
      <c r="EB59" s="5" t="str">
        <f t="shared" si="17"/>
        <v/>
      </c>
      <c r="EC59" s="5" t="str">
        <f t="shared" si="18"/>
        <v/>
      </c>
      <c r="ED59" s="5" t="str">
        <f t="shared" si="19"/>
        <v/>
      </c>
      <c r="EE59" s="5" t="str">
        <f t="shared" si="20"/>
        <v/>
      </c>
      <c r="EF59" s="5" t="str">
        <f t="shared" si="21"/>
        <v/>
      </c>
      <c r="EG59" s="5" t="str">
        <f t="shared" si="22"/>
        <v/>
      </c>
      <c r="EH59" s="5" t="str">
        <f t="shared" si="23"/>
        <v/>
      </c>
      <c r="EI59" s="5" t="str">
        <f t="shared" si="24"/>
        <v/>
      </c>
      <c r="EJ59" s="5" t="str">
        <f t="shared" si="25"/>
        <v/>
      </c>
    </row>
    <row r="60" spans="1:140" ht="13.8" hidden="1" x14ac:dyDescent="0.25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28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>-</v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>-</v>
      </c>
      <c r="BQ60" s="230" t="str">
        <f>IF(ISBLANK(Výsledky!$PF$3),"",Výsledky!PF63)</f>
        <v/>
      </c>
      <c r="BR60" s="230" t="str">
        <f>IF(ISBLANK(Výsledky!$PM$3),"",Výsledky!PM63)</f>
        <v>-</v>
      </c>
      <c r="BS60" s="230" t="str">
        <f>IF(ISBLANK(Výsledky!$PT$3),"",Výsledky!PT63)</f>
        <v/>
      </c>
      <c r="BT60" s="230" t="str">
        <f>IF(ISBLANK(Výsledky!$QA$3),"",Výsledky!QA63)</f>
        <v>-</v>
      </c>
      <c r="BU60" s="230" t="str">
        <f>IF(ISBLANK(Výsledky!$QH$3),"",Výsledky!QH63)</f>
        <v>-</v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3"/>
        <v/>
      </c>
      <c r="DY60" s="5" t="str">
        <f t="shared" si="14"/>
        <v/>
      </c>
      <c r="DZ60" s="5" t="str">
        <f t="shared" si="15"/>
        <v/>
      </c>
      <c r="EA60" s="5" t="str">
        <f t="shared" si="16"/>
        <v/>
      </c>
      <c r="EB60" s="5" t="str">
        <f t="shared" si="17"/>
        <v/>
      </c>
      <c r="EC60" s="5" t="str">
        <f t="shared" si="18"/>
        <v/>
      </c>
      <c r="ED60" s="5" t="str">
        <f t="shared" si="19"/>
        <v/>
      </c>
      <c r="EE60" s="5" t="str">
        <f t="shared" si="20"/>
        <v/>
      </c>
      <c r="EF60" s="5" t="str">
        <f t="shared" si="21"/>
        <v/>
      </c>
      <c r="EG60" s="5" t="str">
        <f t="shared" si="22"/>
        <v/>
      </c>
      <c r="EH60" s="5" t="str">
        <f t="shared" si="23"/>
        <v/>
      </c>
      <c r="EI60" s="5" t="str">
        <f t="shared" si="24"/>
        <v/>
      </c>
      <c r="EJ60" s="5" t="str">
        <f t="shared" si="25"/>
        <v/>
      </c>
    </row>
    <row r="61" spans="1:140" ht="14.4" hidden="1" thickBot="1" x14ac:dyDescent="0.3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28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>-</v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>-</v>
      </c>
      <c r="BQ61" s="324" t="str">
        <f>IF(ISBLANK(Výsledky!$PF$3),"",Výsledky!PF15)</f>
        <v/>
      </c>
      <c r="BR61" s="324" t="str">
        <f>IF(ISBLANK(Výsledky!$PM$3),"",Výsledky!PM15)</f>
        <v>-</v>
      </c>
      <c r="BS61" s="324" t="str">
        <f>IF(ISBLANK(Výsledky!$PT$3),"",Výsledky!PT15)</f>
        <v/>
      </c>
      <c r="BT61" s="324" t="str">
        <f>IF(ISBLANK(Výsledky!$QA$3),"",Výsledky!QA15)</f>
        <v>-</v>
      </c>
      <c r="BU61" s="324" t="str">
        <f>IF(ISBLANK(Výsledky!$QH$3),"",Výsledky!QH15)</f>
        <v>-</v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3"/>
        <v/>
      </c>
      <c r="DY61" s="5" t="str">
        <f t="shared" si="14"/>
        <v/>
      </c>
      <c r="DZ61" s="5" t="str">
        <f t="shared" si="15"/>
        <v/>
      </c>
      <c r="EA61" s="5" t="str">
        <f t="shared" si="16"/>
        <v/>
      </c>
      <c r="EB61" s="5" t="str">
        <f t="shared" si="17"/>
        <v/>
      </c>
      <c r="EC61" s="5" t="str">
        <f t="shared" si="18"/>
        <v/>
      </c>
      <c r="ED61" s="5" t="str">
        <f t="shared" si="19"/>
        <v/>
      </c>
      <c r="EE61" s="5" t="str">
        <f t="shared" si="20"/>
        <v/>
      </c>
      <c r="EF61" s="5" t="str">
        <f t="shared" si="21"/>
        <v/>
      </c>
      <c r="EG61" s="5" t="str">
        <f t="shared" si="22"/>
        <v/>
      </c>
      <c r="EH61" s="5" t="str">
        <f t="shared" si="23"/>
        <v/>
      </c>
      <c r="EI61" s="5" t="str">
        <f t="shared" si="24"/>
        <v/>
      </c>
      <c r="EJ61" s="5" t="str">
        <f t="shared" si="25"/>
        <v/>
      </c>
    </row>
    <row r="62" spans="1:140" ht="14.4" hidden="1" thickBot="1" x14ac:dyDescent="0.3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29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>-</v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>-</v>
      </c>
      <c r="BQ62" s="323" t="str">
        <f>IF(ISBLANK(Výsledky!$PF$3),"",Výsledky!PF39)</f>
        <v/>
      </c>
      <c r="BR62" s="323" t="str">
        <f>IF(ISBLANK(Výsledky!$PM$3),"",Výsledky!PM39)</f>
        <v>-</v>
      </c>
      <c r="BS62" s="323" t="str">
        <f>IF(ISBLANK(Výsledky!$PT$3),"",Výsledky!PT39)</f>
        <v/>
      </c>
      <c r="BT62" s="323" t="str">
        <f>IF(ISBLANK(Výsledky!$QA$3),"",Výsledky!QA39)</f>
        <v>-</v>
      </c>
      <c r="BU62" s="323" t="str">
        <f>IF(ISBLANK(Výsledky!$QH$3),"",Výsledky!QH39)</f>
        <v>-</v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3"/>
        <v/>
      </c>
      <c r="DY62" s="5" t="str">
        <f t="shared" si="14"/>
        <v/>
      </c>
      <c r="DZ62" s="5" t="str">
        <f t="shared" si="15"/>
        <v/>
      </c>
      <c r="EA62" s="5" t="str">
        <f t="shared" si="16"/>
        <v/>
      </c>
      <c r="EB62" s="5" t="str">
        <f t="shared" si="17"/>
        <v/>
      </c>
      <c r="EC62" s="5" t="str">
        <f t="shared" si="18"/>
        <v/>
      </c>
      <c r="ED62" s="5" t="str">
        <f t="shared" si="19"/>
        <v/>
      </c>
      <c r="EE62" s="5" t="str">
        <f t="shared" si="20"/>
        <v/>
      </c>
      <c r="EF62" s="5" t="str">
        <f t="shared" si="21"/>
        <v/>
      </c>
      <c r="EG62" s="5" t="str">
        <f t="shared" si="22"/>
        <v/>
      </c>
      <c r="EH62" s="5" t="str">
        <f t="shared" si="23"/>
        <v/>
      </c>
      <c r="EI62" s="5" t="str">
        <f t="shared" si="24"/>
        <v/>
      </c>
      <c r="EJ62" s="5" t="str">
        <f t="shared" si="25"/>
        <v/>
      </c>
    </row>
    <row r="63" spans="1:140" ht="13.8" hidden="1" x14ac:dyDescent="0.25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0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>-</v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>-</v>
      </c>
      <c r="BQ63" s="240" t="str">
        <f>IF(ISBLANK(Výsledky!$PF$3),"",Výsledky!PF64)</f>
        <v/>
      </c>
      <c r="BR63" s="240" t="str">
        <f>IF(ISBLANK(Výsledky!$PM$3),"",Výsledky!PM64)</f>
        <v>-</v>
      </c>
      <c r="BS63" s="240" t="str">
        <f>IF(ISBLANK(Výsledky!$PT$3),"",Výsledky!PT64)</f>
        <v/>
      </c>
      <c r="BT63" s="240" t="str">
        <f>IF(ISBLANK(Výsledky!$QA$3),"",Výsledky!QA64)</f>
        <v>-</v>
      </c>
      <c r="BU63" s="240" t="str">
        <f>IF(ISBLANK(Výsledky!$QH$3),"",Výsledky!QH64)</f>
        <v>-</v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3"/>
        <v/>
      </c>
      <c r="DY63" s="5" t="str">
        <f t="shared" si="14"/>
        <v/>
      </c>
      <c r="DZ63" s="5" t="str">
        <f t="shared" si="15"/>
        <v/>
      </c>
      <c r="EA63" s="5" t="str">
        <f t="shared" si="16"/>
        <v/>
      </c>
      <c r="EB63" s="5" t="str">
        <f t="shared" si="17"/>
        <v/>
      </c>
      <c r="EC63" s="5" t="str">
        <f t="shared" si="18"/>
        <v/>
      </c>
      <c r="ED63" s="5" t="str">
        <f t="shared" si="19"/>
        <v/>
      </c>
      <c r="EE63" s="5" t="str">
        <f t="shared" si="20"/>
        <v/>
      </c>
      <c r="EF63" s="5" t="str">
        <f t="shared" si="21"/>
        <v/>
      </c>
      <c r="EG63" s="5" t="str">
        <f t="shared" si="22"/>
        <v/>
      </c>
      <c r="EH63" s="5" t="str">
        <f t="shared" si="23"/>
        <v/>
      </c>
      <c r="EI63" s="5" t="str">
        <f t="shared" si="24"/>
        <v/>
      </c>
      <c r="EJ63" s="5" t="str">
        <f t="shared" si="25"/>
        <v/>
      </c>
    </row>
    <row r="64" spans="1:140" ht="14.4" hidden="1" thickBot="1" x14ac:dyDescent="0.3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0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>-</v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>-</v>
      </c>
      <c r="BQ64" s="324" t="str">
        <f>IF(ISBLANK(Výsledky!$PF$3),"",Výsledky!PF60)</f>
        <v/>
      </c>
      <c r="BR64" s="324" t="str">
        <f>IF(ISBLANK(Výsledky!$PM$3),"",Výsledky!PM60)</f>
        <v>-</v>
      </c>
      <c r="BS64" s="324" t="str">
        <f>IF(ISBLANK(Výsledky!$PT$3),"",Výsledky!PT60)</f>
        <v/>
      </c>
      <c r="BT64" s="324" t="str">
        <f>IF(ISBLANK(Výsledky!$QA$3),"",Výsledky!QA60)</f>
        <v>-</v>
      </c>
      <c r="BU64" s="324" t="str">
        <f>IF(ISBLANK(Výsledky!$QH$3),"",Výsledky!QH60)</f>
        <v>-</v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3"/>
        <v/>
      </c>
      <c r="DY64" s="5" t="str">
        <f t="shared" si="14"/>
        <v/>
      </c>
      <c r="DZ64" s="5" t="str">
        <f t="shared" si="15"/>
        <v/>
      </c>
      <c r="EA64" s="5" t="str">
        <f t="shared" si="16"/>
        <v/>
      </c>
      <c r="EB64" s="5" t="str">
        <f t="shared" si="17"/>
        <v/>
      </c>
      <c r="EC64" s="5" t="str">
        <f t="shared" si="18"/>
        <v/>
      </c>
      <c r="ED64" s="5" t="str">
        <f t="shared" si="19"/>
        <v/>
      </c>
      <c r="EE64" s="5" t="str">
        <f t="shared" si="20"/>
        <v/>
      </c>
      <c r="EF64" s="5" t="str">
        <f t="shared" si="21"/>
        <v/>
      </c>
      <c r="EG64" s="5" t="str">
        <f t="shared" si="22"/>
        <v/>
      </c>
      <c r="EH64" s="5" t="str">
        <f t="shared" si="23"/>
        <v/>
      </c>
      <c r="EI64" s="5" t="str">
        <f t="shared" si="24"/>
        <v/>
      </c>
      <c r="EJ64" s="5" t="str">
        <f t="shared" si="25"/>
        <v/>
      </c>
    </row>
    <row r="65" spans="1:140" ht="13.8" hidden="1" x14ac:dyDescent="0.25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1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>-</v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>-</v>
      </c>
      <c r="BQ65" s="240" t="str">
        <f>IF(ISBLANK(Výsledky!$PF$3),"",Výsledky!PF56)</f>
        <v/>
      </c>
      <c r="BR65" s="240" t="str">
        <f>IF(ISBLANK(Výsledky!$PM$3),"",Výsledky!PM56)</f>
        <v>-</v>
      </c>
      <c r="BS65" s="240" t="str">
        <f>IF(ISBLANK(Výsledky!$PT$3),"",Výsledky!PT56)</f>
        <v/>
      </c>
      <c r="BT65" s="240" t="str">
        <f>IF(ISBLANK(Výsledky!$QA$3),"",Výsledky!QA56)</f>
        <v>-</v>
      </c>
      <c r="BU65" s="240" t="str">
        <f>IF(ISBLANK(Výsledky!$QH$3),"",Výsledky!QH56)</f>
        <v>-</v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3"/>
        <v/>
      </c>
      <c r="DY65" s="5" t="str">
        <f t="shared" si="14"/>
        <v/>
      </c>
      <c r="DZ65" s="5" t="str">
        <f t="shared" si="15"/>
        <v/>
      </c>
      <c r="EA65" s="5" t="str">
        <f t="shared" si="16"/>
        <v/>
      </c>
      <c r="EB65" s="5" t="str">
        <f t="shared" si="17"/>
        <v/>
      </c>
      <c r="EC65" s="5" t="str">
        <f t="shared" si="18"/>
        <v/>
      </c>
      <c r="ED65" s="5" t="str">
        <f t="shared" si="19"/>
        <v/>
      </c>
      <c r="EE65" s="5" t="str">
        <f t="shared" si="20"/>
        <v/>
      </c>
      <c r="EF65" s="5" t="str">
        <f t="shared" si="21"/>
        <v/>
      </c>
      <c r="EG65" s="5" t="str">
        <f t="shared" si="22"/>
        <v/>
      </c>
      <c r="EH65" s="5" t="str">
        <f t="shared" si="23"/>
        <v/>
      </c>
      <c r="EI65" s="5" t="str">
        <f t="shared" si="24"/>
        <v/>
      </c>
      <c r="EJ65" s="5" t="str">
        <f t="shared" si="25"/>
        <v/>
      </c>
    </row>
    <row r="66" spans="1:140" ht="13.8" hidden="1" x14ac:dyDescent="0.25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1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>-</v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>-</v>
      </c>
      <c r="BQ66" s="230" t="str">
        <f>IF(ISBLANK(Výsledky!$PF$3),"",Výsledky!PF52)</f>
        <v/>
      </c>
      <c r="BR66" s="230" t="str">
        <f>IF(ISBLANK(Výsledky!$PM$3),"",Výsledky!PM52)</f>
        <v>-</v>
      </c>
      <c r="BS66" s="230" t="str">
        <f>IF(ISBLANK(Výsledky!$PT$3),"",Výsledky!PT52)</f>
        <v/>
      </c>
      <c r="BT66" s="230" t="str">
        <f>IF(ISBLANK(Výsledky!$QA$3),"",Výsledky!QA52)</f>
        <v>-</v>
      </c>
      <c r="BU66" s="230" t="str">
        <f>IF(ISBLANK(Výsledky!$QH$3),"",Výsledky!QH52)</f>
        <v>-</v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3"/>
        <v/>
      </c>
      <c r="DY66" s="5" t="str">
        <f t="shared" si="14"/>
        <v/>
      </c>
      <c r="DZ66" s="5" t="str">
        <f t="shared" si="15"/>
        <v/>
      </c>
      <c r="EA66" s="5" t="str">
        <f t="shared" si="16"/>
        <v/>
      </c>
      <c r="EB66" s="5" t="str">
        <f t="shared" si="17"/>
        <v/>
      </c>
      <c r="EC66" s="5" t="str">
        <f t="shared" si="18"/>
        <v/>
      </c>
      <c r="ED66" s="5" t="str">
        <f t="shared" si="19"/>
        <v/>
      </c>
      <c r="EE66" s="5" t="str">
        <f t="shared" si="20"/>
        <v/>
      </c>
      <c r="EF66" s="5" t="str">
        <f t="shared" si="21"/>
        <v/>
      </c>
      <c r="EG66" s="5" t="str">
        <f t="shared" si="22"/>
        <v/>
      </c>
      <c r="EH66" s="5" t="str">
        <f t="shared" si="23"/>
        <v/>
      </c>
      <c r="EI66" s="5" t="str">
        <f t="shared" si="24"/>
        <v/>
      </c>
      <c r="EJ66" s="5" t="str">
        <f t="shared" si="25"/>
        <v/>
      </c>
    </row>
    <row r="67" spans="1:140" ht="14.4" hidden="1" thickBot="1" x14ac:dyDescent="0.3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1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>-</v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>-</v>
      </c>
      <c r="BQ67" s="324" t="str">
        <f>IF(ISBLANK(Výsledky!$PF$3),"",Výsledky!PF25)</f>
        <v/>
      </c>
      <c r="BR67" s="324" t="str">
        <f>IF(ISBLANK(Výsledky!$PM$3),"",Výsledky!PM25)</f>
        <v>-</v>
      </c>
      <c r="BS67" s="324" t="str">
        <f>IF(ISBLANK(Výsledky!$PT$3),"",Výsledky!PT25)</f>
        <v/>
      </c>
      <c r="BT67" s="324" t="str">
        <f>IF(ISBLANK(Výsledky!$QA$3),"",Výsledky!QA25)</f>
        <v>-</v>
      </c>
      <c r="BU67" s="324" t="str">
        <f>IF(ISBLANK(Výsledky!$QH$3),"",Výsledky!QH25)</f>
        <v>-</v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2">IF(ISBLANK(CA67),"",VLOOKUP(CA67,$BF$83:$BZ$161,17,FALSE))</f>
        <v/>
      </c>
      <c r="DY67" s="5" t="str">
        <f t="shared" ref="DY67:DY81" si="33">IF(ISBLANK(CA67),"",VLOOKUP(CA67,$BG$83:$BZ$161,16,FALSE))</f>
        <v/>
      </c>
      <c r="DZ67" s="5" t="str">
        <f t="shared" ref="DZ67:DZ81" si="34">IF(ISBLANK(CA67),"",VLOOKUP(CA67,$BH$83:$BZ$161,15,FALSE))</f>
        <v/>
      </c>
      <c r="EA67" s="5" t="str">
        <f t="shared" ref="EA67:EA81" si="35">IF(ISBLANK(CA67),"",VLOOKUP(CA67,$BI$83:$BZ$161,14,FALSE))</f>
        <v/>
      </c>
      <c r="EB67" s="5" t="str">
        <f t="shared" ref="EB67:EB81" si="36">IF(ISBLANK(CA67),"",VLOOKUP(CA67,$BJ$83:$BZ$161,13,FALSE))</f>
        <v/>
      </c>
      <c r="EC67" s="5" t="str">
        <f t="shared" ref="EC67:EC81" si="37">IF(ISBLANK(CA67),"",VLOOKUP(CA67,$BK$83:$BZ$161,12,FALSE))</f>
        <v/>
      </c>
      <c r="ED67" s="5" t="str">
        <f t="shared" ref="ED67:ED81" si="38">IF(ISBLANK(CA67),"",VLOOKUP(CA67,$BL$83:$BZ$161,11,FALSE))</f>
        <v/>
      </c>
      <c r="EE67" s="5" t="str">
        <f t="shared" ref="EE67:EE81" si="39">IF(ISBLANK(CA67),"",VLOOKUP(CA67,$BM$83:$BZ$161,10,FALSE))</f>
        <v/>
      </c>
      <c r="EF67" s="5" t="str">
        <f t="shared" ref="EF67:EF81" si="40">IF(ISBLANK(CA67),"",VLOOKUP(CA67,$BN$83:$BZ$161,9,FALSE))</f>
        <v/>
      </c>
      <c r="EG67" s="5" t="str">
        <f t="shared" ref="EG67:EG81" si="41">IF(ISBLANK(CA67),"",VLOOKUP(CA67,$BO$83:$BZ$161,8,FALSE))</f>
        <v/>
      </c>
      <c r="EH67" s="5" t="str">
        <f t="shared" ref="EH67:EH81" si="42">IF(ISBLANK(CA67),"",VLOOKUP(CA67,$BP$83:$BZ$161,7,FALSE))</f>
        <v/>
      </c>
      <c r="EI67" s="5" t="str">
        <f t="shared" ref="EI67:EI81" si="43">IF(ISBLANK(CA67),"",VLOOKUP(CA67,$BQ$83:$BZ$161,6,FALSE))</f>
        <v/>
      </c>
      <c r="EJ67" s="5" t="str">
        <f t="shared" ref="EJ67:EJ81" si="44">IF(ISBLANK(CA67),"",VLOOKUP(CA67,$BU$83:$BZ$161,2,FALSE))</f>
        <v/>
      </c>
    </row>
    <row r="68" spans="1:140" ht="13.8" hidden="1" x14ac:dyDescent="0.25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1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>-</v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>-</v>
      </c>
      <c r="BQ68" s="240" t="str">
        <f>IF(ISBLANK(Výsledky!$PF$3),"",Výsledky!PF72)</f>
        <v/>
      </c>
      <c r="BR68" s="240" t="str">
        <f>IF(ISBLANK(Výsledky!$PM$3),"",Výsledky!PM72)</f>
        <v>-</v>
      </c>
      <c r="BS68" s="240" t="str">
        <f>IF(ISBLANK(Výsledky!$PT$3),"",Výsledky!PT72)</f>
        <v/>
      </c>
      <c r="BT68" s="240" t="str">
        <f>IF(ISBLANK(Výsledky!$QA$3),"",Výsledky!QA72)</f>
        <v>-</v>
      </c>
      <c r="BU68" s="240" t="str">
        <f>IF(ISBLANK(Výsledky!$QH$3),"",Výsledky!QH72)</f>
        <v>-</v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2"/>
        <v/>
      </c>
      <c r="DY68" s="5" t="str">
        <f t="shared" si="33"/>
        <v/>
      </c>
      <c r="DZ68" s="5" t="str">
        <f t="shared" si="34"/>
        <v/>
      </c>
      <c r="EA68" s="5" t="str">
        <f t="shared" si="35"/>
        <v/>
      </c>
      <c r="EB68" s="5" t="str">
        <f t="shared" si="36"/>
        <v/>
      </c>
      <c r="EC68" s="5" t="str">
        <f t="shared" si="37"/>
        <v/>
      </c>
      <c r="ED68" s="5" t="str">
        <f t="shared" si="38"/>
        <v/>
      </c>
      <c r="EE68" s="5" t="str">
        <f t="shared" si="39"/>
        <v/>
      </c>
      <c r="EF68" s="5" t="str">
        <f t="shared" si="40"/>
        <v/>
      </c>
      <c r="EG68" s="5" t="str">
        <f t="shared" si="41"/>
        <v/>
      </c>
      <c r="EH68" s="5" t="str">
        <f t="shared" si="42"/>
        <v/>
      </c>
      <c r="EI68" s="5" t="str">
        <f t="shared" si="43"/>
        <v/>
      </c>
      <c r="EJ68" s="5" t="str">
        <f t="shared" si="44"/>
        <v/>
      </c>
    </row>
    <row r="69" spans="1:140" ht="13.8" hidden="1" x14ac:dyDescent="0.25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1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>-</v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>-</v>
      </c>
      <c r="BQ69" s="230" t="str">
        <f>IF(ISBLANK(Výsledky!$PF$3),"",Výsledky!PF44)</f>
        <v/>
      </c>
      <c r="BR69" s="230" t="str">
        <f>IF(ISBLANK(Výsledky!$PM$3),"",Výsledky!PM44)</f>
        <v>-</v>
      </c>
      <c r="BS69" s="230" t="str">
        <f>IF(ISBLANK(Výsledky!$PT$3),"",Výsledky!PT44)</f>
        <v/>
      </c>
      <c r="BT69" s="230" t="str">
        <f>IF(ISBLANK(Výsledky!$QA$3),"",Výsledky!QA44)</f>
        <v>-</v>
      </c>
      <c r="BU69" s="230" t="str">
        <f>IF(ISBLANK(Výsledky!$QH$3),"",Výsledky!QH44)</f>
        <v>-</v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2"/>
        <v/>
      </c>
      <c r="DY69" s="5" t="str">
        <f t="shared" si="33"/>
        <v/>
      </c>
      <c r="DZ69" s="5" t="str">
        <f t="shared" si="34"/>
        <v/>
      </c>
      <c r="EA69" s="5" t="str">
        <f t="shared" si="35"/>
        <v/>
      </c>
      <c r="EB69" s="5" t="str">
        <f t="shared" si="36"/>
        <v/>
      </c>
      <c r="EC69" s="5" t="str">
        <f t="shared" si="37"/>
        <v/>
      </c>
      <c r="ED69" s="5" t="str">
        <f t="shared" si="38"/>
        <v/>
      </c>
      <c r="EE69" s="5" t="str">
        <f t="shared" si="39"/>
        <v/>
      </c>
      <c r="EF69" s="5" t="str">
        <f t="shared" si="40"/>
        <v/>
      </c>
      <c r="EG69" s="5" t="str">
        <f t="shared" si="41"/>
        <v/>
      </c>
      <c r="EH69" s="5" t="str">
        <f t="shared" si="42"/>
        <v/>
      </c>
      <c r="EI69" s="5" t="str">
        <f t="shared" si="43"/>
        <v/>
      </c>
      <c r="EJ69" s="5" t="str">
        <f t="shared" si="44"/>
        <v/>
      </c>
    </row>
    <row r="70" spans="1:140" ht="13.8" hidden="1" x14ac:dyDescent="0.25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1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>-</v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>-</v>
      </c>
      <c r="BQ70" s="230" t="str">
        <f>IF(ISBLANK(Výsledky!$PF$3),"",Výsledky!PF49)</f>
        <v/>
      </c>
      <c r="BR70" s="230" t="str">
        <f>IF(ISBLANK(Výsledky!$PM$3),"",Výsledky!PM49)</f>
        <v>-</v>
      </c>
      <c r="BS70" s="230" t="str">
        <f>IF(ISBLANK(Výsledky!$PT$3),"",Výsledky!PT49)</f>
        <v/>
      </c>
      <c r="BT70" s="230" t="str">
        <f>IF(ISBLANK(Výsledky!$QA$3),"",Výsledky!QA49)</f>
        <v>-</v>
      </c>
      <c r="BU70" s="230" t="str">
        <f>IF(ISBLANK(Výsledky!$QH$3),"",Výsledky!QH49)</f>
        <v>-</v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2"/>
        <v/>
      </c>
      <c r="DY70" s="5" t="str">
        <f t="shared" si="33"/>
        <v/>
      </c>
      <c r="DZ70" s="5" t="str">
        <f t="shared" si="34"/>
        <v/>
      </c>
      <c r="EA70" s="5" t="str">
        <f t="shared" si="35"/>
        <v/>
      </c>
      <c r="EB70" s="5" t="str">
        <f t="shared" si="36"/>
        <v/>
      </c>
      <c r="EC70" s="5" t="str">
        <f t="shared" si="37"/>
        <v/>
      </c>
      <c r="ED70" s="5" t="str">
        <f t="shared" si="38"/>
        <v/>
      </c>
      <c r="EE70" s="5" t="str">
        <f t="shared" si="39"/>
        <v/>
      </c>
      <c r="EF70" s="5" t="str">
        <f t="shared" si="40"/>
        <v/>
      </c>
      <c r="EG70" s="5" t="str">
        <f t="shared" si="41"/>
        <v/>
      </c>
      <c r="EH70" s="5" t="str">
        <f t="shared" si="42"/>
        <v/>
      </c>
      <c r="EI70" s="5" t="str">
        <f t="shared" si="43"/>
        <v/>
      </c>
      <c r="EJ70" s="5" t="str">
        <f t="shared" si="44"/>
        <v/>
      </c>
    </row>
    <row r="71" spans="1:140" ht="13.8" hidden="1" x14ac:dyDescent="0.25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1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>-</v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>-</v>
      </c>
      <c r="BQ71" s="230" t="str">
        <f>IF(ISBLANK(Výsledky!$PF$3),"",Výsledky!PF78)</f>
        <v/>
      </c>
      <c r="BR71" s="230" t="str">
        <f>IF(ISBLANK(Výsledky!$PM$3),"",Výsledky!PM78)</f>
        <v>-</v>
      </c>
      <c r="BS71" s="230" t="str">
        <f>IF(ISBLANK(Výsledky!$PT$3),"",Výsledky!PT78)</f>
        <v/>
      </c>
      <c r="BT71" s="230" t="str">
        <f>IF(ISBLANK(Výsledky!$QA$3),"",Výsledky!QA78)</f>
        <v>-</v>
      </c>
      <c r="BU71" s="230" t="str">
        <f>IF(ISBLANK(Výsledky!$QH$3),"",Výsledky!QH78)</f>
        <v>-</v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2"/>
        <v/>
      </c>
      <c r="DY71" s="5" t="str">
        <f t="shared" si="33"/>
        <v/>
      </c>
      <c r="DZ71" s="5" t="str">
        <f t="shared" si="34"/>
        <v/>
      </c>
      <c r="EA71" s="5" t="str">
        <f t="shared" si="35"/>
        <v/>
      </c>
      <c r="EB71" s="5" t="str">
        <f t="shared" si="36"/>
        <v/>
      </c>
      <c r="EC71" s="5" t="str">
        <f t="shared" si="37"/>
        <v/>
      </c>
      <c r="ED71" s="5" t="str">
        <f t="shared" si="38"/>
        <v/>
      </c>
      <c r="EE71" s="5" t="str">
        <f t="shared" si="39"/>
        <v/>
      </c>
      <c r="EF71" s="5" t="str">
        <f t="shared" si="40"/>
        <v/>
      </c>
      <c r="EG71" s="5" t="str">
        <f t="shared" si="41"/>
        <v/>
      </c>
      <c r="EH71" s="5" t="str">
        <f t="shared" si="42"/>
        <v/>
      </c>
      <c r="EI71" s="5" t="str">
        <f t="shared" si="43"/>
        <v/>
      </c>
      <c r="EJ71" s="5" t="str">
        <f t="shared" si="44"/>
        <v/>
      </c>
    </row>
    <row r="72" spans="1:140" ht="14.4" hidden="1" thickBot="1" x14ac:dyDescent="0.3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1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>-</v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>-</v>
      </c>
      <c r="BQ72" s="324" t="str">
        <f>IF(ISBLANK(Výsledky!$PF$3),"",Výsledky!PF51)</f>
        <v/>
      </c>
      <c r="BR72" s="324" t="str">
        <f>IF(ISBLANK(Výsledky!$PM$3),"",Výsledky!PM51)</f>
        <v>-</v>
      </c>
      <c r="BS72" s="324" t="str">
        <f>IF(ISBLANK(Výsledky!$PT$3),"",Výsledky!PT51)</f>
        <v/>
      </c>
      <c r="BT72" s="324" t="str">
        <f>IF(ISBLANK(Výsledky!$QA$3),"",Výsledky!QA51)</f>
        <v>-</v>
      </c>
      <c r="BU72" s="324" t="str">
        <f>IF(ISBLANK(Výsledky!$QH$3),"",Výsledky!QH51)</f>
        <v>-</v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2"/>
        <v/>
      </c>
      <c r="DY72" s="5" t="str">
        <f t="shared" si="33"/>
        <v/>
      </c>
      <c r="DZ72" s="5" t="str">
        <f t="shared" si="34"/>
        <v/>
      </c>
      <c r="EA72" s="5" t="str">
        <f t="shared" si="35"/>
        <v/>
      </c>
      <c r="EB72" s="5" t="str">
        <f t="shared" si="36"/>
        <v/>
      </c>
      <c r="EC72" s="5" t="str">
        <f t="shared" si="37"/>
        <v/>
      </c>
      <c r="ED72" s="5" t="str">
        <f t="shared" si="38"/>
        <v/>
      </c>
      <c r="EE72" s="5" t="str">
        <f t="shared" si="39"/>
        <v/>
      </c>
      <c r="EF72" s="5" t="str">
        <f t="shared" si="40"/>
        <v/>
      </c>
      <c r="EG72" s="5" t="str">
        <f t="shared" si="41"/>
        <v/>
      </c>
      <c r="EH72" s="5" t="str">
        <f t="shared" si="42"/>
        <v/>
      </c>
      <c r="EI72" s="5" t="str">
        <f t="shared" si="43"/>
        <v/>
      </c>
      <c r="EJ72" s="5" t="str">
        <f t="shared" si="44"/>
        <v/>
      </c>
    </row>
    <row r="73" spans="1:140" ht="13.8" hidden="1" x14ac:dyDescent="0.25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1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>-</v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>-</v>
      </c>
      <c r="BQ73" s="240" t="str">
        <f>IF(ISBLANK(Výsledky!$PF$3),"",Výsledky!PF45)</f>
        <v/>
      </c>
      <c r="BR73" s="240" t="str">
        <f>IF(ISBLANK(Výsledky!$PM$3),"",Výsledky!PM45)</f>
        <v>-</v>
      </c>
      <c r="BS73" s="240" t="str">
        <f>IF(ISBLANK(Výsledky!$PT$3),"",Výsledky!PT45)</f>
        <v/>
      </c>
      <c r="BT73" s="240" t="str">
        <f>IF(ISBLANK(Výsledky!$QA$3),"",Výsledky!QA45)</f>
        <v>-</v>
      </c>
      <c r="BU73" s="240" t="str">
        <f>IF(ISBLANK(Výsledky!$QH$3),"",Výsledky!QH45)</f>
        <v>-</v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2"/>
        <v/>
      </c>
      <c r="DY73" s="5" t="str">
        <f t="shared" si="33"/>
        <v/>
      </c>
      <c r="DZ73" s="5" t="str">
        <f t="shared" si="34"/>
        <v/>
      </c>
      <c r="EA73" s="5" t="str">
        <f t="shared" si="35"/>
        <v/>
      </c>
      <c r="EB73" s="5" t="str">
        <f t="shared" si="36"/>
        <v/>
      </c>
      <c r="EC73" s="5" t="str">
        <f t="shared" si="37"/>
        <v/>
      </c>
      <c r="ED73" s="5" t="str">
        <f t="shared" si="38"/>
        <v/>
      </c>
      <c r="EE73" s="5" t="str">
        <f t="shared" si="39"/>
        <v/>
      </c>
      <c r="EF73" s="5" t="str">
        <f t="shared" si="40"/>
        <v/>
      </c>
      <c r="EG73" s="5" t="str">
        <f t="shared" si="41"/>
        <v/>
      </c>
      <c r="EH73" s="5" t="str">
        <f t="shared" si="42"/>
        <v/>
      </c>
      <c r="EI73" s="5" t="str">
        <f t="shared" si="43"/>
        <v/>
      </c>
      <c r="EJ73" s="5" t="str">
        <f t="shared" si="44"/>
        <v/>
      </c>
    </row>
    <row r="74" spans="1:140" ht="13.8" hidden="1" x14ac:dyDescent="0.25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1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>-</v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>-</v>
      </c>
      <c r="BQ74" s="230" t="str">
        <f>IF(ISBLANK(Výsledky!$PF$3),"",Výsledky!PF41)</f>
        <v/>
      </c>
      <c r="BR74" s="230" t="str">
        <f>IF(ISBLANK(Výsledky!$PM$3),"",Výsledky!PM41)</f>
        <v>-</v>
      </c>
      <c r="BS74" s="230" t="str">
        <f>IF(ISBLANK(Výsledky!$PT$3),"",Výsledky!PT41)</f>
        <v/>
      </c>
      <c r="BT74" s="230" t="str">
        <f>IF(ISBLANK(Výsledky!$QA$3),"",Výsledky!QA41)</f>
        <v>-</v>
      </c>
      <c r="BU74" s="230" t="str">
        <f>IF(ISBLANK(Výsledky!$QH$3),"",Výsledky!QH41)</f>
        <v>-</v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2"/>
        <v/>
      </c>
      <c r="DY74" s="5" t="str">
        <f t="shared" si="33"/>
        <v/>
      </c>
      <c r="DZ74" s="5" t="str">
        <f t="shared" si="34"/>
        <v/>
      </c>
      <c r="EA74" s="5" t="str">
        <f t="shared" si="35"/>
        <v/>
      </c>
      <c r="EB74" s="5" t="str">
        <f t="shared" si="36"/>
        <v/>
      </c>
      <c r="EC74" s="5" t="str">
        <f t="shared" si="37"/>
        <v/>
      </c>
      <c r="ED74" s="5" t="str">
        <f t="shared" si="38"/>
        <v/>
      </c>
      <c r="EE74" s="5" t="str">
        <f t="shared" si="39"/>
        <v/>
      </c>
      <c r="EF74" s="5" t="str">
        <f t="shared" si="40"/>
        <v/>
      </c>
      <c r="EG74" s="5" t="str">
        <f t="shared" si="41"/>
        <v/>
      </c>
      <c r="EH74" s="5" t="str">
        <f t="shared" si="42"/>
        <v/>
      </c>
      <c r="EI74" s="5" t="str">
        <f t="shared" si="43"/>
        <v/>
      </c>
      <c r="EJ74" s="5" t="str">
        <f t="shared" si="44"/>
        <v/>
      </c>
    </row>
    <row r="75" spans="1:140" ht="14.4" hidden="1" thickBot="1" x14ac:dyDescent="0.3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1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>-</v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>-</v>
      </c>
      <c r="BQ75" s="324" t="str">
        <f>IF(ISBLANK(Výsledky!$PF$3),"",Výsledky!PF13)</f>
        <v/>
      </c>
      <c r="BR75" s="324" t="str">
        <f>IF(ISBLANK(Výsledky!$PM$3),"",Výsledky!PM13)</f>
        <v>-</v>
      </c>
      <c r="BS75" s="324" t="str">
        <f>IF(ISBLANK(Výsledky!$PT$3),"",Výsledky!PT13)</f>
        <v/>
      </c>
      <c r="BT75" s="324" t="str">
        <f>IF(ISBLANK(Výsledky!$QA$3),"",Výsledky!QA13)</f>
        <v>-</v>
      </c>
      <c r="BU75" s="324" t="str">
        <f>IF(ISBLANK(Výsledky!$QH$3),"",Výsledky!QH13)</f>
        <v>-</v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2"/>
        <v/>
      </c>
      <c r="DY75" s="5" t="str">
        <f t="shared" si="33"/>
        <v/>
      </c>
      <c r="DZ75" s="5" t="str">
        <f t="shared" si="34"/>
        <v/>
      </c>
      <c r="EA75" s="5" t="str">
        <f t="shared" si="35"/>
        <v/>
      </c>
      <c r="EB75" s="5" t="str">
        <f t="shared" si="36"/>
        <v/>
      </c>
      <c r="EC75" s="5" t="str">
        <f t="shared" si="37"/>
        <v/>
      </c>
      <c r="ED75" s="5" t="str">
        <f t="shared" si="38"/>
        <v/>
      </c>
      <c r="EE75" s="5" t="str">
        <f t="shared" si="39"/>
        <v/>
      </c>
      <c r="EF75" s="5" t="str">
        <f t="shared" si="40"/>
        <v/>
      </c>
      <c r="EG75" s="5" t="str">
        <f t="shared" si="41"/>
        <v/>
      </c>
      <c r="EH75" s="5" t="str">
        <f t="shared" si="42"/>
        <v/>
      </c>
      <c r="EI75" s="5" t="str">
        <f t="shared" si="43"/>
        <v/>
      </c>
      <c r="EJ75" s="5" t="str">
        <f t="shared" si="44"/>
        <v/>
      </c>
    </row>
    <row r="76" spans="1:140" ht="13.8" hidden="1" x14ac:dyDescent="0.25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2"/>
        <v/>
      </c>
      <c r="DY76" s="5" t="str">
        <f t="shared" si="33"/>
        <v/>
      </c>
      <c r="DZ76" s="5" t="str">
        <f t="shared" si="34"/>
        <v/>
      </c>
      <c r="EA76" s="5" t="str">
        <f t="shared" si="35"/>
        <v/>
      </c>
      <c r="EB76" s="5" t="str">
        <f t="shared" si="36"/>
        <v/>
      </c>
      <c r="EC76" s="5" t="str">
        <f t="shared" si="37"/>
        <v/>
      </c>
      <c r="ED76" s="5" t="str">
        <f t="shared" si="38"/>
        <v/>
      </c>
      <c r="EE76" s="5" t="str">
        <f t="shared" si="39"/>
        <v/>
      </c>
      <c r="EF76" s="5" t="str">
        <f t="shared" si="40"/>
        <v/>
      </c>
      <c r="EG76" s="5" t="str">
        <f t="shared" si="41"/>
        <v/>
      </c>
      <c r="EH76" s="5" t="str">
        <f t="shared" si="42"/>
        <v/>
      </c>
      <c r="EI76" s="5" t="str">
        <f t="shared" si="43"/>
        <v/>
      </c>
      <c r="EJ76" s="5" t="str">
        <f t="shared" si="44"/>
        <v/>
      </c>
    </row>
    <row r="77" spans="1:140" ht="13.8" hidden="1" x14ac:dyDescent="0.25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2"/>
        <v/>
      </c>
      <c r="DY77" s="5" t="str">
        <f t="shared" si="33"/>
        <v/>
      </c>
      <c r="DZ77" s="5" t="str">
        <f t="shared" si="34"/>
        <v/>
      </c>
      <c r="EA77" s="5" t="str">
        <f t="shared" si="35"/>
        <v/>
      </c>
      <c r="EB77" s="5" t="str">
        <f t="shared" si="36"/>
        <v/>
      </c>
      <c r="EC77" s="5" t="str">
        <f t="shared" si="37"/>
        <v/>
      </c>
      <c r="ED77" s="5" t="str">
        <f t="shared" si="38"/>
        <v/>
      </c>
      <c r="EE77" s="5" t="str">
        <f t="shared" si="39"/>
        <v/>
      </c>
      <c r="EF77" s="5" t="str">
        <f t="shared" si="40"/>
        <v/>
      </c>
      <c r="EG77" s="5" t="str">
        <f t="shared" si="41"/>
        <v/>
      </c>
      <c r="EH77" s="5" t="str">
        <f t="shared" si="42"/>
        <v/>
      </c>
      <c r="EI77" s="5" t="str">
        <f t="shared" si="43"/>
        <v/>
      </c>
      <c r="EJ77" s="5" t="str">
        <f t="shared" si="44"/>
        <v/>
      </c>
    </row>
    <row r="78" spans="1:140" ht="13.8" hidden="1" x14ac:dyDescent="0.25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2"/>
        <v/>
      </c>
      <c r="DY78" s="5" t="str">
        <f t="shared" si="33"/>
        <v/>
      </c>
      <c r="DZ78" s="5" t="str">
        <f t="shared" si="34"/>
        <v/>
      </c>
      <c r="EA78" s="5" t="str">
        <f t="shared" si="35"/>
        <v/>
      </c>
      <c r="EB78" s="5" t="str">
        <f t="shared" si="36"/>
        <v/>
      </c>
      <c r="EC78" s="5" t="str">
        <f t="shared" si="37"/>
        <v/>
      </c>
      <c r="ED78" s="5" t="str">
        <f t="shared" si="38"/>
        <v/>
      </c>
      <c r="EE78" s="5" t="str">
        <f t="shared" si="39"/>
        <v/>
      </c>
      <c r="EF78" s="5" t="str">
        <f t="shared" si="40"/>
        <v/>
      </c>
      <c r="EG78" s="5" t="str">
        <f t="shared" si="41"/>
        <v/>
      </c>
      <c r="EH78" s="5" t="str">
        <f t="shared" si="42"/>
        <v/>
      </c>
      <c r="EI78" s="5" t="str">
        <f t="shared" si="43"/>
        <v/>
      </c>
      <c r="EJ78" s="5" t="str">
        <f t="shared" si="44"/>
        <v/>
      </c>
    </row>
    <row r="79" spans="1:140" ht="13.8" hidden="1" x14ac:dyDescent="0.25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2"/>
        <v/>
      </c>
      <c r="DY79" s="5" t="str">
        <f t="shared" si="33"/>
        <v/>
      </c>
      <c r="DZ79" s="5" t="str">
        <f t="shared" si="34"/>
        <v/>
      </c>
      <c r="EA79" s="5" t="str">
        <f t="shared" si="35"/>
        <v/>
      </c>
      <c r="EB79" s="5" t="str">
        <f t="shared" si="36"/>
        <v/>
      </c>
      <c r="EC79" s="5" t="str">
        <f t="shared" si="37"/>
        <v/>
      </c>
      <c r="ED79" s="5" t="str">
        <f t="shared" si="38"/>
        <v/>
      </c>
      <c r="EE79" s="5" t="str">
        <f t="shared" si="39"/>
        <v/>
      </c>
      <c r="EF79" s="5" t="str">
        <f t="shared" si="40"/>
        <v/>
      </c>
      <c r="EG79" s="5" t="str">
        <f t="shared" si="41"/>
        <v/>
      </c>
      <c r="EH79" s="5" t="str">
        <f t="shared" si="42"/>
        <v/>
      </c>
      <c r="EI79" s="5" t="str">
        <f t="shared" si="43"/>
        <v/>
      </c>
      <c r="EJ79" s="5" t="str">
        <f t="shared" si="44"/>
        <v/>
      </c>
    </row>
    <row r="80" spans="1:140" ht="13.8" hidden="1" x14ac:dyDescent="0.25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2"/>
        <v/>
      </c>
      <c r="DY80" s="5" t="str">
        <f t="shared" si="33"/>
        <v/>
      </c>
      <c r="DZ80" s="5" t="str">
        <f t="shared" si="34"/>
        <v/>
      </c>
      <c r="EA80" s="5" t="str">
        <f t="shared" si="35"/>
        <v/>
      </c>
      <c r="EB80" s="5" t="str">
        <f t="shared" si="36"/>
        <v/>
      </c>
      <c r="EC80" s="5" t="str">
        <f t="shared" si="37"/>
        <v/>
      </c>
      <c r="ED80" s="5" t="str">
        <f t="shared" si="38"/>
        <v/>
      </c>
      <c r="EE80" s="5" t="str">
        <f t="shared" si="39"/>
        <v/>
      </c>
      <c r="EF80" s="5" t="str">
        <f t="shared" si="40"/>
        <v/>
      </c>
      <c r="EG80" s="5" t="str">
        <f t="shared" si="41"/>
        <v/>
      </c>
      <c r="EH80" s="5" t="str">
        <f t="shared" si="42"/>
        <v/>
      </c>
      <c r="EI80" s="5" t="str">
        <f t="shared" si="43"/>
        <v/>
      </c>
      <c r="EJ80" s="5" t="str">
        <f t="shared" si="44"/>
        <v/>
      </c>
    </row>
    <row r="81" spans="1:140" ht="14.4" hidden="1" thickBot="1" x14ac:dyDescent="0.3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2"/>
        <v/>
      </c>
      <c r="DY81" s="5" t="str">
        <f t="shared" si="33"/>
        <v/>
      </c>
      <c r="DZ81" s="5" t="str">
        <f t="shared" si="34"/>
        <v/>
      </c>
      <c r="EA81" s="5" t="str">
        <f t="shared" si="35"/>
        <v/>
      </c>
      <c r="EB81" s="5" t="str">
        <f t="shared" si="36"/>
        <v/>
      </c>
      <c r="EC81" s="5" t="str">
        <f t="shared" si="37"/>
        <v/>
      </c>
      <c r="ED81" s="5" t="str">
        <f t="shared" si="38"/>
        <v/>
      </c>
      <c r="EE81" s="5" t="str">
        <f t="shared" si="39"/>
        <v/>
      </c>
      <c r="EF81" s="5" t="str">
        <f t="shared" si="40"/>
        <v/>
      </c>
      <c r="EG81" s="5" t="str">
        <f t="shared" si="41"/>
        <v/>
      </c>
      <c r="EH81" s="5" t="str">
        <f t="shared" si="42"/>
        <v/>
      </c>
      <c r="EI81" s="5" t="str">
        <f t="shared" si="43"/>
        <v/>
      </c>
      <c r="EJ81" s="5" t="str">
        <f t="shared" si="44"/>
        <v/>
      </c>
    </row>
    <row r="82" spans="1:140" ht="13.8" thickBot="1" x14ac:dyDescent="0.3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6" x14ac:dyDescent="0.25">
      <c r="B83" s="476" t="s">
        <v>237</v>
      </c>
      <c r="C83" s="477"/>
      <c r="D83" s="478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6" x14ac:dyDescent="0.25">
      <c r="B84" s="50"/>
      <c r="C84" s="479" t="s">
        <v>238</v>
      </c>
      <c r="D84" s="480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6" x14ac:dyDescent="0.25">
      <c r="B85" s="51"/>
      <c r="C85" s="481" t="s">
        <v>239</v>
      </c>
      <c r="D85" s="482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6" x14ac:dyDescent="0.25">
      <c r="B86" s="52"/>
      <c r="C86" s="481" t="s">
        <v>240</v>
      </c>
      <c r="D86" s="482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2" thickBot="1" x14ac:dyDescent="0.3">
      <c r="B87" s="53"/>
      <c r="C87" s="474" t="s">
        <v>241</v>
      </c>
      <c r="D87" s="475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5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5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5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5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5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5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5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5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5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5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5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5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5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5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5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5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5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5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5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5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5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5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5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5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5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5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5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5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5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5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5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5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5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5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5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5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5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5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5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5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5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5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5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5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5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5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5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5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5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5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5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5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5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5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5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5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5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5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5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5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5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5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5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5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5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5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5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5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5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5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5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5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5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5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5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5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5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5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5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5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5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5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5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5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5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5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5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5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5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5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5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5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5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5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5">
      <c r="D182" s="2"/>
      <c r="E182" s="2"/>
      <c r="F182" s="2"/>
      <c r="G182" s="2"/>
      <c r="H182" s="2"/>
      <c r="I182" s="2"/>
      <c r="J182" s="2"/>
    </row>
    <row r="183" spans="4:115" x14ac:dyDescent="0.25">
      <c r="D183" s="2"/>
      <c r="E183" s="2"/>
      <c r="F183" s="2"/>
      <c r="G183" s="2"/>
      <c r="H183" s="2"/>
      <c r="I183" s="2"/>
      <c r="J183" s="2"/>
    </row>
    <row r="184" spans="4:115" x14ac:dyDescent="0.25">
      <c r="D184" s="2"/>
      <c r="E184" s="2"/>
      <c r="F184" s="2"/>
      <c r="G184" s="2"/>
      <c r="H184" s="2"/>
      <c r="I184" s="2"/>
      <c r="J184" s="2"/>
    </row>
    <row r="185" spans="4:115" x14ac:dyDescent="0.25">
      <c r="D185" s="2"/>
      <c r="E185" s="2"/>
      <c r="F185" s="2"/>
      <c r="G185" s="2"/>
      <c r="H185" s="2"/>
      <c r="I185" s="2"/>
      <c r="J185" s="2"/>
    </row>
    <row r="186" spans="4:115" x14ac:dyDescent="0.25">
      <c r="D186" s="2"/>
      <c r="E186" s="2"/>
      <c r="F186" s="2"/>
      <c r="G186" s="2"/>
      <c r="H186" s="2"/>
      <c r="I186" s="2"/>
      <c r="J186" s="2"/>
    </row>
    <row r="187" spans="4:115" x14ac:dyDescent="0.25">
      <c r="D187" s="2"/>
      <c r="E187" s="2"/>
      <c r="F187" s="2"/>
      <c r="G187" s="2"/>
      <c r="H187" s="2"/>
      <c r="I187" s="2"/>
      <c r="J187" s="2"/>
    </row>
    <row r="188" spans="4:115" x14ac:dyDescent="0.25">
      <c r="D188" s="2"/>
      <c r="E188" s="2"/>
      <c r="F188" s="2"/>
      <c r="G188" s="2"/>
      <c r="H188" s="2"/>
      <c r="I188" s="2"/>
      <c r="J188" s="2"/>
    </row>
    <row r="189" spans="4:115" x14ac:dyDescent="0.25">
      <c r="D189" s="2"/>
      <c r="E189" s="2"/>
      <c r="F189" s="2"/>
      <c r="G189" s="2"/>
      <c r="H189" s="2"/>
      <c r="I189" s="2"/>
      <c r="J189" s="2"/>
    </row>
    <row r="190" spans="4:115" x14ac:dyDescent="0.25">
      <c r="D190" s="2"/>
      <c r="E190" s="2"/>
      <c r="F190" s="2"/>
      <c r="G190" s="2"/>
      <c r="H190" s="2"/>
      <c r="I190" s="2"/>
      <c r="J190" s="2"/>
    </row>
    <row r="191" spans="4:115" x14ac:dyDescent="0.25">
      <c r="D191" s="2"/>
      <c r="E191" s="2"/>
      <c r="F191" s="2"/>
      <c r="G191" s="2"/>
      <c r="H191" s="2"/>
      <c r="I191" s="2"/>
      <c r="J191" s="2"/>
    </row>
    <row r="192" spans="4:115" x14ac:dyDescent="0.25">
      <c r="D192" s="2"/>
      <c r="E192" s="2"/>
      <c r="F192" s="2"/>
      <c r="G192" s="2"/>
      <c r="H192" s="2"/>
      <c r="I192" s="2"/>
      <c r="J192" s="2"/>
    </row>
    <row r="193" spans="4:10" x14ac:dyDescent="0.25">
      <c r="D193" s="2"/>
      <c r="E193" s="2"/>
      <c r="F193" s="2"/>
      <c r="G193" s="2"/>
      <c r="H193" s="2"/>
      <c r="I193" s="2"/>
      <c r="J193" s="2"/>
    </row>
    <row r="194" spans="4:10" x14ac:dyDescent="0.25">
      <c r="D194" s="2"/>
      <c r="E194" s="2"/>
      <c r="F194" s="2"/>
      <c r="G194" s="2"/>
      <c r="H194" s="2"/>
      <c r="I194" s="2"/>
      <c r="J194" s="2"/>
    </row>
    <row r="195" spans="4:10" x14ac:dyDescent="0.25">
      <c r="D195" s="2"/>
      <c r="E195" s="2"/>
      <c r="F195" s="2"/>
      <c r="G195" s="2"/>
      <c r="H195" s="2"/>
      <c r="I195" s="2"/>
      <c r="J195" s="2"/>
    </row>
    <row r="196" spans="4:10" x14ac:dyDescent="0.25">
      <c r="D196" s="2"/>
      <c r="E196" s="2"/>
      <c r="F196" s="2"/>
      <c r="G196" s="2"/>
      <c r="H196" s="2"/>
      <c r="I196" s="2"/>
      <c r="J196" s="2"/>
    </row>
    <row r="197" spans="4:10" x14ac:dyDescent="0.25">
      <c r="D197" s="2"/>
      <c r="E197" s="2"/>
      <c r="F197" s="2"/>
      <c r="G197" s="2"/>
      <c r="H197" s="2"/>
      <c r="I197" s="2"/>
      <c r="J197" s="2"/>
    </row>
    <row r="198" spans="4:10" x14ac:dyDescent="0.25">
      <c r="D198" s="2"/>
      <c r="E198" s="2"/>
      <c r="F198" s="2"/>
      <c r="G198" s="2"/>
      <c r="H198" s="2"/>
      <c r="I198" s="2"/>
      <c r="J198" s="2"/>
    </row>
    <row r="199" spans="4:10" x14ac:dyDescent="0.25">
      <c r="D199" s="2"/>
      <c r="E199" s="2"/>
      <c r="F199" s="2"/>
      <c r="G199" s="2"/>
      <c r="H199" s="2"/>
      <c r="I199" s="2"/>
      <c r="J199" s="2"/>
    </row>
    <row r="200" spans="4:10" x14ac:dyDescent="0.25">
      <c r="D200" s="2"/>
      <c r="E200" s="2"/>
      <c r="F200" s="2"/>
      <c r="G200" s="2"/>
      <c r="H200" s="2"/>
      <c r="I200" s="2"/>
      <c r="J200" s="2"/>
    </row>
    <row r="201" spans="4:10" x14ac:dyDescent="0.25">
      <c r="D201" s="2"/>
      <c r="E201" s="2"/>
      <c r="F201" s="2"/>
      <c r="G201" s="2"/>
      <c r="H201" s="2"/>
      <c r="I201" s="2"/>
      <c r="J201" s="2"/>
    </row>
    <row r="202" spans="4:10" x14ac:dyDescent="0.25">
      <c r="D202" s="2"/>
      <c r="E202" s="2"/>
      <c r="F202" s="2"/>
      <c r="G202" s="2"/>
      <c r="H202" s="2"/>
      <c r="I202" s="2"/>
      <c r="J202" s="2"/>
    </row>
    <row r="203" spans="4:10" x14ac:dyDescent="0.25">
      <c r="D203" s="2"/>
      <c r="E203" s="2"/>
      <c r="F203" s="2"/>
      <c r="G203" s="2"/>
      <c r="H203" s="2"/>
      <c r="I203" s="2"/>
      <c r="J203" s="2"/>
    </row>
    <row r="204" spans="4:10" x14ac:dyDescent="0.25">
      <c r="D204" s="2"/>
      <c r="E204" s="2"/>
      <c r="F204" s="2"/>
      <c r="G204" s="2"/>
      <c r="H204" s="2"/>
      <c r="I204" s="2"/>
      <c r="J204" s="2"/>
    </row>
    <row r="205" spans="4:10" x14ac:dyDescent="0.25">
      <c r="D205" s="2"/>
      <c r="E205" s="2"/>
      <c r="F205" s="2"/>
      <c r="G205" s="2"/>
      <c r="H205" s="2"/>
      <c r="I205" s="2"/>
      <c r="J205" s="2"/>
    </row>
    <row r="206" spans="4:10" x14ac:dyDescent="0.25">
      <c r="D206" s="2"/>
      <c r="E206" s="2"/>
      <c r="F206" s="2"/>
      <c r="G206" s="2"/>
      <c r="H206" s="2"/>
      <c r="I206" s="2"/>
      <c r="J206" s="2"/>
    </row>
    <row r="207" spans="4:10" x14ac:dyDescent="0.25">
      <c r="D207" s="2"/>
      <c r="E207" s="2"/>
      <c r="F207" s="2"/>
      <c r="G207" s="2"/>
      <c r="H207" s="2"/>
      <c r="I207" s="2"/>
      <c r="J207" s="2"/>
    </row>
    <row r="208" spans="4:10" x14ac:dyDescent="0.25">
      <c r="D208" s="2"/>
      <c r="E208" s="2"/>
      <c r="F208" s="2"/>
      <c r="G208" s="2"/>
      <c r="H208" s="2"/>
      <c r="I208" s="2"/>
      <c r="J208" s="2"/>
    </row>
    <row r="209" spans="4:10" x14ac:dyDescent="0.25">
      <c r="D209" s="2"/>
      <c r="E209" s="2"/>
      <c r="F209" s="2"/>
      <c r="G209" s="2"/>
      <c r="H209" s="2"/>
      <c r="I209" s="2"/>
      <c r="J209" s="2"/>
    </row>
    <row r="210" spans="4:10" x14ac:dyDescent="0.25">
      <c r="D210" s="2"/>
      <c r="E210" s="2"/>
      <c r="F210" s="2"/>
      <c r="G210" s="2"/>
      <c r="H210" s="2"/>
      <c r="I210" s="2"/>
      <c r="J210" s="2"/>
    </row>
    <row r="211" spans="4:10" x14ac:dyDescent="0.25">
      <c r="D211" s="2"/>
      <c r="E211" s="2"/>
      <c r="F211" s="2"/>
      <c r="G211" s="2"/>
      <c r="H211" s="2"/>
      <c r="I211" s="2"/>
      <c r="J211" s="2"/>
    </row>
    <row r="212" spans="4:10" x14ac:dyDescent="0.25">
      <c r="D212" s="2"/>
      <c r="E212" s="2"/>
      <c r="F212" s="2"/>
      <c r="G212" s="2"/>
      <c r="H212" s="2"/>
      <c r="I212" s="2"/>
      <c r="J212" s="2"/>
    </row>
    <row r="213" spans="4:10" x14ac:dyDescent="0.25">
      <c r="D213" s="2"/>
      <c r="E213" s="2"/>
      <c r="F213" s="2"/>
      <c r="G213" s="2"/>
      <c r="H213" s="2"/>
      <c r="I213" s="2"/>
      <c r="J213" s="2"/>
    </row>
    <row r="214" spans="4:10" x14ac:dyDescent="0.25">
      <c r="D214" s="2"/>
      <c r="E214" s="2"/>
      <c r="F214" s="2"/>
      <c r="G214" s="2"/>
      <c r="H214" s="2"/>
      <c r="I214" s="2"/>
      <c r="J214" s="2"/>
    </row>
    <row r="215" spans="4:10" x14ac:dyDescent="0.25">
      <c r="D215" s="2"/>
      <c r="E215" s="2"/>
      <c r="F215" s="2"/>
      <c r="G215" s="2"/>
      <c r="H215" s="2"/>
      <c r="I215" s="2"/>
      <c r="J215" s="2"/>
    </row>
    <row r="216" spans="4:10" x14ac:dyDescent="0.25">
      <c r="D216" s="2"/>
      <c r="E216" s="2"/>
      <c r="F216" s="2"/>
      <c r="G216" s="2"/>
      <c r="H216" s="2"/>
      <c r="I216" s="2"/>
      <c r="J216" s="2"/>
    </row>
    <row r="217" spans="4:10" x14ac:dyDescent="0.25">
      <c r="D217" s="2"/>
      <c r="E217" s="2"/>
      <c r="F217" s="2"/>
      <c r="G217" s="2"/>
      <c r="H217" s="2"/>
      <c r="I217" s="2"/>
      <c r="J217" s="2"/>
    </row>
    <row r="218" spans="4:10" x14ac:dyDescent="0.25">
      <c r="D218" s="2"/>
      <c r="E218" s="2"/>
      <c r="F218" s="2"/>
      <c r="G218" s="2"/>
      <c r="H218" s="2"/>
      <c r="I218" s="2"/>
      <c r="J218" s="2"/>
    </row>
    <row r="219" spans="4:10" x14ac:dyDescent="0.25">
      <c r="D219" s="2"/>
      <c r="E219" s="2"/>
      <c r="F219" s="2"/>
      <c r="G219" s="2"/>
      <c r="H219" s="2"/>
      <c r="I219" s="2"/>
      <c r="J219" s="2"/>
    </row>
    <row r="220" spans="4:10" x14ac:dyDescent="0.25">
      <c r="D220" s="2"/>
      <c r="E220" s="2"/>
      <c r="F220" s="2"/>
      <c r="G220" s="2"/>
      <c r="H220" s="2"/>
      <c r="I220" s="2"/>
      <c r="J220" s="2"/>
    </row>
    <row r="221" spans="4:10" x14ac:dyDescent="0.25">
      <c r="D221" s="2"/>
      <c r="E221" s="2"/>
      <c r="F221" s="2"/>
      <c r="G221" s="2"/>
      <c r="H221" s="2"/>
      <c r="I221" s="2"/>
      <c r="J221" s="2"/>
    </row>
    <row r="222" spans="4:10" x14ac:dyDescent="0.25">
      <c r="D222" s="2"/>
      <c r="E222" s="2"/>
      <c r="F222" s="2"/>
      <c r="G222" s="2"/>
      <c r="H222" s="2"/>
      <c r="I222" s="2"/>
      <c r="J222" s="2"/>
    </row>
    <row r="223" spans="4:10" x14ac:dyDescent="0.25">
      <c r="D223" s="2"/>
      <c r="E223" s="2"/>
      <c r="F223" s="2"/>
      <c r="G223" s="2"/>
      <c r="H223" s="2"/>
      <c r="I223" s="2"/>
      <c r="J223" s="2"/>
    </row>
    <row r="224" spans="4:10" x14ac:dyDescent="0.25">
      <c r="D224" s="2"/>
      <c r="E224" s="2"/>
      <c r="F224" s="2"/>
      <c r="G224" s="2"/>
      <c r="H224" s="2"/>
      <c r="I224" s="2"/>
      <c r="J224" s="2"/>
    </row>
    <row r="225" spans="4:10" x14ac:dyDescent="0.25">
      <c r="D225" s="2"/>
      <c r="E225" s="2"/>
      <c r="F225" s="2"/>
      <c r="G225" s="2"/>
      <c r="H225" s="2"/>
      <c r="I225" s="2"/>
      <c r="J225" s="2"/>
    </row>
    <row r="226" spans="4:10" x14ac:dyDescent="0.25">
      <c r="D226" s="2"/>
      <c r="E226" s="2"/>
      <c r="F226" s="2"/>
      <c r="G226" s="2"/>
      <c r="H226" s="2"/>
      <c r="I226" s="2"/>
      <c r="J226" s="2"/>
    </row>
    <row r="227" spans="4:10" x14ac:dyDescent="0.25">
      <c r="D227" s="2"/>
      <c r="E227" s="2"/>
      <c r="F227" s="2"/>
      <c r="G227" s="2"/>
      <c r="H227" s="2"/>
      <c r="I227" s="2"/>
      <c r="J227" s="2"/>
    </row>
    <row r="228" spans="4:10" x14ac:dyDescent="0.25">
      <c r="D228" s="2"/>
      <c r="E228" s="2"/>
      <c r="F228" s="2"/>
      <c r="G228" s="2"/>
      <c r="H228" s="2"/>
      <c r="I228" s="2"/>
      <c r="J228" s="2"/>
    </row>
    <row r="229" spans="4:10" x14ac:dyDescent="0.25">
      <c r="D229" s="2"/>
      <c r="E229" s="2"/>
      <c r="F229" s="2"/>
      <c r="G229" s="2"/>
      <c r="H229" s="2"/>
      <c r="I229" s="2"/>
      <c r="J229" s="2"/>
    </row>
    <row r="230" spans="4:10" x14ac:dyDescent="0.25">
      <c r="D230" s="2"/>
      <c r="E230" s="2"/>
      <c r="F230" s="2"/>
      <c r="G230" s="2"/>
      <c r="H230" s="2"/>
      <c r="I230" s="2"/>
      <c r="J230" s="2"/>
    </row>
    <row r="231" spans="4:10" x14ac:dyDescent="0.25">
      <c r="D231" s="2"/>
      <c r="E231" s="2"/>
      <c r="F231" s="2"/>
      <c r="G231" s="2"/>
      <c r="H231" s="2"/>
      <c r="I231" s="2"/>
      <c r="J231" s="2"/>
    </row>
    <row r="232" spans="4:10" x14ac:dyDescent="0.25">
      <c r="D232" s="2"/>
      <c r="E232" s="2"/>
      <c r="F232" s="2"/>
      <c r="G232" s="2"/>
      <c r="H232" s="2"/>
      <c r="I232" s="2"/>
      <c r="J232" s="2"/>
    </row>
    <row r="233" spans="4:10" x14ac:dyDescent="0.25">
      <c r="D233" s="2"/>
      <c r="E233" s="2"/>
      <c r="F233" s="2"/>
      <c r="G233" s="2"/>
      <c r="H233" s="2"/>
      <c r="I233" s="2"/>
      <c r="J233" s="2"/>
    </row>
    <row r="234" spans="4:10" x14ac:dyDescent="0.25">
      <c r="D234" s="2"/>
      <c r="E234" s="2"/>
      <c r="F234" s="2"/>
      <c r="G234" s="2"/>
      <c r="H234" s="2"/>
      <c r="I234" s="2"/>
      <c r="J234" s="2"/>
    </row>
    <row r="235" spans="4:10" x14ac:dyDescent="0.25">
      <c r="D235" s="2"/>
      <c r="E235" s="2"/>
      <c r="F235" s="2"/>
      <c r="G235" s="2"/>
      <c r="H235" s="2"/>
      <c r="I235" s="2"/>
      <c r="J235" s="2"/>
    </row>
    <row r="236" spans="4:10" x14ac:dyDescent="0.25">
      <c r="D236" s="2"/>
      <c r="E236" s="2"/>
      <c r="F236" s="2"/>
      <c r="G236" s="2"/>
      <c r="H236" s="2"/>
      <c r="I236" s="2"/>
      <c r="J236" s="2"/>
    </row>
    <row r="237" spans="4:10" x14ac:dyDescent="0.25">
      <c r="D237" s="2"/>
      <c r="E237" s="2"/>
      <c r="F237" s="2"/>
      <c r="G237" s="2"/>
      <c r="H237" s="2"/>
      <c r="I237" s="2"/>
      <c r="J237" s="2"/>
    </row>
    <row r="238" spans="4:10" x14ac:dyDescent="0.25">
      <c r="D238" s="2"/>
      <c r="E238" s="2"/>
      <c r="F238" s="2"/>
      <c r="G238" s="2"/>
      <c r="H238" s="2"/>
      <c r="I238" s="2"/>
      <c r="J238" s="2"/>
    </row>
    <row r="239" spans="4:10" x14ac:dyDescent="0.25">
      <c r="D239" s="2"/>
      <c r="E239" s="2"/>
      <c r="F239" s="2"/>
      <c r="G239" s="2"/>
      <c r="H239" s="2"/>
      <c r="I239" s="2"/>
      <c r="J239" s="2"/>
    </row>
    <row r="240" spans="4:10" x14ac:dyDescent="0.25">
      <c r="D240" s="2"/>
      <c r="E240" s="2"/>
      <c r="F240" s="2"/>
      <c r="G240" s="2"/>
      <c r="H240" s="2"/>
      <c r="I240" s="2"/>
      <c r="J240" s="2"/>
    </row>
    <row r="241" spans="4:10" x14ac:dyDescent="0.25">
      <c r="D241" s="2"/>
      <c r="E241" s="2"/>
      <c r="F241" s="2"/>
      <c r="G241" s="2"/>
      <c r="H241" s="2"/>
      <c r="I241" s="2"/>
      <c r="J241" s="2"/>
    </row>
    <row r="242" spans="4:10" x14ac:dyDescent="0.25">
      <c r="D242" s="2"/>
      <c r="E242" s="2"/>
      <c r="F242" s="2"/>
      <c r="G242" s="2"/>
      <c r="H242" s="2"/>
      <c r="I242" s="2"/>
      <c r="J242" s="2"/>
    </row>
    <row r="243" spans="4:10" x14ac:dyDescent="0.25">
      <c r="D243" s="2"/>
      <c r="E243" s="2"/>
      <c r="F243" s="2"/>
      <c r="G243" s="2"/>
      <c r="H243" s="2"/>
      <c r="I243" s="2"/>
      <c r="J243" s="2"/>
    </row>
    <row r="244" spans="4:10" x14ac:dyDescent="0.25">
      <c r="D244" s="2"/>
      <c r="E244" s="2"/>
      <c r="F244" s="2"/>
      <c r="G244" s="2"/>
      <c r="H244" s="2"/>
      <c r="I244" s="2"/>
      <c r="J244" s="2"/>
    </row>
    <row r="245" spans="4:10" x14ac:dyDescent="0.25">
      <c r="D245" s="2"/>
      <c r="E245" s="2"/>
      <c r="F245" s="2"/>
      <c r="G245" s="2"/>
      <c r="H245" s="2"/>
      <c r="I245" s="2"/>
      <c r="J245" s="2"/>
    </row>
    <row r="246" spans="4:10" x14ac:dyDescent="0.25">
      <c r="D246" s="2"/>
      <c r="E246" s="2"/>
      <c r="F246" s="2"/>
      <c r="G246" s="2"/>
      <c r="H246" s="2"/>
      <c r="I246" s="2"/>
      <c r="J246" s="2"/>
    </row>
    <row r="247" spans="4:10" x14ac:dyDescent="0.25">
      <c r="D247" s="2"/>
      <c r="E247" s="2"/>
      <c r="F247" s="2"/>
      <c r="G247" s="2"/>
      <c r="H247" s="2"/>
      <c r="I247" s="2"/>
      <c r="J247" s="2"/>
    </row>
    <row r="248" spans="4:10" x14ac:dyDescent="0.25">
      <c r="D248" s="2"/>
      <c r="E248" s="2"/>
      <c r="F248" s="2"/>
      <c r="G248" s="2"/>
      <c r="H248" s="2"/>
      <c r="I248" s="2"/>
      <c r="J248" s="2"/>
    </row>
    <row r="249" spans="4:10" x14ac:dyDescent="0.25">
      <c r="D249" s="2"/>
      <c r="E249" s="2"/>
      <c r="F249" s="2"/>
      <c r="G249" s="2"/>
      <c r="H249" s="2"/>
      <c r="I249" s="2"/>
      <c r="J249" s="2"/>
    </row>
    <row r="250" spans="4:10" x14ac:dyDescent="0.25">
      <c r="D250" s="2"/>
      <c r="E250" s="2"/>
      <c r="F250" s="2"/>
      <c r="G250" s="2"/>
      <c r="H250" s="2"/>
      <c r="I250" s="2"/>
      <c r="J250" s="2"/>
    </row>
    <row r="251" spans="4:10" x14ac:dyDescent="0.25">
      <c r="D251" s="2"/>
      <c r="E251" s="2"/>
      <c r="F251" s="2"/>
      <c r="G251" s="2"/>
      <c r="H251" s="2"/>
      <c r="I251" s="2"/>
      <c r="J251" s="2"/>
    </row>
    <row r="252" spans="4:10" x14ac:dyDescent="0.25">
      <c r="D252" s="2"/>
      <c r="E252" s="2"/>
      <c r="F252" s="2"/>
      <c r="G252" s="2"/>
      <c r="H252" s="2"/>
      <c r="I252" s="2"/>
      <c r="J252" s="2"/>
    </row>
    <row r="253" spans="4:10" x14ac:dyDescent="0.25">
      <c r="D253" s="2"/>
      <c r="E253" s="2"/>
      <c r="F253" s="2"/>
      <c r="G253" s="2"/>
      <c r="H253" s="2"/>
      <c r="I253" s="2"/>
      <c r="J253" s="2"/>
    </row>
    <row r="254" spans="4:10" x14ac:dyDescent="0.25">
      <c r="D254" s="2"/>
      <c r="E254" s="2"/>
      <c r="F254" s="2"/>
      <c r="G254" s="2"/>
      <c r="H254" s="2"/>
      <c r="I254" s="2"/>
      <c r="J254" s="2"/>
    </row>
    <row r="255" spans="4:10" x14ac:dyDescent="0.25">
      <c r="D255" s="2"/>
      <c r="E255" s="2"/>
      <c r="F255" s="2"/>
      <c r="G255" s="2"/>
      <c r="H255" s="2"/>
      <c r="I255" s="2"/>
      <c r="J255" s="2"/>
    </row>
    <row r="256" spans="4:10" x14ac:dyDescent="0.25">
      <c r="D256" s="2"/>
      <c r="E256" s="2"/>
      <c r="F256" s="2"/>
      <c r="G256" s="2"/>
      <c r="H256" s="2"/>
      <c r="I256" s="2"/>
      <c r="J256" s="2"/>
    </row>
    <row r="257" spans="4:10" x14ac:dyDescent="0.25">
      <c r="D257" s="2"/>
      <c r="E257" s="2"/>
      <c r="F257" s="2"/>
      <c r="G257" s="2"/>
      <c r="H257" s="2"/>
      <c r="I257" s="2"/>
      <c r="J257" s="2"/>
    </row>
    <row r="258" spans="4:10" x14ac:dyDescent="0.25">
      <c r="D258" s="2"/>
      <c r="E258" s="2"/>
      <c r="F258" s="2"/>
      <c r="G258" s="2"/>
      <c r="H258" s="2"/>
      <c r="I258" s="2"/>
      <c r="J258" s="2"/>
    </row>
    <row r="259" spans="4:10" x14ac:dyDescent="0.25">
      <c r="D259" s="2"/>
      <c r="E259" s="2"/>
      <c r="F259" s="2"/>
      <c r="G259" s="2"/>
      <c r="H259" s="2"/>
      <c r="I259" s="2"/>
      <c r="J259" s="2"/>
    </row>
    <row r="260" spans="4:10" x14ac:dyDescent="0.25">
      <c r="D260" s="2"/>
      <c r="E260" s="2"/>
      <c r="F260" s="2"/>
      <c r="G260" s="2"/>
      <c r="H260" s="2"/>
      <c r="I260" s="2"/>
      <c r="J260" s="2"/>
    </row>
    <row r="261" spans="4:10" x14ac:dyDescent="0.25">
      <c r="D261" s="2"/>
      <c r="E261" s="2"/>
      <c r="F261" s="2"/>
      <c r="G261" s="2"/>
      <c r="H261" s="2"/>
      <c r="I261" s="2"/>
      <c r="J261" s="2"/>
    </row>
    <row r="262" spans="4:10" x14ac:dyDescent="0.25">
      <c r="D262" s="2"/>
      <c r="E262" s="2"/>
      <c r="F262" s="2"/>
      <c r="G262" s="2"/>
      <c r="H262" s="2"/>
      <c r="I262" s="2"/>
      <c r="J262" s="2"/>
    </row>
    <row r="263" spans="4:10" x14ac:dyDescent="0.25">
      <c r="D263" s="2"/>
      <c r="E263" s="2"/>
      <c r="F263" s="2"/>
      <c r="G263" s="2"/>
      <c r="H263" s="2"/>
      <c r="I263" s="2"/>
      <c r="J263" s="2"/>
    </row>
    <row r="264" spans="4:10" x14ac:dyDescent="0.25">
      <c r="D264" s="2"/>
      <c r="E264" s="2"/>
      <c r="F264" s="2"/>
      <c r="G264" s="2"/>
      <c r="H264" s="2"/>
      <c r="I264" s="2"/>
      <c r="J264" s="2"/>
    </row>
    <row r="265" spans="4:10" x14ac:dyDescent="0.25">
      <c r="D265" s="2"/>
      <c r="E265" s="2"/>
      <c r="F265" s="2"/>
      <c r="G265" s="2"/>
      <c r="H265" s="2"/>
      <c r="I265" s="2"/>
      <c r="J265" s="2"/>
    </row>
    <row r="266" spans="4:10" x14ac:dyDescent="0.25">
      <c r="D266" s="2"/>
      <c r="E266" s="2"/>
      <c r="F266" s="2"/>
      <c r="G266" s="2"/>
      <c r="H266" s="2"/>
      <c r="I266" s="2"/>
      <c r="J266" s="2"/>
    </row>
    <row r="267" spans="4:10" x14ac:dyDescent="0.25">
      <c r="D267" s="2"/>
      <c r="E267" s="2"/>
      <c r="F267" s="2"/>
      <c r="G267" s="2"/>
      <c r="H267" s="2"/>
      <c r="I267" s="2"/>
      <c r="J267" s="2"/>
    </row>
    <row r="268" spans="4:10" x14ac:dyDescent="0.25">
      <c r="D268" s="2"/>
      <c r="E268" s="2"/>
      <c r="F268" s="2"/>
      <c r="G268" s="2"/>
      <c r="H268" s="2"/>
      <c r="I268" s="2"/>
      <c r="J268" s="2"/>
    </row>
    <row r="269" spans="4:10" x14ac:dyDescent="0.25">
      <c r="D269" s="2"/>
      <c r="E269" s="2"/>
      <c r="F269" s="2"/>
      <c r="G269" s="2"/>
      <c r="H269" s="2"/>
      <c r="I269" s="2"/>
      <c r="J269" s="2"/>
    </row>
    <row r="270" spans="4:10" x14ac:dyDescent="0.25">
      <c r="D270" s="2"/>
      <c r="E270" s="2"/>
      <c r="F270" s="2"/>
      <c r="G270" s="2"/>
      <c r="H270" s="2"/>
      <c r="I270" s="2"/>
      <c r="J270" s="2"/>
    </row>
    <row r="271" spans="4:10" x14ac:dyDescent="0.25">
      <c r="D271" s="2"/>
      <c r="E271" s="2"/>
      <c r="F271" s="2"/>
      <c r="G271" s="2"/>
      <c r="H271" s="2"/>
      <c r="I271" s="2"/>
      <c r="J271" s="2"/>
    </row>
    <row r="272" spans="4:10" x14ac:dyDescent="0.25">
      <c r="D272" s="2"/>
      <c r="E272" s="2"/>
      <c r="F272" s="2"/>
      <c r="G272" s="2"/>
      <c r="H272" s="2"/>
      <c r="I272" s="2"/>
      <c r="J272" s="2"/>
    </row>
    <row r="273" spans="4:10" x14ac:dyDescent="0.25">
      <c r="D273" s="2"/>
      <c r="E273" s="2"/>
      <c r="F273" s="2"/>
      <c r="G273" s="2"/>
      <c r="H273" s="2"/>
      <c r="I273" s="2"/>
      <c r="J273" s="2"/>
    </row>
    <row r="274" spans="4:10" x14ac:dyDescent="0.25">
      <c r="D274" s="2"/>
      <c r="E274" s="2"/>
      <c r="F274" s="2"/>
      <c r="G274" s="2"/>
      <c r="H274" s="2"/>
      <c r="I274" s="2"/>
      <c r="J274" s="2"/>
    </row>
    <row r="275" spans="4:10" x14ac:dyDescent="0.25">
      <c r="D275" s="2"/>
      <c r="E275" s="2"/>
      <c r="F275" s="2"/>
      <c r="G275" s="2"/>
      <c r="H275" s="2"/>
      <c r="I275" s="2"/>
      <c r="J275" s="2"/>
    </row>
    <row r="276" spans="4:10" x14ac:dyDescent="0.25">
      <c r="D276" s="2"/>
      <c r="E276" s="2"/>
      <c r="F276" s="2"/>
      <c r="G276" s="2"/>
      <c r="H276" s="2"/>
      <c r="I276" s="2"/>
      <c r="J276" s="2"/>
    </row>
    <row r="277" spans="4:10" x14ac:dyDescent="0.25">
      <c r="D277" s="2"/>
      <c r="E277" s="2"/>
      <c r="F277" s="2"/>
      <c r="G277" s="2"/>
      <c r="H277" s="2"/>
      <c r="I277" s="2"/>
      <c r="J277" s="2"/>
    </row>
    <row r="278" spans="4:10" x14ac:dyDescent="0.25">
      <c r="D278" s="2"/>
      <c r="E278" s="2"/>
      <c r="F278" s="2"/>
      <c r="G278" s="2"/>
      <c r="H278" s="2"/>
      <c r="I278" s="2"/>
      <c r="J278" s="2"/>
    </row>
    <row r="279" spans="4:10" x14ac:dyDescent="0.25">
      <c r="D279" s="2"/>
      <c r="E279" s="2"/>
      <c r="F279" s="2"/>
      <c r="G279" s="2"/>
      <c r="H279" s="2"/>
      <c r="I279" s="2"/>
      <c r="J279" s="2"/>
    </row>
    <row r="280" spans="4:10" x14ac:dyDescent="0.25">
      <c r="D280" s="2"/>
      <c r="E280" s="2"/>
      <c r="F280" s="2"/>
      <c r="G280" s="2"/>
      <c r="H280" s="2"/>
      <c r="I280" s="2"/>
      <c r="J280" s="2"/>
    </row>
    <row r="281" spans="4:10" x14ac:dyDescent="0.25">
      <c r="D281" s="2"/>
      <c r="E281" s="2"/>
      <c r="F281" s="2"/>
      <c r="G281" s="2"/>
      <c r="H281" s="2"/>
      <c r="I281" s="2"/>
      <c r="J281" s="2"/>
    </row>
    <row r="282" spans="4:10" x14ac:dyDescent="0.25">
      <c r="D282" s="2"/>
      <c r="E282" s="2"/>
      <c r="F282" s="2"/>
      <c r="G282" s="2"/>
      <c r="H282" s="2"/>
      <c r="I282" s="2"/>
      <c r="J282" s="2"/>
    </row>
    <row r="283" spans="4:10" x14ac:dyDescent="0.25">
      <c r="D283" s="2"/>
      <c r="E283" s="2"/>
      <c r="F283" s="2"/>
      <c r="G283" s="2"/>
      <c r="H283" s="2"/>
      <c r="I283" s="2"/>
      <c r="J283" s="2"/>
    </row>
    <row r="284" spans="4:10" x14ac:dyDescent="0.25">
      <c r="D284" s="2"/>
      <c r="E284" s="2"/>
      <c r="F284" s="2"/>
      <c r="G284" s="2"/>
      <c r="H284" s="2"/>
      <c r="I284" s="2"/>
      <c r="J284" s="2"/>
    </row>
    <row r="285" spans="4:10" x14ac:dyDescent="0.25">
      <c r="D285" s="2"/>
      <c r="E285" s="2"/>
      <c r="F285" s="2"/>
      <c r="G285" s="2"/>
      <c r="H285" s="2"/>
      <c r="I285" s="2"/>
      <c r="J285" s="2"/>
    </row>
    <row r="286" spans="4:10" x14ac:dyDescent="0.25">
      <c r="D286" s="2"/>
      <c r="E286" s="2"/>
      <c r="F286" s="2"/>
      <c r="G286" s="2"/>
      <c r="H286" s="2"/>
      <c r="I286" s="2"/>
      <c r="J286" s="2"/>
    </row>
    <row r="287" spans="4:10" x14ac:dyDescent="0.25">
      <c r="D287" s="2"/>
      <c r="E287" s="2"/>
      <c r="F287" s="2"/>
      <c r="G287" s="2"/>
      <c r="H287" s="2"/>
      <c r="I287" s="2"/>
      <c r="J287" s="2"/>
    </row>
    <row r="288" spans="4:10" x14ac:dyDescent="0.25">
      <c r="D288" s="2"/>
      <c r="E288" s="2"/>
      <c r="F288" s="2"/>
      <c r="G288" s="2"/>
      <c r="H288" s="2"/>
      <c r="I288" s="2"/>
      <c r="J288" s="2"/>
    </row>
    <row r="289" spans="4:10" x14ac:dyDescent="0.25">
      <c r="D289" s="2"/>
      <c r="E289" s="2"/>
      <c r="F289" s="2"/>
      <c r="G289" s="2"/>
      <c r="H289" s="2"/>
      <c r="I289" s="2"/>
      <c r="J289" s="2"/>
    </row>
    <row r="290" spans="4:10" x14ac:dyDescent="0.25">
      <c r="D290" s="2"/>
      <c r="E290" s="2"/>
      <c r="F290" s="2"/>
      <c r="G290" s="2"/>
      <c r="H290" s="2"/>
      <c r="I290" s="2"/>
      <c r="J290" s="2"/>
    </row>
    <row r="291" spans="4:10" x14ac:dyDescent="0.25">
      <c r="D291" s="2"/>
      <c r="E291" s="2"/>
      <c r="F291" s="2"/>
      <c r="G291" s="2"/>
      <c r="H291" s="2"/>
      <c r="I291" s="2"/>
      <c r="J291" s="2"/>
    </row>
    <row r="292" spans="4:10" x14ac:dyDescent="0.25">
      <c r="D292" s="2"/>
      <c r="E292" s="2"/>
      <c r="F292" s="2"/>
      <c r="G292" s="2"/>
      <c r="H292" s="2"/>
      <c r="I292" s="2"/>
      <c r="J292" s="2"/>
    </row>
    <row r="293" spans="4:10" x14ac:dyDescent="0.25">
      <c r="D293" s="2"/>
      <c r="E293" s="2"/>
      <c r="F293" s="2"/>
      <c r="G293" s="2"/>
      <c r="H293" s="2"/>
      <c r="I293" s="2"/>
      <c r="J293" s="2"/>
    </row>
    <row r="294" spans="4:10" x14ac:dyDescent="0.25">
      <c r="D294" s="2"/>
      <c r="E294" s="2"/>
      <c r="F294" s="2"/>
      <c r="G294" s="2"/>
      <c r="H294" s="2"/>
      <c r="I294" s="2"/>
      <c r="J294" s="2"/>
    </row>
    <row r="295" spans="4:10" x14ac:dyDescent="0.25">
      <c r="D295" s="2"/>
      <c r="E295" s="2"/>
      <c r="F295" s="2"/>
      <c r="G295" s="2"/>
      <c r="H295" s="2"/>
      <c r="I295" s="2"/>
      <c r="J295" s="2"/>
    </row>
    <row r="296" spans="4:10" x14ac:dyDescent="0.25">
      <c r="D296" s="2"/>
      <c r="E296" s="2"/>
      <c r="F296" s="2"/>
      <c r="G296" s="2"/>
      <c r="H296" s="2"/>
      <c r="I296" s="2"/>
      <c r="J296" s="2"/>
    </row>
    <row r="297" spans="4:10" x14ac:dyDescent="0.25">
      <c r="D297" s="2"/>
      <c r="E297" s="2"/>
      <c r="F297" s="2"/>
      <c r="G297" s="2"/>
      <c r="H297" s="2"/>
      <c r="I297" s="2"/>
      <c r="J297" s="2"/>
    </row>
    <row r="298" spans="4:10" x14ac:dyDescent="0.25">
      <c r="D298" s="2"/>
      <c r="E298" s="2"/>
      <c r="F298" s="2"/>
      <c r="G298" s="2"/>
      <c r="H298" s="2"/>
      <c r="I298" s="2"/>
      <c r="J298" s="2"/>
    </row>
    <row r="299" spans="4:10" x14ac:dyDescent="0.25">
      <c r="D299" s="2"/>
      <c r="E299" s="2"/>
      <c r="F299" s="2"/>
      <c r="G299" s="2"/>
      <c r="H299" s="2"/>
      <c r="I299" s="2"/>
      <c r="J299" s="2"/>
    </row>
    <row r="300" spans="4:10" x14ac:dyDescent="0.25">
      <c r="D300" s="2"/>
      <c r="E300" s="2"/>
      <c r="F300" s="2"/>
      <c r="G300" s="2"/>
      <c r="H300" s="2"/>
      <c r="I300" s="2"/>
      <c r="J300" s="2"/>
    </row>
    <row r="301" spans="4:10" x14ac:dyDescent="0.25">
      <c r="D301" s="2"/>
      <c r="E301" s="2"/>
      <c r="F301" s="2"/>
      <c r="G301" s="2"/>
      <c r="H301" s="2"/>
      <c r="I301" s="2"/>
      <c r="J301" s="2"/>
    </row>
    <row r="302" spans="4:10" x14ac:dyDescent="0.25">
      <c r="D302" s="2"/>
      <c r="E302" s="2"/>
      <c r="F302" s="2"/>
      <c r="G302" s="2"/>
      <c r="H302" s="2"/>
      <c r="I302" s="2"/>
      <c r="J302" s="2"/>
    </row>
    <row r="303" spans="4:10" x14ac:dyDescent="0.25">
      <c r="D303" s="2"/>
      <c r="E303" s="2"/>
      <c r="F303" s="2"/>
      <c r="G303" s="2"/>
      <c r="H303" s="2"/>
      <c r="I303" s="2"/>
      <c r="J303" s="2"/>
    </row>
    <row r="304" spans="4:10" x14ac:dyDescent="0.25">
      <c r="D304" s="2"/>
      <c r="E304" s="2"/>
      <c r="F304" s="2"/>
      <c r="G304" s="2"/>
      <c r="H304" s="2"/>
      <c r="I304" s="2"/>
      <c r="J304" s="2"/>
    </row>
    <row r="305" spans="4:10" x14ac:dyDescent="0.25">
      <c r="D305" s="2"/>
      <c r="E305" s="2"/>
      <c r="F305" s="2"/>
      <c r="G305" s="2"/>
      <c r="H305" s="2"/>
      <c r="I305" s="2"/>
      <c r="J305" s="2"/>
    </row>
    <row r="306" spans="4:10" x14ac:dyDescent="0.25">
      <c r="D306" s="2"/>
      <c r="E306" s="2"/>
      <c r="F306" s="2"/>
      <c r="G306" s="2"/>
      <c r="H306" s="2"/>
      <c r="I306" s="2"/>
      <c r="J306" s="2"/>
    </row>
    <row r="307" spans="4:10" x14ac:dyDescent="0.25">
      <c r="D307" s="2"/>
      <c r="E307" s="2"/>
      <c r="F307" s="2"/>
      <c r="G307" s="2"/>
      <c r="H307" s="2"/>
      <c r="I307" s="2"/>
      <c r="J307" s="2"/>
    </row>
    <row r="308" spans="4:10" x14ac:dyDescent="0.25">
      <c r="D308" s="2"/>
      <c r="E308" s="2"/>
      <c r="F308" s="2"/>
      <c r="G308" s="2"/>
      <c r="H308" s="2"/>
      <c r="I308" s="2"/>
      <c r="J308" s="2"/>
    </row>
    <row r="309" spans="4:10" x14ac:dyDescent="0.25">
      <c r="D309" s="2"/>
      <c r="E309" s="2"/>
      <c r="F309" s="2"/>
      <c r="G309" s="2"/>
      <c r="H309" s="2"/>
      <c r="I309" s="2"/>
      <c r="J309" s="2"/>
    </row>
    <row r="310" spans="4:10" x14ac:dyDescent="0.25">
      <c r="D310" s="2"/>
      <c r="E310" s="2"/>
      <c r="F310" s="2"/>
      <c r="G310" s="2"/>
      <c r="H310" s="2"/>
      <c r="I310" s="2"/>
      <c r="J310" s="2"/>
    </row>
    <row r="311" spans="4:10" x14ac:dyDescent="0.25">
      <c r="D311" s="2"/>
      <c r="E311" s="2"/>
      <c r="F311" s="2"/>
      <c r="G311" s="2"/>
      <c r="H311" s="2"/>
      <c r="I311" s="2"/>
      <c r="J311" s="2"/>
    </row>
    <row r="312" spans="4:10" x14ac:dyDescent="0.25">
      <c r="D312" s="2"/>
      <c r="E312" s="2"/>
      <c r="F312" s="2"/>
      <c r="G312" s="2"/>
      <c r="H312" s="2"/>
      <c r="I312" s="2"/>
      <c r="J312" s="2"/>
    </row>
    <row r="313" spans="4:10" x14ac:dyDescent="0.25">
      <c r="D313" s="2"/>
      <c r="E313" s="2"/>
      <c r="F313" s="2"/>
      <c r="G313" s="2"/>
      <c r="H313" s="2"/>
      <c r="I313" s="2"/>
      <c r="J313" s="2"/>
    </row>
    <row r="314" spans="4:10" x14ac:dyDescent="0.25">
      <c r="D314" s="2"/>
      <c r="E314" s="2"/>
      <c r="F314" s="2"/>
      <c r="G314" s="2"/>
      <c r="H314" s="2"/>
      <c r="I314" s="2"/>
      <c r="J314" s="2"/>
    </row>
    <row r="315" spans="4:10" x14ac:dyDescent="0.25">
      <c r="D315" s="2"/>
      <c r="E315" s="2"/>
      <c r="F315" s="2"/>
      <c r="G315" s="2"/>
      <c r="H315" s="2"/>
      <c r="I315" s="2"/>
      <c r="J315" s="2"/>
    </row>
    <row r="316" spans="4:10" x14ac:dyDescent="0.25">
      <c r="D316" s="2"/>
      <c r="E316" s="2"/>
      <c r="F316" s="2"/>
      <c r="G316" s="2"/>
      <c r="H316" s="2"/>
      <c r="I316" s="2"/>
      <c r="J316" s="2"/>
    </row>
    <row r="317" spans="4:10" x14ac:dyDescent="0.25">
      <c r="D317" s="2"/>
      <c r="E317" s="2"/>
      <c r="F317" s="2"/>
      <c r="G317" s="2"/>
      <c r="H317" s="2"/>
      <c r="I317" s="2"/>
      <c r="J317" s="2"/>
    </row>
    <row r="318" spans="4:10" x14ac:dyDescent="0.25">
      <c r="D318" s="2"/>
      <c r="E318" s="2"/>
      <c r="F318" s="2"/>
      <c r="G318" s="2"/>
      <c r="H318" s="2"/>
      <c r="I318" s="2"/>
      <c r="J318" s="2"/>
    </row>
    <row r="319" spans="4:10" x14ac:dyDescent="0.25">
      <c r="D319" s="2"/>
      <c r="E319" s="2"/>
      <c r="F319" s="2"/>
      <c r="G319" s="2"/>
      <c r="H319" s="2"/>
      <c r="I319" s="2"/>
      <c r="J319" s="2"/>
    </row>
    <row r="320" spans="4:10" x14ac:dyDescent="0.25">
      <c r="D320" s="2"/>
      <c r="E320" s="2"/>
      <c r="F320" s="2"/>
      <c r="G320" s="2"/>
      <c r="H320" s="2"/>
      <c r="I320" s="2"/>
      <c r="J320" s="2"/>
    </row>
    <row r="321" spans="4:10" x14ac:dyDescent="0.25">
      <c r="D321" s="2"/>
      <c r="E321" s="2"/>
      <c r="F321" s="2"/>
      <c r="G321" s="2"/>
      <c r="H321" s="2"/>
      <c r="I321" s="2"/>
      <c r="J321" s="2"/>
    </row>
    <row r="322" spans="4:10" x14ac:dyDescent="0.25">
      <c r="D322" s="2"/>
      <c r="E322" s="2"/>
      <c r="F322" s="2"/>
      <c r="G322" s="2"/>
      <c r="H322" s="2"/>
      <c r="I322" s="2"/>
      <c r="J322" s="2"/>
    </row>
    <row r="323" spans="4:10" x14ac:dyDescent="0.25">
      <c r="D323" s="2"/>
      <c r="E323" s="2"/>
      <c r="F323" s="2"/>
      <c r="G323" s="2"/>
      <c r="H323" s="2"/>
      <c r="I323" s="2"/>
      <c r="J323" s="2"/>
    </row>
    <row r="324" spans="4:10" x14ac:dyDescent="0.25">
      <c r="D324" s="2"/>
      <c r="E324" s="2"/>
      <c r="F324" s="2"/>
      <c r="G324" s="2"/>
      <c r="H324" s="2"/>
      <c r="I324" s="2"/>
      <c r="J324" s="2"/>
    </row>
    <row r="325" spans="4:10" x14ac:dyDescent="0.25">
      <c r="D325" s="2"/>
      <c r="E325" s="2"/>
      <c r="F325" s="2"/>
      <c r="G325" s="2"/>
      <c r="H325" s="2"/>
      <c r="I325" s="2"/>
      <c r="J325" s="2"/>
    </row>
    <row r="326" spans="4:10" x14ac:dyDescent="0.25">
      <c r="D326" s="2"/>
      <c r="E326" s="2"/>
      <c r="F326" s="2"/>
      <c r="G326" s="2"/>
      <c r="H326" s="2"/>
      <c r="I326" s="2"/>
      <c r="J326" s="2"/>
    </row>
    <row r="327" spans="4:10" x14ac:dyDescent="0.25">
      <c r="D327" s="2"/>
      <c r="E327" s="2"/>
      <c r="F327" s="2"/>
      <c r="G327" s="2"/>
      <c r="H327" s="2"/>
      <c r="I327" s="2"/>
      <c r="J327" s="2"/>
    </row>
    <row r="328" spans="4:10" x14ac:dyDescent="0.25">
      <c r="D328" s="2"/>
      <c r="E328" s="2"/>
      <c r="F328" s="2"/>
      <c r="G328" s="2"/>
      <c r="H328" s="2"/>
      <c r="I328" s="2"/>
      <c r="J328" s="2"/>
    </row>
    <row r="329" spans="4:10" x14ac:dyDescent="0.25">
      <c r="D329" s="2"/>
      <c r="E329" s="2"/>
      <c r="F329" s="2"/>
      <c r="G329" s="2"/>
      <c r="H329" s="2"/>
      <c r="I329" s="2"/>
      <c r="J329" s="2"/>
    </row>
    <row r="330" spans="4:10" x14ac:dyDescent="0.25">
      <c r="D330" s="2"/>
      <c r="E330" s="2"/>
      <c r="F330" s="2"/>
      <c r="G330" s="2"/>
      <c r="H330" s="2"/>
      <c r="I330" s="2"/>
      <c r="J330" s="2"/>
    </row>
    <row r="331" spans="4:10" x14ac:dyDescent="0.25">
      <c r="D331" s="2"/>
      <c r="E331" s="2"/>
      <c r="F331" s="2"/>
      <c r="G331" s="2"/>
      <c r="H331" s="2"/>
      <c r="I331" s="2"/>
      <c r="J331" s="2"/>
    </row>
    <row r="332" spans="4:10" x14ac:dyDescent="0.25">
      <c r="D332" s="2"/>
      <c r="E332" s="2"/>
      <c r="F332" s="2"/>
      <c r="G332" s="2"/>
      <c r="H332" s="2"/>
      <c r="I332" s="2"/>
      <c r="J332" s="2"/>
    </row>
    <row r="333" spans="4:10" x14ac:dyDescent="0.25">
      <c r="D333" s="2"/>
      <c r="E333" s="2"/>
      <c r="F333" s="2"/>
      <c r="G333" s="2"/>
      <c r="H333" s="2"/>
      <c r="I333" s="2"/>
      <c r="J333" s="2"/>
    </row>
    <row r="334" spans="4:10" x14ac:dyDescent="0.25">
      <c r="D334" s="2"/>
      <c r="E334" s="2"/>
      <c r="F334" s="2"/>
      <c r="G334" s="2"/>
      <c r="H334" s="2"/>
      <c r="I334" s="2"/>
      <c r="J334" s="2"/>
    </row>
    <row r="335" spans="4:10" x14ac:dyDescent="0.25">
      <c r="D335" s="2"/>
      <c r="E335" s="2"/>
      <c r="F335" s="2"/>
      <c r="G335" s="2"/>
      <c r="H335" s="2"/>
      <c r="I335" s="2"/>
      <c r="J335" s="2"/>
    </row>
    <row r="336" spans="4:10" x14ac:dyDescent="0.25">
      <c r="D336" s="2"/>
      <c r="E336" s="2"/>
      <c r="F336" s="2"/>
      <c r="G336" s="2"/>
      <c r="H336" s="2"/>
      <c r="I336" s="2"/>
      <c r="J336" s="2"/>
    </row>
    <row r="337" spans="4:10" x14ac:dyDescent="0.25">
      <c r="D337" s="2"/>
      <c r="E337" s="2"/>
      <c r="F337" s="2"/>
      <c r="G337" s="2"/>
      <c r="H337" s="2"/>
      <c r="I337" s="2"/>
      <c r="J337" s="2"/>
    </row>
    <row r="338" spans="4:10" x14ac:dyDescent="0.25">
      <c r="D338" s="2"/>
      <c r="E338" s="2"/>
      <c r="F338" s="2"/>
      <c r="G338" s="2"/>
      <c r="H338" s="2"/>
      <c r="I338" s="2"/>
      <c r="J338" s="2"/>
    </row>
    <row r="339" spans="4:10" x14ac:dyDescent="0.25">
      <c r="D339" s="2"/>
      <c r="E339" s="2"/>
      <c r="F339" s="2"/>
      <c r="G339" s="2"/>
      <c r="H339" s="2"/>
      <c r="I339" s="2"/>
      <c r="J339" s="2"/>
    </row>
    <row r="340" spans="4:10" x14ac:dyDescent="0.25">
      <c r="D340" s="2"/>
      <c r="E340" s="2"/>
      <c r="F340" s="2"/>
      <c r="G340" s="2"/>
      <c r="H340" s="2"/>
      <c r="I340" s="2"/>
      <c r="J340" s="2"/>
    </row>
    <row r="341" spans="4:10" x14ac:dyDescent="0.25">
      <c r="D341" s="2"/>
      <c r="E341" s="2"/>
      <c r="F341" s="2"/>
      <c r="G341" s="2"/>
      <c r="H341" s="2"/>
      <c r="I341" s="2"/>
      <c r="J341" s="2"/>
    </row>
    <row r="342" spans="4:10" x14ac:dyDescent="0.25">
      <c r="D342" s="2"/>
      <c r="E342" s="2"/>
      <c r="F342" s="2"/>
      <c r="G342" s="2"/>
      <c r="H342" s="2"/>
      <c r="I342" s="2"/>
      <c r="J342" s="2"/>
    </row>
    <row r="343" spans="4:10" x14ac:dyDescent="0.25">
      <c r="D343" s="2"/>
      <c r="E343" s="2"/>
      <c r="F343" s="2"/>
      <c r="G343" s="2"/>
      <c r="H343" s="2"/>
      <c r="I343" s="2"/>
      <c r="J343" s="2"/>
    </row>
    <row r="344" spans="4:10" x14ac:dyDescent="0.25">
      <c r="D344" s="2"/>
      <c r="E344" s="2"/>
      <c r="F344" s="2"/>
      <c r="G344" s="2"/>
      <c r="H344" s="2"/>
      <c r="I344" s="2"/>
      <c r="J344" s="2"/>
    </row>
    <row r="345" spans="4:10" x14ac:dyDescent="0.25">
      <c r="D345" s="2"/>
      <c r="E345" s="2"/>
      <c r="F345" s="2"/>
      <c r="G345" s="2"/>
      <c r="H345" s="2"/>
      <c r="I345" s="2"/>
      <c r="J345" s="2"/>
    </row>
    <row r="346" spans="4:10" x14ac:dyDescent="0.25">
      <c r="D346" s="2"/>
      <c r="E346" s="2"/>
      <c r="F346" s="2"/>
      <c r="G346" s="2"/>
      <c r="H346" s="2"/>
      <c r="I346" s="2"/>
      <c r="J346" s="2"/>
    </row>
    <row r="347" spans="4:10" x14ac:dyDescent="0.25">
      <c r="D347" s="2"/>
      <c r="E347" s="2"/>
      <c r="F347" s="2"/>
      <c r="G347" s="2"/>
      <c r="H347" s="2"/>
      <c r="I347" s="2"/>
      <c r="J347" s="2"/>
    </row>
    <row r="348" spans="4:10" x14ac:dyDescent="0.25">
      <c r="D348" s="2"/>
      <c r="E348" s="2"/>
      <c r="F348" s="2"/>
      <c r="G348" s="2"/>
      <c r="H348" s="2"/>
      <c r="I348" s="2"/>
      <c r="J348" s="2"/>
    </row>
    <row r="349" spans="4:10" x14ac:dyDescent="0.25">
      <c r="D349" s="2"/>
      <c r="E349" s="2"/>
      <c r="F349" s="2"/>
      <c r="G349" s="2"/>
      <c r="H349" s="2"/>
      <c r="I349" s="2"/>
      <c r="J349" s="2"/>
    </row>
    <row r="350" spans="4:10" x14ac:dyDescent="0.25">
      <c r="D350" s="2"/>
      <c r="E350" s="2"/>
      <c r="F350" s="2"/>
      <c r="G350" s="2"/>
      <c r="H350" s="2"/>
      <c r="I350" s="2"/>
      <c r="J350" s="2"/>
    </row>
    <row r="351" spans="4:10" x14ac:dyDescent="0.25">
      <c r="D351" s="2"/>
      <c r="E351" s="2"/>
      <c r="F351" s="2"/>
      <c r="G351" s="2"/>
      <c r="H351" s="2"/>
      <c r="I351" s="2"/>
      <c r="J351" s="2"/>
    </row>
    <row r="352" spans="4:10" x14ac:dyDescent="0.25">
      <c r="D352" s="2"/>
      <c r="E352" s="2"/>
      <c r="F352" s="2"/>
      <c r="G352" s="2"/>
      <c r="H352" s="2"/>
      <c r="I352" s="2"/>
      <c r="J352" s="2"/>
    </row>
    <row r="353" spans="4:10" x14ac:dyDescent="0.25">
      <c r="D353" s="2"/>
      <c r="E353" s="2"/>
      <c r="F353" s="2"/>
      <c r="G353" s="2"/>
      <c r="H353" s="2"/>
      <c r="I353" s="2"/>
      <c r="J353" s="2"/>
    </row>
    <row r="354" spans="4:10" x14ac:dyDescent="0.25">
      <c r="D354" s="2"/>
      <c r="E354" s="2"/>
      <c r="F354" s="2"/>
      <c r="G354" s="2"/>
      <c r="H354" s="2"/>
      <c r="I354" s="2"/>
      <c r="J354" s="2"/>
    </row>
    <row r="355" spans="4:10" x14ac:dyDescent="0.25">
      <c r="D355" s="2"/>
      <c r="E355" s="2"/>
      <c r="F355" s="2"/>
      <c r="G355" s="2"/>
      <c r="H355" s="2"/>
      <c r="I355" s="2"/>
      <c r="J355" s="2"/>
    </row>
    <row r="356" spans="4:10" x14ac:dyDescent="0.25">
      <c r="D356" s="2"/>
      <c r="E356" s="2"/>
      <c r="F356" s="2"/>
      <c r="G356" s="2"/>
      <c r="H356" s="2"/>
      <c r="I356" s="2"/>
      <c r="J356" s="2"/>
    </row>
    <row r="357" spans="4:10" x14ac:dyDescent="0.25">
      <c r="D357" s="2"/>
      <c r="E357" s="2"/>
      <c r="F357" s="2"/>
      <c r="G357" s="2"/>
      <c r="H357" s="2"/>
      <c r="I357" s="2"/>
      <c r="J357" s="2"/>
    </row>
    <row r="358" spans="4:10" x14ac:dyDescent="0.25">
      <c r="D358" s="2"/>
      <c r="E358" s="2"/>
      <c r="F358" s="2"/>
      <c r="G358" s="2"/>
      <c r="H358" s="2"/>
      <c r="I358" s="2"/>
      <c r="J358" s="2"/>
    </row>
    <row r="359" spans="4:10" x14ac:dyDescent="0.25">
      <c r="D359" s="2"/>
      <c r="E359" s="2"/>
      <c r="F359" s="2"/>
      <c r="G359" s="2"/>
      <c r="H359" s="2"/>
      <c r="I359" s="2"/>
      <c r="J359" s="2"/>
    </row>
    <row r="360" spans="4:10" x14ac:dyDescent="0.25">
      <c r="D360" s="2"/>
      <c r="E360" s="2"/>
      <c r="F360" s="2"/>
      <c r="G360" s="2"/>
      <c r="H360" s="2"/>
      <c r="I360" s="2"/>
      <c r="J360" s="2"/>
    </row>
    <row r="361" spans="4:10" x14ac:dyDescent="0.25">
      <c r="D361" s="2"/>
      <c r="E361" s="2"/>
      <c r="F361" s="2"/>
      <c r="G361" s="2"/>
      <c r="H361" s="2"/>
      <c r="I361" s="2"/>
      <c r="J361" s="2"/>
    </row>
    <row r="362" spans="4:10" x14ac:dyDescent="0.25">
      <c r="D362" s="2"/>
      <c r="E362" s="2"/>
      <c r="F362" s="2"/>
      <c r="G362" s="2"/>
      <c r="H362" s="2"/>
      <c r="I362" s="2"/>
      <c r="J362" s="2"/>
    </row>
    <row r="363" spans="4:10" x14ac:dyDescent="0.25">
      <c r="D363" s="2"/>
      <c r="E363" s="2"/>
      <c r="F363" s="2"/>
      <c r="G363" s="2"/>
      <c r="H363" s="2"/>
      <c r="I363" s="2"/>
      <c r="J363" s="2"/>
    </row>
    <row r="364" spans="4:10" x14ac:dyDescent="0.25">
      <c r="D364" s="2"/>
      <c r="E364" s="2"/>
      <c r="F364" s="2"/>
      <c r="G364" s="2"/>
      <c r="H364" s="2"/>
      <c r="I364" s="2"/>
      <c r="J364" s="2"/>
    </row>
    <row r="365" spans="4:10" x14ac:dyDescent="0.25">
      <c r="D365" s="2"/>
      <c r="E365" s="2"/>
      <c r="F365" s="2"/>
      <c r="G365" s="2"/>
      <c r="H365" s="2"/>
      <c r="I365" s="2"/>
      <c r="J365" s="2"/>
    </row>
    <row r="366" spans="4:10" x14ac:dyDescent="0.25">
      <c r="D366" s="2"/>
      <c r="E366" s="2"/>
      <c r="F366" s="2"/>
      <c r="G366" s="2"/>
      <c r="H366" s="2"/>
      <c r="I366" s="2"/>
      <c r="J366" s="2"/>
    </row>
    <row r="367" spans="4:10" x14ac:dyDescent="0.25">
      <c r="D367" s="2"/>
      <c r="E367" s="2"/>
      <c r="F367" s="2"/>
      <c r="G367" s="2"/>
      <c r="H367" s="2"/>
      <c r="I367" s="2"/>
      <c r="J367" s="2"/>
    </row>
    <row r="368" spans="4:10" x14ac:dyDescent="0.25">
      <c r="D368" s="2"/>
      <c r="E368" s="2"/>
      <c r="F368" s="2"/>
      <c r="G368" s="2"/>
      <c r="H368" s="2"/>
      <c r="I368" s="2"/>
      <c r="J368" s="2"/>
    </row>
    <row r="369" spans="4:10" x14ac:dyDescent="0.25">
      <c r="D369" s="2"/>
      <c r="E369" s="2"/>
      <c r="F369" s="2"/>
      <c r="G369" s="2"/>
      <c r="H369" s="2"/>
      <c r="I369" s="2"/>
      <c r="J369" s="2"/>
    </row>
    <row r="370" spans="4:10" x14ac:dyDescent="0.25">
      <c r="D370" s="2"/>
      <c r="E370" s="2"/>
      <c r="F370" s="2"/>
      <c r="G370" s="2"/>
      <c r="H370" s="2"/>
      <c r="I370" s="2"/>
      <c r="J370" s="2"/>
    </row>
    <row r="371" spans="4:10" x14ac:dyDescent="0.25">
      <c r="D371" s="2"/>
      <c r="E371" s="2"/>
      <c r="F371" s="2"/>
      <c r="G371" s="2"/>
      <c r="H371" s="2"/>
      <c r="I371" s="2"/>
      <c r="J371" s="2"/>
    </row>
    <row r="372" spans="4:10" x14ac:dyDescent="0.25">
      <c r="D372" s="2"/>
      <c r="E372" s="2"/>
      <c r="F372" s="2"/>
      <c r="G372" s="2"/>
      <c r="H372" s="2"/>
      <c r="I372" s="2"/>
      <c r="J372" s="2"/>
    </row>
    <row r="373" spans="4:10" x14ac:dyDescent="0.25">
      <c r="D373" s="2"/>
      <c r="E373" s="2"/>
      <c r="F373" s="2"/>
      <c r="G373" s="2"/>
      <c r="H373" s="2"/>
      <c r="I373" s="2"/>
      <c r="J373" s="2"/>
    </row>
    <row r="374" spans="4:10" x14ac:dyDescent="0.25">
      <c r="D374" s="2"/>
      <c r="E374" s="2"/>
      <c r="F374" s="2"/>
      <c r="G374" s="2"/>
      <c r="H374" s="2"/>
      <c r="I374" s="2"/>
      <c r="J374" s="2"/>
    </row>
    <row r="375" spans="4:10" x14ac:dyDescent="0.25">
      <c r="D375" s="2"/>
      <c r="E375" s="2"/>
      <c r="F375" s="2"/>
      <c r="G375" s="2"/>
      <c r="H375" s="2"/>
      <c r="I375" s="2"/>
      <c r="J375" s="2"/>
    </row>
    <row r="376" spans="4:10" x14ac:dyDescent="0.25">
      <c r="D376" s="2"/>
      <c r="E376" s="2"/>
      <c r="F376" s="2"/>
      <c r="G376" s="2"/>
      <c r="H376" s="2"/>
      <c r="I376" s="2"/>
      <c r="J376" s="2"/>
    </row>
    <row r="377" spans="4:10" x14ac:dyDescent="0.25">
      <c r="D377" s="2"/>
      <c r="E377" s="2"/>
      <c r="F377" s="2"/>
      <c r="G377" s="2"/>
      <c r="H377" s="2"/>
      <c r="I377" s="2"/>
      <c r="J377" s="2"/>
    </row>
    <row r="378" spans="4:10" x14ac:dyDescent="0.25">
      <c r="D378" s="2"/>
      <c r="E378" s="2"/>
      <c r="F378" s="2"/>
      <c r="G378" s="2"/>
      <c r="H378" s="2"/>
      <c r="I378" s="2"/>
      <c r="J378" s="2"/>
    </row>
    <row r="379" spans="4:10" x14ac:dyDescent="0.25">
      <c r="D379" s="2"/>
      <c r="E379" s="2"/>
      <c r="F379" s="2"/>
      <c r="G379" s="2"/>
      <c r="H379" s="2"/>
      <c r="I379" s="2"/>
      <c r="J379" s="2"/>
    </row>
    <row r="380" spans="4:10" x14ac:dyDescent="0.25">
      <c r="D380" s="2"/>
      <c r="E380" s="2"/>
      <c r="F380" s="2"/>
      <c r="G380" s="2"/>
      <c r="H380" s="2"/>
      <c r="I380" s="2"/>
      <c r="J380" s="2"/>
    </row>
    <row r="381" spans="4:10" x14ac:dyDescent="0.25">
      <c r="D381" s="2"/>
      <c r="E381" s="2"/>
      <c r="F381" s="2"/>
      <c r="G381" s="2"/>
      <c r="H381" s="2"/>
      <c r="I381" s="2"/>
      <c r="J381" s="2"/>
    </row>
    <row r="382" spans="4:10" x14ac:dyDescent="0.25">
      <c r="D382" s="2"/>
      <c r="E382" s="2"/>
      <c r="F382" s="2"/>
      <c r="G382" s="2"/>
      <c r="H382" s="2"/>
      <c r="I382" s="2"/>
      <c r="J382" s="2"/>
    </row>
    <row r="383" spans="4:10" x14ac:dyDescent="0.25">
      <c r="D383" s="2"/>
      <c r="E383" s="2"/>
      <c r="F383" s="2"/>
      <c r="G383" s="2"/>
      <c r="H383" s="2"/>
      <c r="I383" s="2"/>
      <c r="J383" s="2"/>
    </row>
    <row r="384" spans="4:10" x14ac:dyDescent="0.25">
      <c r="D384" s="2"/>
      <c r="E384" s="2"/>
      <c r="F384" s="2"/>
      <c r="G384" s="2"/>
      <c r="H384" s="2"/>
      <c r="I384" s="2"/>
      <c r="J384" s="2"/>
    </row>
    <row r="385" spans="4:10" x14ac:dyDescent="0.25">
      <c r="D385" s="2"/>
      <c r="E385" s="2"/>
      <c r="F385" s="2"/>
      <c r="G385" s="2"/>
      <c r="H385" s="2"/>
      <c r="I385" s="2"/>
      <c r="J385" s="2"/>
    </row>
    <row r="386" spans="4:10" x14ac:dyDescent="0.25">
      <c r="D386" s="2"/>
      <c r="E386" s="2"/>
      <c r="F386" s="2"/>
      <c r="G386" s="2"/>
      <c r="H386" s="2"/>
      <c r="I386" s="2"/>
      <c r="J386" s="2"/>
    </row>
    <row r="387" spans="4:10" x14ac:dyDescent="0.25">
      <c r="D387" s="2"/>
      <c r="E387" s="2"/>
      <c r="F387" s="2"/>
      <c r="G387" s="2"/>
      <c r="H387" s="2"/>
      <c r="I387" s="2"/>
      <c r="J387" s="2"/>
    </row>
    <row r="388" spans="4:10" x14ac:dyDescent="0.25">
      <c r="D388" s="2"/>
      <c r="E388" s="2"/>
      <c r="F388" s="2"/>
      <c r="G388" s="2"/>
      <c r="H388" s="2"/>
      <c r="I388" s="2"/>
      <c r="J388" s="2"/>
    </row>
    <row r="389" spans="4:10" x14ac:dyDescent="0.25">
      <c r="D389" s="2"/>
      <c r="E389" s="2"/>
      <c r="F389" s="2"/>
      <c r="G389" s="2"/>
      <c r="H389" s="2"/>
      <c r="I389" s="2"/>
      <c r="J389" s="2"/>
    </row>
    <row r="390" spans="4:10" x14ac:dyDescent="0.25">
      <c r="D390" s="2"/>
      <c r="E390" s="2"/>
      <c r="F390" s="2"/>
      <c r="G390" s="2"/>
      <c r="H390" s="2"/>
      <c r="I390" s="2"/>
      <c r="J390" s="2"/>
    </row>
    <row r="391" spans="4:10" x14ac:dyDescent="0.25">
      <c r="D391" s="2"/>
      <c r="E391" s="2"/>
      <c r="F391" s="2"/>
      <c r="G391" s="2"/>
      <c r="H391" s="2"/>
      <c r="I391" s="2"/>
      <c r="J391" s="2"/>
    </row>
    <row r="392" spans="4:10" x14ac:dyDescent="0.25">
      <c r="D392" s="2"/>
      <c r="E392" s="2"/>
      <c r="F392" s="2"/>
      <c r="G392" s="2"/>
      <c r="H392" s="2"/>
      <c r="I392" s="2"/>
      <c r="J392" s="2"/>
    </row>
    <row r="393" spans="4:10" x14ac:dyDescent="0.25">
      <c r="D393" s="2"/>
      <c r="E393" s="2"/>
      <c r="F393" s="2"/>
      <c r="G393" s="2"/>
      <c r="H393" s="2"/>
      <c r="I393" s="2"/>
      <c r="J393" s="2"/>
    </row>
    <row r="394" spans="4:10" x14ac:dyDescent="0.25">
      <c r="D394" s="2"/>
      <c r="E394" s="2"/>
      <c r="F394" s="2"/>
      <c r="G394" s="2"/>
      <c r="H394" s="2"/>
      <c r="I394" s="2"/>
      <c r="J394" s="2"/>
    </row>
    <row r="395" spans="4:10" x14ac:dyDescent="0.25">
      <c r="D395" s="2"/>
      <c r="E395" s="2"/>
      <c r="F395" s="2"/>
      <c r="G395" s="2"/>
      <c r="H395" s="2"/>
      <c r="I395" s="2"/>
      <c r="J395" s="2"/>
    </row>
    <row r="396" spans="4:10" x14ac:dyDescent="0.25">
      <c r="D396" s="2"/>
      <c r="E396" s="2"/>
      <c r="F396" s="2"/>
      <c r="G396" s="2"/>
      <c r="H396" s="2"/>
      <c r="I396" s="2"/>
      <c r="J396" s="2"/>
    </row>
    <row r="397" spans="4:10" x14ac:dyDescent="0.25">
      <c r="D397" s="2"/>
      <c r="E397" s="2"/>
      <c r="F397" s="2"/>
      <c r="G397" s="2"/>
      <c r="H397" s="2"/>
      <c r="I397" s="2"/>
      <c r="J397" s="2"/>
    </row>
    <row r="398" spans="4:10" x14ac:dyDescent="0.25">
      <c r="D398" s="2"/>
      <c r="E398" s="2"/>
      <c r="F398" s="2"/>
      <c r="G398" s="2"/>
      <c r="H398" s="2"/>
      <c r="I398" s="2"/>
      <c r="J398" s="2"/>
    </row>
    <row r="399" spans="4:10" x14ac:dyDescent="0.25">
      <c r="D399" s="2"/>
      <c r="E399" s="2"/>
      <c r="F399" s="2"/>
      <c r="G399" s="2"/>
      <c r="H399" s="2"/>
      <c r="I399" s="2"/>
      <c r="J399" s="2"/>
    </row>
    <row r="400" spans="4:10" x14ac:dyDescent="0.25">
      <c r="D400" s="2"/>
      <c r="E400" s="2"/>
      <c r="F400" s="2"/>
      <c r="G400" s="2"/>
      <c r="H400" s="2"/>
      <c r="I400" s="2"/>
      <c r="J400" s="2"/>
    </row>
    <row r="401" spans="4:10" x14ac:dyDescent="0.25">
      <c r="D401" s="2"/>
      <c r="E401" s="2"/>
      <c r="F401" s="2"/>
      <c r="G401" s="2"/>
      <c r="H401" s="2"/>
      <c r="I401" s="2"/>
      <c r="J401" s="2"/>
    </row>
    <row r="402" spans="4:10" x14ac:dyDescent="0.25">
      <c r="D402" s="2"/>
      <c r="E402" s="2"/>
      <c r="F402" s="2"/>
      <c r="G402" s="2"/>
      <c r="H402" s="2"/>
      <c r="I402" s="2"/>
      <c r="J402" s="2"/>
    </row>
    <row r="403" spans="4:10" x14ac:dyDescent="0.25">
      <c r="D403" s="2"/>
      <c r="E403" s="2"/>
      <c r="F403" s="2"/>
      <c r="G403" s="2"/>
      <c r="H403" s="2"/>
      <c r="I403" s="2"/>
      <c r="J403" s="2"/>
    </row>
    <row r="404" spans="4:10" x14ac:dyDescent="0.25">
      <c r="D404" s="2"/>
      <c r="E404" s="2"/>
      <c r="F404" s="2"/>
      <c r="G404" s="2"/>
      <c r="H404" s="2"/>
      <c r="I404" s="2"/>
      <c r="J404" s="2"/>
    </row>
    <row r="405" spans="4:10" x14ac:dyDescent="0.25">
      <c r="D405" s="2"/>
      <c r="E405" s="2"/>
      <c r="F405" s="2"/>
      <c r="G405" s="2"/>
      <c r="H405" s="2"/>
      <c r="I405" s="2"/>
      <c r="J405" s="2"/>
    </row>
    <row r="406" spans="4:10" x14ac:dyDescent="0.25">
      <c r="D406" s="2"/>
      <c r="E406" s="2"/>
      <c r="F406" s="2"/>
      <c r="G406" s="2"/>
      <c r="H406" s="2"/>
      <c r="I406" s="2"/>
      <c r="J406" s="2"/>
    </row>
    <row r="407" spans="4:10" x14ac:dyDescent="0.25">
      <c r="D407" s="2"/>
      <c r="E407" s="2"/>
      <c r="F407" s="2"/>
      <c r="G407" s="2"/>
      <c r="H407" s="2"/>
      <c r="I407" s="2"/>
      <c r="J407" s="2"/>
    </row>
    <row r="408" spans="4:10" x14ac:dyDescent="0.25">
      <c r="D408" s="2"/>
      <c r="E408" s="2"/>
      <c r="F408" s="2"/>
      <c r="G408" s="2"/>
      <c r="H408" s="2"/>
      <c r="I408" s="2"/>
      <c r="J408" s="2"/>
    </row>
    <row r="409" spans="4:10" x14ac:dyDescent="0.25">
      <c r="D409" s="2"/>
      <c r="E409" s="2"/>
      <c r="F409" s="2"/>
      <c r="G409" s="2"/>
      <c r="H409" s="2"/>
      <c r="I409" s="2"/>
      <c r="J409" s="2"/>
    </row>
    <row r="410" spans="4:10" x14ac:dyDescent="0.25">
      <c r="D410" s="2"/>
      <c r="E410" s="2"/>
      <c r="F410" s="2"/>
      <c r="G410" s="2"/>
      <c r="H410" s="2"/>
      <c r="I410" s="2"/>
      <c r="J410" s="2"/>
    </row>
    <row r="411" spans="4:10" x14ac:dyDescent="0.25">
      <c r="D411" s="2"/>
      <c r="E411" s="2"/>
      <c r="F411" s="2"/>
      <c r="G411" s="2"/>
      <c r="H411" s="2"/>
      <c r="I411" s="2"/>
      <c r="J411" s="2"/>
    </row>
    <row r="412" spans="4:10" x14ac:dyDescent="0.25">
      <c r="D412" s="2"/>
      <c r="E412" s="2"/>
      <c r="F412" s="2"/>
      <c r="G412" s="2"/>
      <c r="H412" s="2"/>
      <c r="I412" s="2"/>
      <c r="J412" s="2"/>
    </row>
    <row r="413" spans="4:10" x14ac:dyDescent="0.25">
      <c r="D413" s="2"/>
      <c r="E413" s="2"/>
      <c r="F413" s="2"/>
      <c r="G413" s="2"/>
      <c r="H413" s="2"/>
      <c r="I413" s="2"/>
      <c r="J413" s="2"/>
    </row>
    <row r="414" spans="4:10" x14ac:dyDescent="0.25">
      <c r="D414" s="2"/>
      <c r="E414" s="2"/>
      <c r="F414" s="2"/>
      <c r="G414" s="2"/>
      <c r="H414" s="2"/>
      <c r="I414" s="2"/>
      <c r="J414" s="2"/>
    </row>
    <row r="415" spans="4:10" x14ac:dyDescent="0.25">
      <c r="D415" s="2"/>
      <c r="E415" s="2"/>
      <c r="F415" s="2"/>
      <c r="G415" s="2"/>
      <c r="H415" s="2"/>
      <c r="I415" s="2"/>
      <c r="J415" s="2"/>
    </row>
    <row r="416" spans="4:10" x14ac:dyDescent="0.25">
      <c r="D416" s="2"/>
      <c r="E416" s="2"/>
      <c r="F416" s="2"/>
      <c r="G416" s="2"/>
      <c r="H416" s="2"/>
      <c r="I416" s="2"/>
      <c r="J416" s="2"/>
    </row>
    <row r="417" spans="4:10" x14ac:dyDescent="0.25">
      <c r="D417" s="2"/>
      <c r="E417" s="2"/>
      <c r="F417" s="2"/>
      <c r="G417" s="2"/>
      <c r="H417" s="2"/>
      <c r="I417" s="2"/>
      <c r="J417" s="2"/>
    </row>
    <row r="418" spans="4:10" x14ac:dyDescent="0.25">
      <c r="D418" s="2"/>
      <c r="E418" s="2"/>
      <c r="F418" s="2"/>
      <c r="G418" s="2"/>
      <c r="H418" s="2"/>
      <c r="I418" s="2"/>
      <c r="J418" s="2"/>
    </row>
    <row r="419" spans="4:10" x14ac:dyDescent="0.25">
      <c r="D419" s="2"/>
      <c r="E419" s="2"/>
      <c r="F419" s="2"/>
      <c r="G419" s="2"/>
      <c r="H419" s="2"/>
      <c r="I419" s="2"/>
      <c r="J419" s="2"/>
    </row>
    <row r="420" spans="4:10" x14ac:dyDescent="0.25">
      <c r="D420" s="2"/>
      <c r="E420" s="2"/>
      <c r="F420" s="2"/>
      <c r="G420" s="2"/>
      <c r="H420" s="2"/>
      <c r="I420" s="2"/>
      <c r="J420" s="2"/>
    </row>
    <row r="421" spans="4:10" x14ac:dyDescent="0.25">
      <c r="D421" s="2"/>
      <c r="E421" s="2"/>
      <c r="F421" s="2"/>
      <c r="G421" s="2"/>
      <c r="H421" s="2"/>
      <c r="I421" s="2"/>
      <c r="J421" s="2"/>
    </row>
    <row r="422" spans="4:10" x14ac:dyDescent="0.25">
      <c r="D422" s="2"/>
      <c r="E422" s="2"/>
      <c r="F422" s="2"/>
      <c r="G422" s="2"/>
      <c r="H422" s="2"/>
      <c r="I422" s="2"/>
      <c r="J422" s="2"/>
    </row>
    <row r="423" spans="4:10" x14ac:dyDescent="0.25">
      <c r="D423" s="2"/>
      <c r="E423" s="2"/>
      <c r="F423" s="2"/>
      <c r="G423" s="2"/>
      <c r="H423" s="2"/>
      <c r="I423" s="2"/>
      <c r="J423" s="2"/>
    </row>
    <row r="424" spans="4:10" x14ac:dyDescent="0.25">
      <c r="D424" s="2"/>
      <c r="E424" s="2"/>
      <c r="F424" s="2"/>
      <c r="G424" s="2"/>
      <c r="H424" s="2"/>
      <c r="I424" s="2"/>
      <c r="J424" s="2"/>
    </row>
    <row r="425" spans="4:10" x14ac:dyDescent="0.25">
      <c r="D425" s="2"/>
      <c r="E425" s="2"/>
      <c r="F425" s="2"/>
      <c r="G425" s="2"/>
      <c r="H425" s="2"/>
      <c r="I425" s="2"/>
      <c r="J425" s="2"/>
    </row>
    <row r="426" spans="4:10" x14ac:dyDescent="0.25">
      <c r="D426" s="2"/>
      <c r="E426" s="2"/>
      <c r="F426" s="2"/>
      <c r="G426" s="2"/>
      <c r="H426" s="2"/>
      <c r="I426" s="2"/>
      <c r="J426" s="2"/>
    </row>
    <row r="427" spans="4:10" x14ac:dyDescent="0.25">
      <c r="D427" s="2"/>
      <c r="E427" s="2"/>
      <c r="F427" s="2"/>
      <c r="G427" s="2"/>
      <c r="H427" s="2"/>
      <c r="I427" s="2"/>
      <c r="J427" s="2"/>
    </row>
    <row r="428" spans="4:10" x14ac:dyDescent="0.25">
      <c r="D428" s="2"/>
      <c r="E428" s="2"/>
      <c r="F428" s="2"/>
      <c r="G428" s="2"/>
      <c r="H428" s="2"/>
      <c r="I428" s="2"/>
      <c r="J428" s="2"/>
    </row>
    <row r="429" spans="4:10" x14ac:dyDescent="0.25">
      <c r="D429" s="2"/>
      <c r="E429" s="2"/>
      <c r="F429" s="2"/>
      <c r="G429" s="2"/>
      <c r="H429" s="2"/>
      <c r="I429" s="2"/>
      <c r="J429" s="2"/>
    </row>
    <row r="430" spans="4:10" x14ac:dyDescent="0.25">
      <c r="D430" s="2"/>
      <c r="E430" s="2"/>
      <c r="F430" s="2"/>
      <c r="G430" s="2"/>
      <c r="H430" s="2"/>
      <c r="I430" s="2"/>
      <c r="J430" s="2"/>
    </row>
    <row r="431" spans="4:10" x14ac:dyDescent="0.25">
      <c r="D431" s="2"/>
      <c r="E431" s="2"/>
      <c r="F431" s="2"/>
      <c r="G431" s="2"/>
      <c r="H431" s="2"/>
      <c r="I431" s="2"/>
      <c r="J431" s="2"/>
    </row>
    <row r="432" spans="4:10" x14ac:dyDescent="0.25">
      <c r="D432" s="2"/>
      <c r="E432" s="2"/>
      <c r="F432" s="2"/>
      <c r="G432" s="2"/>
      <c r="H432" s="2"/>
      <c r="I432" s="2"/>
      <c r="J432" s="2"/>
    </row>
    <row r="433" spans="4:10" x14ac:dyDescent="0.25">
      <c r="D433" s="2"/>
      <c r="E433" s="2"/>
      <c r="F433" s="2"/>
      <c r="G433" s="2"/>
      <c r="H433" s="2"/>
      <c r="I433" s="2"/>
      <c r="J433" s="2"/>
    </row>
    <row r="434" spans="4:10" x14ac:dyDescent="0.25">
      <c r="D434" s="2"/>
      <c r="E434" s="2"/>
      <c r="F434" s="2"/>
      <c r="G434" s="2"/>
      <c r="H434" s="2"/>
      <c r="I434" s="2"/>
      <c r="J434" s="2"/>
    </row>
    <row r="435" spans="4:10" x14ac:dyDescent="0.25">
      <c r="D435" s="2"/>
      <c r="E435" s="2"/>
      <c r="F435" s="2"/>
      <c r="G435" s="2"/>
      <c r="H435" s="2"/>
      <c r="I435" s="2"/>
      <c r="J435" s="2"/>
    </row>
    <row r="436" spans="4:10" x14ac:dyDescent="0.25">
      <c r="D436" s="2"/>
      <c r="E436" s="2"/>
      <c r="F436" s="2"/>
      <c r="G436" s="2"/>
      <c r="H436" s="2"/>
      <c r="I436" s="2"/>
      <c r="J436" s="2"/>
    </row>
    <row r="437" spans="4:10" x14ac:dyDescent="0.25">
      <c r="D437" s="2"/>
      <c r="E437" s="2"/>
      <c r="F437" s="2"/>
      <c r="G437" s="2"/>
      <c r="H437" s="2"/>
      <c r="I437" s="2"/>
      <c r="J437" s="2"/>
    </row>
    <row r="438" spans="4:10" x14ac:dyDescent="0.25">
      <c r="D438" s="2"/>
      <c r="E438" s="2"/>
      <c r="F438" s="2"/>
      <c r="G438" s="2"/>
      <c r="H438" s="2"/>
      <c r="I438" s="2"/>
      <c r="J438" s="2"/>
    </row>
    <row r="439" spans="4:10" x14ac:dyDescent="0.25">
      <c r="D439" s="2"/>
      <c r="E439" s="2"/>
      <c r="F439" s="2"/>
      <c r="G439" s="2"/>
      <c r="H439" s="2"/>
      <c r="I439" s="2"/>
      <c r="J439" s="2"/>
    </row>
    <row r="440" spans="4:10" x14ac:dyDescent="0.25">
      <c r="D440" s="2"/>
      <c r="E440" s="2"/>
      <c r="F440" s="2"/>
      <c r="G440" s="2"/>
      <c r="H440" s="2"/>
      <c r="I440" s="2"/>
      <c r="J440" s="2"/>
    </row>
    <row r="441" spans="4:10" x14ac:dyDescent="0.25">
      <c r="D441" s="2"/>
      <c r="E441" s="2"/>
      <c r="F441" s="2"/>
      <c r="G441" s="2"/>
      <c r="H441" s="2"/>
      <c r="I441" s="2"/>
      <c r="J441" s="2"/>
    </row>
    <row r="442" spans="4:10" x14ac:dyDescent="0.25">
      <c r="D442" s="2"/>
      <c r="E442" s="2"/>
      <c r="F442" s="2"/>
      <c r="G442" s="2"/>
      <c r="H442" s="2"/>
      <c r="I442" s="2"/>
      <c r="J442" s="2"/>
    </row>
    <row r="443" spans="4:10" x14ac:dyDescent="0.25">
      <c r="D443" s="2"/>
      <c r="E443" s="2"/>
      <c r="F443" s="2"/>
      <c r="G443" s="2"/>
      <c r="H443" s="2"/>
      <c r="I443" s="2"/>
      <c r="J443" s="2"/>
    </row>
    <row r="444" spans="4:10" x14ac:dyDescent="0.25">
      <c r="D444" s="2"/>
      <c r="E444" s="2"/>
      <c r="F444" s="2"/>
      <c r="G444" s="2"/>
      <c r="H444" s="2"/>
      <c r="I444" s="2"/>
      <c r="J444" s="2"/>
    </row>
    <row r="445" spans="4:10" x14ac:dyDescent="0.25">
      <c r="D445" s="2"/>
      <c r="E445" s="2"/>
      <c r="F445" s="2"/>
      <c r="G445" s="2"/>
      <c r="H445" s="2"/>
      <c r="I445" s="2"/>
      <c r="J445" s="2"/>
    </row>
    <row r="446" spans="4:10" x14ac:dyDescent="0.25">
      <c r="D446" s="2"/>
      <c r="E446" s="2"/>
      <c r="F446" s="2"/>
      <c r="G446" s="2"/>
      <c r="H446" s="2"/>
      <c r="I446" s="2"/>
      <c r="J446" s="2"/>
    </row>
    <row r="447" spans="4:10" x14ac:dyDescent="0.25">
      <c r="D447" s="2"/>
      <c r="E447" s="2"/>
      <c r="F447" s="2"/>
      <c r="G447" s="2"/>
      <c r="H447" s="2"/>
      <c r="I447" s="2"/>
      <c r="J447" s="2"/>
    </row>
    <row r="448" spans="4:10" x14ac:dyDescent="0.25">
      <c r="D448" s="2"/>
      <c r="E448" s="2"/>
      <c r="F448" s="2"/>
      <c r="G448" s="2"/>
      <c r="H448" s="2"/>
      <c r="I448" s="2"/>
      <c r="J448" s="2"/>
    </row>
    <row r="449" spans="4:10" x14ac:dyDescent="0.25">
      <c r="D449" s="2"/>
      <c r="E449" s="2"/>
      <c r="F449" s="2"/>
      <c r="G449" s="2"/>
      <c r="H449" s="2"/>
      <c r="I449" s="2"/>
      <c r="J449" s="2"/>
    </row>
    <row r="450" spans="4:10" x14ac:dyDescent="0.25">
      <c r="D450" s="2"/>
      <c r="E450" s="2"/>
      <c r="F450" s="2"/>
      <c r="G450" s="2"/>
      <c r="H450" s="2"/>
      <c r="I450" s="2"/>
      <c r="J450" s="2"/>
    </row>
    <row r="451" spans="4:10" x14ac:dyDescent="0.25">
      <c r="D451" s="2"/>
      <c r="E451" s="2"/>
      <c r="F451" s="2"/>
      <c r="G451" s="2"/>
      <c r="H451" s="2"/>
      <c r="I451" s="2"/>
      <c r="J451" s="2"/>
    </row>
    <row r="452" spans="4:10" x14ac:dyDescent="0.25">
      <c r="D452" s="2"/>
      <c r="E452" s="2"/>
      <c r="F452" s="2"/>
      <c r="G452" s="2"/>
      <c r="H452" s="2"/>
      <c r="I452" s="2"/>
      <c r="J452" s="2"/>
    </row>
    <row r="453" spans="4:10" x14ac:dyDescent="0.25">
      <c r="D453" s="2"/>
      <c r="E453" s="2"/>
      <c r="F453" s="2"/>
      <c r="G453" s="2"/>
      <c r="H453" s="2"/>
      <c r="I453" s="2"/>
      <c r="J453" s="2"/>
    </row>
    <row r="454" spans="4:10" x14ac:dyDescent="0.25">
      <c r="D454" s="2"/>
      <c r="E454" s="2"/>
      <c r="F454" s="2"/>
      <c r="G454" s="2"/>
      <c r="H454" s="2"/>
      <c r="I454" s="2"/>
      <c r="J454" s="2"/>
    </row>
    <row r="455" spans="4:10" x14ac:dyDescent="0.25">
      <c r="D455" s="2"/>
      <c r="E455" s="2"/>
      <c r="F455" s="2"/>
      <c r="G455" s="2"/>
      <c r="H455" s="2"/>
      <c r="I455" s="2"/>
      <c r="J455" s="2"/>
    </row>
    <row r="456" spans="4:10" x14ac:dyDescent="0.25">
      <c r="D456" s="2"/>
      <c r="E456" s="2"/>
      <c r="F456" s="2"/>
      <c r="G456" s="2"/>
      <c r="H456" s="2"/>
      <c r="I456" s="2"/>
      <c r="J456" s="2"/>
    </row>
    <row r="457" spans="4:10" x14ac:dyDescent="0.25">
      <c r="D457" s="2"/>
      <c r="E457" s="2"/>
      <c r="F457" s="2"/>
      <c r="G457" s="2"/>
      <c r="H457" s="2"/>
      <c r="I457" s="2"/>
      <c r="J457" s="2"/>
    </row>
    <row r="458" spans="4:10" x14ac:dyDescent="0.25">
      <c r="D458" s="2"/>
      <c r="E458" s="2"/>
      <c r="F458" s="2"/>
      <c r="G458" s="2"/>
      <c r="H458" s="2"/>
      <c r="I458" s="2"/>
      <c r="J458" s="2"/>
    </row>
    <row r="459" spans="4:10" x14ac:dyDescent="0.25">
      <c r="D459" s="2"/>
      <c r="E459" s="2"/>
      <c r="F459" s="2"/>
      <c r="G459" s="2"/>
      <c r="H459" s="2"/>
      <c r="I459" s="2"/>
      <c r="J459" s="2"/>
    </row>
    <row r="460" spans="4:10" x14ac:dyDescent="0.25">
      <c r="D460" s="2"/>
      <c r="E460" s="2"/>
      <c r="F460" s="2"/>
      <c r="G460" s="2"/>
      <c r="H460" s="2"/>
      <c r="I460" s="2"/>
      <c r="J460" s="2"/>
    </row>
    <row r="461" spans="4:10" x14ac:dyDescent="0.25">
      <c r="D461" s="2"/>
      <c r="E461" s="2"/>
      <c r="F461" s="2"/>
      <c r="G461" s="2"/>
      <c r="H461" s="2"/>
      <c r="I461" s="2"/>
      <c r="J461" s="2"/>
    </row>
    <row r="462" spans="4:10" x14ac:dyDescent="0.25">
      <c r="D462" s="2"/>
      <c r="E462" s="2"/>
      <c r="F462" s="2"/>
      <c r="G462" s="2"/>
      <c r="H462" s="2"/>
      <c r="I462" s="2"/>
      <c r="J462" s="2"/>
    </row>
    <row r="463" spans="4:10" x14ac:dyDescent="0.25">
      <c r="D463" s="2"/>
      <c r="E463" s="2"/>
      <c r="F463" s="2"/>
      <c r="G463" s="2"/>
      <c r="H463" s="2"/>
      <c r="I463" s="2"/>
      <c r="J463" s="2"/>
    </row>
    <row r="464" spans="4:10" x14ac:dyDescent="0.25">
      <c r="D464" s="2"/>
      <c r="E464" s="2"/>
      <c r="F464" s="2"/>
      <c r="G464" s="2"/>
      <c r="H464" s="2"/>
      <c r="I464" s="2"/>
      <c r="J464" s="2"/>
    </row>
    <row r="465" spans="4:10" x14ac:dyDescent="0.25">
      <c r="D465" s="2"/>
      <c r="E465" s="2"/>
      <c r="F465" s="2"/>
      <c r="G465" s="2"/>
      <c r="H465" s="2"/>
      <c r="I465" s="2"/>
      <c r="J465" s="2"/>
    </row>
    <row r="466" spans="4:10" x14ac:dyDescent="0.25">
      <c r="D466" s="2"/>
      <c r="E466" s="2"/>
      <c r="F466" s="2"/>
      <c r="G466" s="2"/>
      <c r="H466" s="2"/>
      <c r="I466" s="2"/>
      <c r="J466" s="2"/>
    </row>
    <row r="467" spans="4:10" x14ac:dyDescent="0.25">
      <c r="D467" s="2"/>
      <c r="E467" s="2"/>
      <c r="F467" s="2"/>
      <c r="G467" s="2"/>
      <c r="H467" s="2"/>
      <c r="I467" s="2"/>
      <c r="J467" s="2"/>
    </row>
    <row r="468" spans="4:10" x14ac:dyDescent="0.25">
      <c r="D468" s="2"/>
      <c r="E468" s="2"/>
      <c r="F468" s="2"/>
      <c r="G468" s="2"/>
      <c r="H468" s="2"/>
      <c r="I468" s="2"/>
      <c r="J468" s="2"/>
    </row>
    <row r="469" spans="4:10" x14ac:dyDescent="0.25">
      <c r="D469" s="2"/>
      <c r="E469" s="2"/>
      <c r="F469" s="2"/>
      <c r="G469" s="2"/>
      <c r="H469" s="2"/>
      <c r="I469" s="2"/>
      <c r="J469" s="2"/>
    </row>
    <row r="470" spans="4:10" x14ac:dyDescent="0.25">
      <c r="D470" s="2"/>
      <c r="E470" s="2"/>
      <c r="F470" s="2"/>
      <c r="G470" s="2"/>
      <c r="H470" s="2"/>
      <c r="I470" s="2"/>
      <c r="J470" s="2"/>
    </row>
    <row r="471" spans="4:10" x14ac:dyDescent="0.25">
      <c r="D471" s="2"/>
      <c r="E471" s="2"/>
      <c r="F471" s="2"/>
      <c r="G471" s="2"/>
      <c r="H471" s="2"/>
      <c r="I471" s="2"/>
      <c r="J471" s="2"/>
    </row>
    <row r="472" spans="4:10" x14ac:dyDescent="0.25">
      <c r="D472" s="2"/>
      <c r="E472" s="2"/>
      <c r="F472" s="2"/>
      <c r="G472" s="2"/>
      <c r="H472" s="2"/>
      <c r="I472" s="2"/>
      <c r="J472" s="2"/>
    </row>
    <row r="473" spans="4:10" x14ac:dyDescent="0.25">
      <c r="D473" s="2"/>
      <c r="E473" s="2"/>
      <c r="F473" s="2"/>
      <c r="G473" s="2"/>
      <c r="H473" s="2"/>
      <c r="I473" s="2"/>
      <c r="J473" s="2"/>
    </row>
    <row r="474" spans="4:10" x14ac:dyDescent="0.25">
      <c r="D474" s="2"/>
      <c r="E474" s="2"/>
      <c r="F474" s="2"/>
      <c r="G474" s="2"/>
      <c r="H474" s="2"/>
      <c r="I474" s="2"/>
      <c r="J474" s="2"/>
    </row>
    <row r="475" spans="4:10" x14ac:dyDescent="0.25">
      <c r="D475" s="2"/>
      <c r="E475" s="2"/>
      <c r="F475" s="2"/>
      <c r="G475" s="2"/>
      <c r="H475" s="2"/>
      <c r="I475" s="2"/>
      <c r="J475" s="2"/>
    </row>
    <row r="476" spans="4:10" x14ac:dyDescent="0.25">
      <c r="D476" s="2"/>
      <c r="E476" s="2"/>
      <c r="F476" s="2"/>
      <c r="G476" s="2"/>
      <c r="H476" s="2"/>
      <c r="I476" s="2"/>
      <c r="J476" s="2"/>
    </row>
    <row r="477" spans="4:10" x14ac:dyDescent="0.25">
      <c r="D477" s="2"/>
      <c r="E477" s="2"/>
      <c r="F477" s="2"/>
      <c r="G477" s="2"/>
      <c r="H477" s="2"/>
      <c r="I477" s="2"/>
      <c r="J477" s="2"/>
    </row>
    <row r="478" spans="4:10" x14ac:dyDescent="0.25">
      <c r="D478" s="2"/>
      <c r="E478" s="2"/>
      <c r="F478" s="2"/>
      <c r="G478" s="2"/>
      <c r="H478" s="2"/>
      <c r="I478" s="2"/>
      <c r="J478" s="2"/>
    </row>
    <row r="479" spans="4:10" x14ac:dyDescent="0.25">
      <c r="D479" s="2"/>
      <c r="E479" s="2"/>
      <c r="F479" s="2"/>
      <c r="G479" s="2"/>
      <c r="H479" s="2"/>
      <c r="I479" s="2"/>
      <c r="J479" s="2"/>
    </row>
    <row r="480" spans="4:10" x14ac:dyDescent="0.25">
      <c r="D480" s="2"/>
      <c r="E480" s="2"/>
      <c r="F480" s="2"/>
      <c r="G480" s="2"/>
      <c r="H480" s="2"/>
      <c r="I480" s="2"/>
      <c r="J480" s="2"/>
    </row>
    <row r="481" spans="4:10" x14ac:dyDescent="0.25">
      <c r="D481" s="2"/>
      <c r="E481" s="2"/>
      <c r="F481" s="2"/>
      <c r="G481" s="2"/>
      <c r="H481" s="2"/>
      <c r="I481" s="2"/>
      <c r="J481" s="2"/>
    </row>
    <row r="482" spans="4:10" x14ac:dyDescent="0.25">
      <c r="D482" s="2"/>
      <c r="E482" s="2"/>
      <c r="F482" s="2"/>
      <c r="G482" s="2"/>
      <c r="H482" s="2"/>
      <c r="I482" s="2"/>
      <c r="J482" s="2"/>
    </row>
    <row r="483" spans="4:10" x14ac:dyDescent="0.25">
      <c r="D483" s="2"/>
      <c r="E483" s="2"/>
      <c r="F483" s="2"/>
      <c r="G483" s="2"/>
      <c r="H483" s="2"/>
      <c r="I483" s="2"/>
      <c r="J483" s="2"/>
    </row>
    <row r="484" spans="4:10" x14ac:dyDescent="0.25">
      <c r="D484" s="2"/>
      <c r="E484" s="2"/>
      <c r="F484" s="2"/>
      <c r="G484" s="2"/>
      <c r="H484" s="2"/>
      <c r="I484" s="2"/>
      <c r="J484" s="2"/>
    </row>
    <row r="485" spans="4:10" x14ac:dyDescent="0.25">
      <c r="D485" s="2"/>
      <c r="E485" s="2"/>
      <c r="F485" s="2"/>
      <c r="G485" s="2"/>
      <c r="H485" s="2"/>
      <c r="I485" s="2"/>
      <c r="J485" s="2"/>
    </row>
    <row r="486" spans="4:10" x14ac:dyDescent="0.25">
      <c r="D486" s="2"/>
      <c r="E486" s="2"/>
      <c r="F486" s="2"/>
      <c r="G486" s="2"/>
      <c r="H486" s="2"/>
      <c r="I486" s="2"/>
      <c r="J486" s="2"/>
    </row>
    <row r="487" spans="4:10" x14ac:dyDescent="0.25">
      <c r="D487" s="2"/>
      <c r="E487" s="2"/>
      <c r="F487" s="2"/>
      <c r="G487" s="2"/>
      <c r="H487" s="2"/>
      <c r="I487" s="2"/>
      <c r="J487" s="2"/>
    </row>
    <row r="488" spans="4:10" x14ac:dyDescent="0.25">
      <c r="D488" s="2"/>
      <c r="E488" s="2"/>
      <c r="F488" s="2"/>
      <c r="G488" s="2"/>
      <c r="H488" s="2"/>
      <c r="I488" s="2"/>
      <c r="J488" s="2"/>
    </row>
    <row r="489" spans="4:10" x14ac:dyDescent="0.25">
      <c r="D489" s="2"/>
      <c r="E489" s="2"/>
      <c r="F489" s="2"/>
      <c r="G489" s="2"/>
      <c r="H489" s="2"/>
      <c r="I489" s="2"/>
      <c r="J489" s="2"/>
    </row>
    <row r="490" spans="4:10" x14ac:dyDescent="0.25">
      <c r="D490" s="2"/>
      <c r="E490" s="2"/>
      <c r="F490" s="2"/>
      <c r="G490" s="2"/>
      <c r="H490" s="2"/>
      <c r="I490" s="2"/>
      <c r="J490" s="2"/>
    </row>
    <row r="491" spans="4:10" x14ac:dyDescent="0.25">
      <c r="D491" s="2"/>
      <c r="E491" s="2"/>
      <c r="F491" s="2"/>
      <c r="G491" s="2"/>
      <c r="H491" s="2"/>
      <c r="I491" s="2"/>
      <c r="J491" s="2"/>
    </row>
    <row r="492" spans="4:10" x14ac:dyDescent="0.25">
      <c r="D492" s="2"/>
      <c r="E492" s="2"/>
      <c r="F492" s="2"/>
      <c r="G492" s="2"/>
      <c r="H492" s="2"/>
      <c r="I492" s="2"/>
      <c r="J492" s="2"/>
    </row>
    <row r="493" spans="4:10" x14ac:dyDescent="0.25">
      <c r="D493" s="2"/>
      <c r="E493" s="2"/>
      <c r="F493" s="2"/>
      <c r="G493" s="2"/>
      <c r="H493" s="2"/>
      <c r="I493" s="2"/>
      <c r="J493" s="2"/>
    </row>
    <row r="494" spans="4:10" x14ac:dyDescent="0.25">
      <c r="D494" s="2"/>
      <c r="E494" s="2"/>
      <c r="F494" s="2"/>
      <c r="G494" s="2"/>
      <c r="H494" s="2"/>
      <c r="I494" s="2"/>
      <c r="J494" s="2"/>
    </row>
    <row r="495" spans="4:10" x14ac:dyDescent="0.25">
      <c r="D495" s="2"/>
      <c r="E495" s="2"/>
      <c r="F495" s="2"/>
      <c r="G495" s="2"/>
      <c r="H495" s="2"/>
      <c r="I495" s="2"/>
      <c r="J495" s="2"/>
    </row>
    <row r="496" spans="4:10" x14ac:dyDescent="0.25">
      <c r="D496" s="2"/>
      <c r="E496" s="2"/>
      <c r="F496" s="2"/>
      <c r="G496" s="2"/>
      <c r="H496" s="2"/>
      <c r="I496" s="2"/>
      <c r="J496" s="2"/>
    </row>
    <row r="497" spans="4:10" x14ac:dyDescent="0.25">
      <c r="D497" s="2"/>
      <c r="E497" s="2"/>
      <c r="F497" s="2"/>
      <c r="G497" s="2"/>
      <c r="H497" s="2"/>
      <c r="I497" s="2"/>
      <c r="J497" s="2"/>
    </row>
    <row r="498" spans="4:10" x14ac:dyDescent="0.25">
      <c r="D498" s="2"/>
      <c r="E498" s="2"/>
      <c r="F498" s="2"/>
      <c r="G498" s="2"/>
      <c r="H498" s="2"/>
      <c r="I498" s="2"/>
      <c r="J498" s="2"/>
    </row>
    <row r="499" spans="4:10" x14ac:dyDescent="0.25">
      <c r="D499" s="2"/>
      <c r="E499" s="2"/>
      <c r="F499" s="2"/>
      <c r="G499" s="2"/>
      <c r="H499" s="2"/>
      <c r="I499" s="2"/>
      <c r="J499" s="2"/>
    </row>
    <row r="500" spans="4:10" x14ac:dyDescent="0.25">
      <c r="D500" s="2"/>
      <c r="E500" s="2"/>
      <c r="F500" s="2"/>
      <c r="G500" s="2"/>
      <c r="H500" s="2"/>
      <c r="I500" s="2"/>
      <c r="J500" s="2"/>
    </row>
    <row r="501" spans="4:10" x14ac:dyDescent="0.25">
      <c r="D501" s="2"/>
      <c r="E501" s="2"/>
      <c r="F501" s="2"/>
      <c r="G501" s="2"/>
      <c r="H501" s="2"/>
      <c r="I501" s="2"/>
      <c r="J501" s="2"/>
    </row>
    <row r="502" spans="4:10" x14ac:dyDescent="0.25">
      <c r="D502" s="2"/>
      <c r="E502" s="2"/>
      <c r="F502" s="2"/>
      <c r="G502" s="2"/>
      <c r="H502" s="2"/>
      <c r="I502" s="2"/>
      <c r="J502" s="2"/>
    </row>
    <row r="503" spans="4:10" x14ac:dyDescent="0.25">
      <c r="D503" s="2"/>
      <c r="E503" s="2"/>
      <c r="F503" s="2"/>
      <c r="G503" s="2"/>
      <c r="H503" s="2"/>
      <c r="I503" s="2"/>
      <c r="J503" s="2"/>
    </row>
    <row r="504" spans="4:10" x14ac:dyDescent="0.25">
      <c r="D504" s="2"/>
      <c r="E504" s="2"/>
      <c r="F504" s="2"/>
      <c r="G504" s="2"/>
      <c r="H504" s="2"/>
      <c r="I504" s="2"/>
      <c r="J504" s="2"/>
    </row>
    <row r="505" spans="4:10" x14ac:dyDescent="0.25">
      <c r="D505" s="2"/>
      <c r="E505" s="2"/>
      <c r="F505" s="2"/>
      <c r="G505" s="2"/>
      <c r="H505" s="2"/>
      <c r="I505" s="2"/>
      <c r="J505" s="2"/>
    </row>
    <row r="506" spans="4:10" x14ac:dyDescent="0.25">
      <c r="D506" s="2"/>
      <c r="E506" s="2"/>
      <c r="F506" s="2"/>
      <c r="G506" s="2"/>
      <c r="H506" s="2"/>
      <c r="I506" s="2"/>
      <c r="J506" s="2"/>
    </row>
    <row r="507" spans="4:10" x14ac:dyDescent="0.25">
      <c r="D507" s="2"/>
      <c r="E507" s="2"/>
      <c r="F507" s="2"/>
      <c r="G507" s="2"/>
      <c r="H507" s="2"/>
      <c r="I507" s="2"/>
      <c r="J507" s="2"/>
    </row>
    <row r="508" spans="4:10" x14ac:dyDescent="0.25">
      <c r="D508" s="2"/>
      <c r="E508" s="2"/>
      <c r="F508" s="2"/>
      <c r="G508" s="2"/>
      <c r="H508" s="2"/>
      <c r="I508" s="2"/>
      <c r="J508" s="2"/>
    </row>
    <row r="509" spans="4:10" x14ac:dyDescent="0.25">
      <c r="D509" s="2"/>
      <c r="E509" s="2"/>
      <c r="F509" s="2"/>
      <c r="G509" s="2"/>
      <c r="H509" s="2"/>
      <c r="I509" s="2"/>
      <c r="J509" s="2"/>
    </row>
    <row r="510" spans="4:10" x14ac:dyDescent="0.25">
      <c r="D510" s="2"/>
      <c r="E510" s="2"/>
      <c r="F510" s="2"/>
      <c r="G510" s="2"/>
      <c r="H510" s="2"/>
      <c r="I510" s="2"/>
      <c r="J510" s="2"/>
    </row>
    <row r="511" spans="4:10" x14ac:dyDescent="0.25">
      <c r="D511" s="2"/>
      <c r="E511" s="2"/>
      <c r="F511" s="2"/>
      <c r="G511" s="2"/>
      <c r="H511" s="2"/>
      <c r="I511" s="2"/>
      <c r="J511" s="2"/>
    </row>
    <row r="512" spans="4:10" x14ac:dyDescent="0.25">
      <c r="D512" s="2"/>
      <c r="E512" s="2"/>
      <c r="F512" s="2"/>
      <c r="G512" s="2"/>
      <c r="H512" s="2"/>
      <c r="I512" s="2"/>
      <c r="J512" s="2"/>
    </row>
    <row r="513" spans="4:10" x14ac:dyDescent="0.25">
      <c r="D513" s="2"/>
      <c r="E513" s="2"/>
      <c r="F513" s="2"/>
      <c r="G513" s="2"/>
      <c r="H513" s="2"/>
      <c r="I513" s="2"/>
      <c r="J513" s="2"/>
    </row>
    <row r="514" spans="4:10" x14ac:dyDescent="0.25">
      <c r="D514" s="2"/>
      <c r="E514" s="2"/>
      <c r="F514" s="2"/>
      <c r="G514" s="2"/>
      <c r="H514" s="2"/>
      <c r="I514" s="2"/>
      <c r="J514" s="2"/>
    </row>
    <row r="515" spans="4:10" x14ac:dyDescent="0.25">
      <c r="D515" s="2"/>
      <c r="E515" s="2"/>
      <c r="F515" s="2"/>
      <c r="G515" s="2"/>
      <c r="H515" s="2"/>
      <c r="I515" s="2"/>
      <c r="J515" s="2"/>
    </row>
    <row r="516" spans="4:10" x14ac:dyDescent="0.25">
      <c r="D516" s="2"/>
      <c r="E516" s="2"/>
      <c r="F516" s="2"/>
      <c r="G516" s="2"/>
      <c r="H516" s="2"/>
      <c r="I516" s="2"/>
      <c r="J516" s="2"/>
    </row>
    <row r="517" spans="4:10" x14ac:dyDescent="0.25">
      <c r="D517" s="2"/>
      <c r="E517" s="2"/>
      <c r="F517" s="2"/>
      <c r="G517" s="2"/>
      <c r="H517" s="2"/>
      <c r="I517" s="2"/>
      <c r="J517" s="2"/>
    </row>
    <row r="518" spans="4:10" x14ac:dyDescent="0.25">
      <c r="D518" s="2"/>
      <c r="E518" s="2"/>
      <c r="F518" s="2"/>
      <c r="G518" s="2"/>
      <c r="H518" s="2"/>
      <c r="I518" s="2"/>
      <c r="J518" s="2"/>
    </row>
    <row r="519" spans="4:10" x14ac:dyDescent="0.25">
      <c r="D519" s="2"/>
      <c r="E519" s="2"/>
      <c r="F519" s="2"/>
      <c r="G519" s="2"/>
      <c r="H519" s="2"/>
      <c r="I519" s="2"/>
      <c r="J519" s="2"/>
    </row>
    <row r="520" spans="4:10" x14ac:dyDescent="0.25">
      <c r="D520" s="2"/>
      <c r="E520" s="2"/>
      <c r="F520" s="2"/>
      <c r="G520" s="2"/>
      <c r="H520" s="2"/>
      <c r="I520" s="2"/>
      <c r="J520" s="2"/>
    </row>
    <row r="521" spans="4:10" x14ac:dyDescent="0.25">
      <c r="D521" s="2"/>
      <c r="E521" s="2"/>
      <c r="F521" s="2"/>
      <c r="G521" s="2"/>
      <c r="H521" s="2"/>
      <c r="I521" s="2"/>
      <c r="J521" s="2"/>
    </row>
    <row r="522" spans="4:10" x14ac:dyDescent="0.25">
      <c r="D522" s="2"/>
      <c r="E522" s="2"/>
      <c r="F522" s="2"/>
      <c r="G522" s="2"/>
      <c r="H522" s="2"/>
      <c r="I522" s="2"/>
      <c r="J522" s="2"/>
    </row>
    <row r="523" spans="4:10" x14ac:dyDescent="0.25">
      <c r="D523" s="2"/>
      <c r="E523" s="2"/>
      <c r="F523" s="2"/>
      <c r="G523" s="2"/>
      <c r="H523" s="2"/>
      <c r="I523" s="2"/>
      <c r="J523" s="2"/>
    </row>
    <row r="524" spans="4:10" x14ac:dyDescent="0.25">
      <c r="D524" s="2"/>
      <c r="E524" s="2"/>
      <c r="F524" s="2"/>
      <c r="G524" s="2"/>
      <c r="H524" s="2"/>
      <c r="I524" s="2"/>
      <c r="J524" s="2"/>
    </row>
    <row r="525" spans="4:10" x14ac:dyDescent="0.25">
      <c r="D525" s="2"/>
      <c r="E525" s="2"/>
      <c r="F525" s="2"/>
      <c r="G525" s="2"/>
      <c r="H525" s="2"/>
      <c r="I525" s="2"/>
      <c r="J525" s="2"/>
    </row>
    <row r="526" spans="4:10" x14ac:dyDescent="0.25">
      <c r="D526" s="2"/>
      <c r="E526" s="2"/>
      <c r="F526" s="2"/>
      <c r="G526" s="2"/>
      <c r="H526" s="2"/>
      <c r="I526" s="2"/>
      <c r="J526" s="2"/>
    </row>
    <row r="527" spans="4:10" x14ac:dyDescent="0.25">
      <c r="D527" s="2"/>
      <c r="E527" s="2"/>
      <c r="F527" s="2"/>
      <c r="G527" s="2"/>
      <c r="H527" s="2"/>
      <c r="I527" s="2"/>
      <c r="J527" s="2"/>
    </row>
    <row r="528" spans="4:10" x14ac:dyDescent="0.25">
      <c r="D528" s="2"/>
      <c r="E528" s="2"/>
      <c r="F528" s="2"/>
      <c r="G528" s="2"/>
      <c r="H528" s="2"/>
      <c r="I528" s="2"/>
      <c r="J528" s="2"/>
    </row>
    <row r="529" spans="4:10" x14ac:dyDescent="0.25">
      <c r="D529" s="2"/>
      <c r="E529" s="2"/>
      <c r="F529" s="2"/>
      <c r="G529" s="2"/>
      <c r="H529" s="2"/>
      <c r="I529" s="2"/>
      <c r="J529" s="2"/>
    </row>
    <row r="530" spans="4:10" x14ac:dyDescent="0.25">
      <c r="D530" s="2"/>
      <c r="E530" s="2"/>
      <c r="F530" s="2"/>
      <c r="G530" s="2"/>
      <c r="H530" s="2"/>
      <c r="I530" s="2"/>
      <c r="J530" s="2"/>
    </row>
    <row r="531" spans="4:10" x14ac:dyDescent="0.25">
      <c r="D531" s="2"/>
      <c r="E531" s="2"/>
      <c r="F531" s="2"/>
      <c r="G531" s="2"/>
      <c r="H531" s="2"/>
      <c r="I531" s="2"/>
      <c r="J531" s="2"/>
    </row>
    <row r="532" spans="4:10" x14ac:dyDescent="0.25">
      <c r="D532" s="2"/>
      <c r="E532" s="2"/>
      <c r="F532" s="2"/>
      <c r="G532" s="2"/>
      <c r="H532" s="2"/>
      <c r="I532" s="2"/>
      <c r="J532" s="2"/>
    </row>
    <row r="533" spans="4:10" x14ac:dyDescent="0.25">
      <c r="D533" s="2"/>
      <c r="E533" s="2"/>
      <c r="F533" s="2"/>
      <c r="G533" s="2"/>
      <c r="H533" s="2"/>
      <c r="I533" s="2"/>
      <c r="J533" s="2"/>
    </row>
    <row r="534" spans="4:10" x14ac:dyDescent="0.25">
      <c r="D534" s="2"/>
      <c r="E534" s="2"/>
      <c r="F534" s="2"/>
      <c r="G534" s="2"/>
      <c r="H534" s="2"/>
      <c r="I534" s="2"/>
      <c r="J534" s="2"/>
    </row>
    <row r="535" spans="4:10" x14ac:dyDescent="0.25">
      <c r="D535" s="2"/>
      <c r="E535" s="2"/>
      <c r="F535" s="2"/>
      <c r="G535" s="2"/>
      <c r="H535" s="2"/>
      <c r="I535" s="2"/>
      <c r="J535" s="2"/>
    </row>
    <row r="536" spans="4:10" x14ac:dyDescent="0.25">
      <c r="D536" s="2"/>
      <c r="E536" s="2"/>
      <c r="F536" s="2"/>
      <c r="G536" s="2"/>
      <c r="H536" s="2"/>
      <c r="I536" s="2"/>
      <c r="J536" s="2"/>
    </row>
    <row r="537" spans="4:10" x14ac:dyDescent="0.25">
      <c r="D537" s="2"/>
      <c r="E537" s="2"/>
      <c r="F537" s="2"/>
      <c r="G537" s="2"/>
      <c r="H537" s="2"/>
      <c r="I537" s="2"/>
      <c r="J537" s="2"/>
    </row>
    <row r="538" spans="4:10" x14ac:dyDescent="0.25">
      <c r="D538" s="2"/>
      <c r="E538" s="2"/>
      <c r="F538" s="2"/>
      <c r="G538" s="2"/>
      <c r="H538" s="2"/>
      <c r="I538" s="2"/>
      <c r="J538" s="2"/>
    </row>
    <row r="539" spans="4:10" x14ac:dyDescent="0.25">
      <c r="D539" s="2"/>
      <c r="E539" s="2"/>
      <c r="F539" s="2"/>
      <c r="G539" s="2"/>
      <c r="H539" s="2"/>
      <c r="I539" s="2"/>
      <c r="J539" s="2"/>
    </row>
    <row r="540" spans="4:10" x14ac:dyDescent="0.25">
      <c r="D540" s="2"/>
      <c r="E540" s="2"/>
      <c r="F540" s="2"/>
      <c r="G540" s="2"/>
      <c r="H540" s="2"/>
      <c r="I540" s="2"/>
      <c r="J540" s="2"/>
    </row>
    <row r="541" spans="4:10" x14ac:dyDescent="0.25">
      <c r="D541" s="2"/>
      <c r="E541" s="2"/>
      <c r="F541" s="2"/>
      <c r="G541" s="2"/>
      <c r="H541" s="2"/>
      <c r="I541" s="2"/>
      <c r="J541" s="2"/>
    </row>
    <row r="542" spans="4:10" x14ac:dyDescent="0.25">
      <c r="D542" s="2"/>
      <c r="E542" s="2"/>
      <c r="F542" s="2"/>
      <c r="G542" s="2"/>
      <c r="H542" s="2"/>
      <c r="I542" s="2"/>
      <c r="J542" s="2"/>
    </row>
    <row r="543" spans="4:10" x14ac:dyDescent="0.25">
      <c r="D543" s="2"/>
      <c r="E543" s="2"/>
      <c r="F543" s="2"/>
      <c r="G543" s="2"/>
      <c r="H543" s="2"/>
      <c r="I543" s="2"/>
      <c r="J543" s="2"/>
    </row>
    <row r="544" spans="4:10" x14ac:dyDescent="0.25">
      <c r="D544" s="2"/>
      <c r="E544" s="2"/>
      <c r="F544" s="2"/>
      <c r="G544" s="2"/>
      <c r="H544" s="2"/>
      <c r="I544" s="2"/>
      <c r="J544" s="2"/>
    </row>
    <row r="545" spans="4:10" x14ac:dyDescent="0.25">
      <c r="D545" s="2"/>
      <c r="E545" s="2"/>
      <c r="F545" s="2"/>
      <c r="G545" s="2"/>
      <c r="H545" s="2"/>
      <c r="I545" s="2"/>
      <c r="J545" s="2"/>
    </row>
    <row r="546" spans="4:10" x14ac:dyDescent="0.25">
      <c r="D546" s="2"/>
      <c r="E546" s="2"/>
      <c r="F546" s="2"/>
      <c r="G546" s="2"/>
      <c r="H546" s="2"/>
      <c r="I546" s="2"/>
      <c r="J546" s="2"/>
    </row>
    <row r="547" spans="4:10" x14ac:dyDescent="0.25">
      <c r="D547" s="2"/>
      <c r="E547" s="2"/>
      <c r="F547" s="2"/>
      <c r="G547" s="2"/>
      <c r="H547" s="2"/>
      <c r="I547" s="2"/>
      <c r="J547" s="2"/>
    </row>
    <row r="548" spans="4:10" x14ac:dyDescent="0.25">
      <c r="D548" s="2"/>
      <c r="E548" s="2"/>
      <c r="F548" s="2"/>
      <c r="G548" s="2"/>
      <c r="H548" s="2"/>
      <c r="I548" s="2"/>
      <c r="J548" s="2"/>
    </row>
    <row r="549" spans="4:10" x14ac:dyDescent="0.25">
      <c r="D549" s="2"/>
      <c r="E549" s="2"/>
      <c r="F549" s="2"/>
      <c r="G549" s="2"/>
      <c r="H549" s="2"/>
      <c r="I549" s="2"/>
      <c r="J549" s="2"/>
    </row>
    <row r="550" spans="4:10" x14ac:dyDescent="0.25">
      <c r="D550" s="2"/>
      <c r="E550" s="2"/>
      <c r="F550" s="2"/>
      <c r="G550" s="2"/>
      <c r="H550" s="2"/>
      <c r="I550" s="2"/>
      <c r="J550" s="2"/>
    </row>
    <row r="551" spans="4:10" x14ac:dyDescent="0.25">
      <c r="D551" s="2"/>
      <c r="E551" s="2"/>
      <c r="F551" s="2"/>
      <c r="G551" s="2"/>
      <c r="H551" s="2"/>
      <c r="I551" s="2"/>
      <c r="J551" s="2"/>
    </row>
    <row r="552" spans="4:10" x14ac:dyDescent="0.25">
      <c r="D552" s="2"/>
      <c r="E552" s="2"/>
      <c r="F552" s="2"/>
      <c r="G552" s="2"/>
      <c r="H552" s="2"/>
      <c r="I552" s="2"/>
      <c r="J552" s="2"/>
    </row>
    <row r="553" spans="4:10" x14ac:dyDescent="0.25">
      <c r="D553" s="2"/>
      <c r="E553" s="2"/>
      <c r="F553" s="2"/>
      <c r="G553" s="2"/>
      <c r="H553" s="2"/>
      <c r="I553" s="2"/>
      <c r="J553" s="2"/>
    </row>
    <row r="554" spans="4:10" x14ac:dyDescent="0.25">
      <c r="D554" s="2"/>
      <c r="E554" s="2"/>
      <c r="F554" s="2"/>
      <c r="G554" s="2"/>
      <c r="H554" s="2"/>
      <c r="I554" s="2"/>
      <c r="J554" s="2"/>
    </row>
    <row r="555" spans="4:10" x14ac:dyDescent="0.25">
      <c r="D555" s="2"/>
      <c r="E555" s="2"/>
      <c r="F555" s="2"/>
      <c r="G555" s="2"/>
      <c r="H555" s="2"/>
      <c r="I555" s="2"/>
      <c r="J555" s="2"/>
    </row>
    <row r="556" spans="4:10" x14ac:dyDescent="0.25">
      <c r="D556" s="2"/>
      <c r="E556" s="2"/>
      <c r="F556" s="2"/>
      <c r="G556" s="2"/>
      <c r="H556" s="2"/>
      <c r="I556" s="2"/>
      <c r="J556" s="2"/>
    </row>
    <row r="557" spans="4:10" x14ac:dyDescent="0.25">
      <c r="D557" s="2"/>
      <c r="E557" s="2"/>
      <c r="F557" s="2"/>
      <c r="G557" s="2"/>
      <c r="H557" s="2"/>
      <c r="I557" s="2"/>
      <c r="J557" s="2"/>
    </row>
    <row r="558" spans="4:10" x14ac:dyDescent="0.25">
      <c r="D558" s="2"/>
      <c r="E558" s="2"/>
      <c r="F558" s="2"/>
      <c r="G558" s="2"/>
      <c r="H558" s="2"/>
      <c r="I558" s="2"/>
      <c r="J558" s="2"/>
    </row>
    <row r="559" spans="4:10" x14ac:dyDescent="0.25">
      <c r="D559" s="2"/>
      <c r="E559" s="2"/>
      <c r="F559" s="2"/>
      <c r="G559" s="2"/>
      <c r="H559" s="2"/>
      <c r="I559" s="2"/>
      <c r="J559" s="2"/>
    </row>
    <row r="560" spans="4:10" x14ac:dyDescent="0.25">
      <c r="D560" s="2"/>
      <c r="E560" s="2"/>
      <c r="F560" s="2"/>
      <c r="G560" s="2"/>
      <c r="H560" s="2"/>
      <c r="I560" s="2"/>
      <c r="J560" s="2"/>
    </row>
    <row r="561" spans="4:10" x14ac:dyDescent="0.25">
      <c r="D561" s="2"/>
      <c r="E561" s="2"/>
      <c r="F561" s="2"/>
      <c r="G561" s="2"/>
      <c r="H561" s="2"/>
      <c r="I561" s="2"/>
      <c r="J561" s="2"/>
    </row>
    <row r="562" spans="4:10" x14ac:dyDescent="0.25">
      <c r="D562" s="2"/>
      <c r="E562" s="2"/>
      <c r="F562" s="2"/>
      <c r="G562" s="2"/>
      <c r="H562" s="2"/>
      <c r="I562" s="2"/>
      <c r="J562" s="2"/>
    </row>
    <row r="563" spans="4:10" x14ac:dyDescent="0.25">
      <c r="D563" s="2"/>
      <c r="E563" s="2"/>
      <c r="F563" s="2"/>
      <c r="G563" s="2"/>
      <c r="H563" s="2"/>
      <c r="I563" s="2"/>
      <c r="J563" s="2"/>
    </row>
    <row r="564" spans="4:10" x14ac:dyDescent="0.25">
      <c r="D564" s="2"/>
      <c r="E564" s="2"/>
      <c r="F564" s="2"/>
      <c r="G564" s="2"/>
      <c r="H564" s="2"/>
      <c r="I564" s="2"/>
      <c r="J564" s="2"/>
    </row>
    <row r="565" spans="4:10" x14ac:dyDescent="0.25">
      <c r="D565" s="2"/>
      <c r="E565" s="2"/>
      <c r="F565" s="2"/>
      <c r="G565" s="2"/>
      <c r="H565" s="2"/>
      <c r="I565" s="2"/>
      <c r="J565" s="2"/>
    </row>
    <row r="566" spans="4:10" x14ac:dyDescent="0.25">
      <c r="D566" s="2"/>
      <c r="E566" s="2"/>
      <c r="F566" s="2"/>
      <c r="G566" s="2"/>
      <c r="H566" s="2"/>
      <c r="I566" s="2"/>
      <c r="J566" s="2"/>
    </row>
    <row r="567" spans="4:10" x14ac:dyDescent="0.25">
      <c r="D567" s="2"/>
      <c r="E567" s="2"/>
      <c r="F567" s="2"/>
      <c r="G567" s="2"/>
      <c r="H567" s="2"/>
      <c r="I567" s="2"/>
      <c r="J567" s="2"/>
    </row>
    <row r="568" spans="4:10" x14ac:dyDescent="0.25">
      <c r="D568" s="2"/>
      <c r="E568" s="2"/>
      <c r="F568" s="2"/>
      <c r="G568" s="2"/>
      <c r="H568" s="2"/>
      <c r="I568" s="2"/>
      <c r="J568" s="2"/>
    </row>
    <row r="569" spans="4:10" x14ac:dyDescent="0.25">
      <c r="D569" s="2"/>
      <c r="E569" s="2"/>
      <c r="F569" s="2"/>
      <c r="G569" s="2"/>
      <c r="H569" s="2"/>
      <c r="I569" s="2"/>
      <c r="J569" s="2"/>
    </row>
    <row r="570" spans="4:10" x14ac:dyDescent="0.25">
      <c r="D570" s="2"/>
      <c r="E570" s="2"/>
      <c r="F570" s="2"/>
      <c r="G570" s="2"/>
      <c r="H570" s="2"/>
      <c r="I570" s="2"/>
      <c r="J570" s="2"/>
    </row>
    <row r="571" spans="4:10" x14ac:dyDescent="0.25">
      <c r="D571" s="2"/>
      <c r="E571" s="2"/>
      <c r="F571" s="2"/>
      <c r="G571" s="2"/>
      <c r="H571" s="2"/>
      <c r="I571" s="2"/>
      <c r="J571" s="2"/>
    </row>
    <row r="572" spans="4:10" x14ac:dyDescent="0.25">
      <c r="D572" s="2"/>
      <c r="E572" s="2"/>
      <c r="F572" s="2"/>
      <c r="G572" s="2"/>
      <c r="H572" s="2"/>
      <c r="I572" s="2"/>
      <c r="J572" s="2"/>
    </row>
    <row r="573" spans="4:10" x14ac:dyDescent="0.25">
      <c r="D573" s="2"/>
      <c r="E573" s="2"/>
      <c r="F573" s="2"/>
      <c r="G573" s="2"/>
      <c r="H573" s="2"/>
      <c r="I573" s="2"/>
      <c r="J573" s="2"/>
    </row>
    <row r="574" spans="4:10" x14ac:dyDescent="0.25">
      <c r="D574" s="2"/>
      <c r="E574" s="2"/>
      <c r="F574" s="2"/>
      <c r="G574" s="2"/>
      <c r="H574" s="2"/>
      <c r="I574" s="2"/>
      <c r="J574" s="2"/>
    </row>
    <row r="575" spans="4:10" x14ac:dyDescent="0.25">
      <c r="D575" s="2"/>
      <c r="E575" s="2"/>
      <c r="F575" s="2"/>
      <c r="G575" s="2"/>
      <c r="H575" s="2"/>
      <c r="I575" s="2"/>
      <c r="J575" s="2"/>
    </row>
    <row r="576" spans="4:10" x14ac:dyDescent="0.25">
      <c r="D576" s="2"/>
      <c r="E576" s="2"/>
      <c r="F576" s="2"/>
      <c r="G576" s="2"/>
      <c r="H576" s="2"/>
      <c r="I576" s="2"/>
      <c r="J576" s="2"/>
    </row>
    <row r="577" spans="4:10" x14ac:dyDescent="0.25">
      <c r="D577" s="2"/>
      <c r="E577" s="2"/>
      <c r="F577" s="2"/>
      <c r="G577" s="2"/>
      <c r="H577" s="2"/>
      <c r="I577" s="2"/>
      <c r="J577" s="2"/>
    </row>
    <row r="578" spans="4:10" x14ac:dyDescent="0.25">
      <c r="D578" s="2"/>
      <c r="E578" s="2"/>
      <c r="F578" s="2"/>
      <c r="G578" s="2"/>
      <c r="H578" s="2"/>
      <c r="I578" s="2"/>
      <c r="J578" s="2"/>
    </row>
    <row r="579" spans="4:10" x14ac:dyDescent="0.25">
      <c r="D579" s="2"/>
      <c r="E579" s="2"/>
      <c r="F579" s="2"/>
      <c r="G579" s="2"/>
      <c r="H579" s="2"/>
      <c r="I579" s="2"/>
      <c r="J579" s="2"/>
    </row>
    <row r="580" spans="4:10" x14ac:dyDescent="0.25">
      <c r="D580" s="2"/>
      <c r="E580" s="2"/>
      <c r="F580" s="2"/>
      <c r="G580" s="2"/>
      <c r="H580" s="2"/>
      <c r="I580" s="2"/>
      <c r="J580" s="2"/>
    </row>
    <row r="581" spans="4:10" x14ac:dyDescent="0.25">
      <c r="D581" s="2"/>
      <c r="E581" s="2"/>
      <c r="F581" s="2"/>
      <c r="G581" s="2"/>
      <c r="H581" s="2"/>
      <c r="I581" s="2"/>
      <c r="J581" s="2"/>
    </row>
    <row r="582" spans="4:10" x14ac:dyDescent="0.25">
      <c r="D582" s="2"/>
      <c r="E582" s="2"/>
      <c r="F582" s="2"/>
      <c r="G582" s="2"/>
      <c r="H582" s="2"/>
      <c r="I582" s="2"/>
      <c r="J582" s="2"/>
    </row>
    <row r="583" spans="4:10" x14ac:dyDescent="0.25">
      <c r="D583" s="2"/>
      <c r="E583" s="2"/>
      <c r="F583" s="2"/>
      <c r="G583" s="2"/>
      <c r="H583" s="2"/>
      <c r="I583" s="2"/>
      <c r="J583" s="2"/>
    </row>
    <row r="584" spans="4:10" x14ac:dyDescent="0.25">
      <c r="D584" s="2"/>
      <c r="E584" s="2"/>
      <c r="F584" s="2"/>
      <c r="G584" s="2"/>
      <c r="H584" s="2"/>
      <c r="I584" s="2"/>
      <c r="J584" s="2"/>
    </row>
    <row r="585" spans="4:10" x14ac:dyDescent="0.25">
      <c r="D585" s="2"/>
      <c r="E585" s="2"/>
      <c r="F585" s="2"/>
      <c r="G585" s="2"/>
      <c r="H585" s="2"/>
      <c r="I585" s="2"/>
      <c r="J585" s="2"/>
    </row>
    <row r="586" spans="4:10" x14ac:dyDescent="0.25">
      <c r="D586" s="2"/>
      <c r="E586" s="2"/>
      <c r="F586" s="2"/>
      <c r="G586" s="2"/>
      <c r="H586" s="2"/>
      <c r="I586" s="2"/>
      <c r="J586" s="2"/>
    </row>
    <row r="587" spans="4:10" x14ac:dyDescent="0.25">
      <c r="D587" s="2"/>
      <c r="E587" s="2"/>
      <c r="F587" s="2"/>
      <c r="G587" s="2"/>
      <c r="H587" s="2"/>
      <c r="I587" s="2"/>
      <c r="J587" s="2"/>
    </row>
    <row r="588" spans="4:10" x14ac:dyDescent="0.25">
      <c r="D588" s="2"/>
      <c r="E588" s="2"/>
      <c r="F588" s="2"/>
      <c r="G588" s="2"/>
      <c r="H588" s="2"/>
      <c r="I588" s="2"/>
      <c r="J588" s="2"/>
    </row>
    <row r="589" spans="4:10" x14ac:dyDescent="0.25">
      <c r="D589" s="2"/>
      <c r="E589" s="2"/>
      <c r="F589" s="2"/>
      <c r="G589" s="2"/>
      <c r="H589" s="2"/>
      <c r="I589" s="2"/>
      <c r="J589" s="2"/>
    </row>
    <row r="590" spans="4:10" x14ac:dyDescent="0.25">
      <c r="D590" s="2"/>
      <c r="E590" s="2"/>
      <c r="F590" s="2"/>
      <c r="G590" s="2"/>
      <c r="H590" s="2"/>
      <c r="I590" s="2"/>
      <c r="J590" s="2"/>
    </row>
    <row r="591" spans="4:10" x14ac:dyDescent="0.25">
      <c r="D591" s="2"/>
      <c r="E591" s="2"/>
      <c r="F591" s="2"/>
      <c r="G591" s="2"/>
      <c r="H591" s="2"/>
      <c r="I591" s="2"/>
      <c r="J591" s="2"/>
    </row>
    <row r="592" spans="4:10" x14ac:dyDescent="0.25">
      <c r="D592" s="2"/>
      <c r="E592" s="2"/>
      <c r="F592" s="2"/>
      <c r="G592" s="2"/>
      <c r="H592" s="2"/>
      <c r="I592" s="2"/>
      <c r="J592" s="2"/>
    </row>
    <row r="593" spans="4:10" x14ac:dyDescent="0.25">
      <c r="D593" s="2"/>
      <c r="E593" s="2"/>
      <c r="F593" s="2"/>
      <c r="G593" s="2"/>
      <c r="H593" s="2"/>
      <c r="I593" s="2"/>
      <c r="J593" s="2"/>
    </row>
    <row r="594" spans="4:10" x14ac:dyDescent="0.25">
      <c r="D594" s="2"/>
      <c r="E594" s="2"/>
      <c r="F594" s="2"/>
      <c r="G594" s="2"/>
      <c r="H594" s="2"/>
      <c r="I594" s="2"/>
      <c r="J594" s="2"/>
    </row>
    <row r="595" spans="4:10" x14ac:dyDescent="0.25">
      <c r="D595" s="2"/>
      <c r="E595" s="2"/>
      <c r="F595" s="2"/>
      <c r="G595" s="2"/>
      <c r="H595" s="2"/>
      <c r="I595" s="2"/>
      <c r="J595" s="2"/>
    </row>
    <row r="596" spans="4:10" x14ac:dyDescent="0.25">
      <c r="D596" s="2"/>
      <c r="E596" s="2"/>
      <c r="F596" s="2"/>
      <c r="G596" s="2"/>
      <c r="H596" s="2"/>
      <c r="I596" s="2"/>
      <c r="J596" s="2"/>
    </row>
    <row r="597" spans="4:10" x14ac:dyDescent="0.25">
      <c r="D597" s="2"/>
      <c r="E597" s="2"/>
      <c r="F597" s="2"/>
      <c r="G597" s="2"/>
      <c r="H597" s="2"/>
      <c r="I597" s="2"/>
      <c r="J597" s="2"/>
    </row>
    <row r="598" spans="4:10" x14ac:dyDescent="0.25">
      <c r="D598" s="2"/>
      <c r="E598" s="2"/>
      <c r="F598" s="2"/>
      <c r="G598" s="2"/>
      <c r="H598" s="2"/>
      <c r="I598" s="2"/>
      <c r="J598" s="2"/>
    </row>
    <row r="599" spans="4:10" x14ac:dyDescent="0.25">
      <c r="D599" s="2"/>
      <c r="E599" s="2"/>
      <c r="F599" s="2"/>
      <c r="G599" s="2"/>
      <c r="H599" s="2"/>
      <c r="I599" s="2"/>
      <c r="J599" s="2"/>
    </row>
    <row r="600" spans="4:10" x14ac:dyDescent="0.25">
      <c r="D600" s="2"/>
      <c r="E600" s="2"/>
      <c r="F600" s="2"/>
      <c r="G600" s="2"/>
      <c r="H600" s="2"/>
      <c r="I600" s="2"/>
      <c r="J600" s="2"/>
    </row>
    <row r="601" spans="4:10" x14ac:dyDescent="0.25">
      <c r="D601" s="2"/>
      <c r="E601" s="2"/>
      <c r="F601" s="2"/>
      <c r="G601" s="2"/>
      <c r="H601" s="2"/>
      <c r="I601" s="2"/>
      <c r="J601" s="2"/>
    </row>
    <row r="602" spans="4:10" x14ac:dyDescent="0.25">
      <c r="D602" s="2"/>
      <c r="E602" s="2"/>
      <c r="F602" s="2"/>
      <c r="G602" s="2"/>
      <c r="H602" s="2"/>
      <c r="I602" s="2"/>
      <c r="J602" s="2"/>
    </row>
    <row r="603" spans="4:10" x14ac:dyDescent="0.25">
      <c r="D603" s="2"/>
      <c r="E603" s="2"/>
      <c r="F603" s="2"/>
      <c r="G603" s="2"/>
      <c r="H603" s="2"/>
      <c r="I603" s="2"/>
      <c r="J603" s="2"/>
    </row>
    <row r="604" spans="4:10" x14ac:dyDescent="0.25">
      <c r="D604" s="2"/>
      <c r="E604" s="2"/>
      <c r="F604" s="2"/>
      <c r="G604" s="2"/>
      <c r="H604" s="2"/>
      <c r="I604" s="2"/>
      <c r="J604" s="2"/>
    </row>
    <row r="605" spans="4:10" x14ac:dyDescent="0.25">
      <c r="D605" s="2"/>
      <c r="E605" s="2"/>
      <c r="F605" s="2"/>
      <c r="G605" s="2"/>
      <c r="H605" s="2"/>
      <c r="I605" s="2"/>
      <c r="J605" s="2"/>
    </row>
    <row r="606" spans="4:10" x14ac:dyDescent="0.25">
      <c r="D606" s="2"/>
      <c r="E606" s="2"/>
      <c r="F606" s="2"/>
      <c r="G606" s="2"/>
      <c r="H606" s="2"/>
      <c r="I606" s="2"/>
      <c r="J606" s="2"/>
    </row>
    <row r="607" spans="4:10" x14ac:dyDescent="0.25">
      <c r="D607" s="2"/>
      <c r="E607" s="2"/>
      <c r="F607" s="2"/>
      <c r="G607" s="2"/>
      <c r="H607" s="2"/>
      <c r="I607" s="2"/>
      <c r="J607" s="2"/>
    </row>
    <row r="608" spans="4:10" x14ac:dyDescent="0.25">
      <c r="D608" s="2"/>
      <c r="E608" s="2"/>
      <c r="F608" s="2"/>
      <c r="G608" s="2"/>
      <c r="H608" s="2"/>
      <c r="I608" s="2"/>
      <c r="J608" s="2"/>
    </row>
    <row r="609" spans="4:10" x14ac:dyDescent="0.25">
      <c r="D609" s="2"/>
      <c r="E609" s="2"/>
      <c r="F609" s="2"/>
      <c r="G609" s="2"/>
      <c r="H609" s="2"/>
      <c r="I609" s="2"/>
      <c r="J609" s="2"/>
    </row>
    <row r="610" spans="4:10" x14ac:dyDescent="0.25">
      <c r="D610" s="2"/>
      <c r="E610" s="2"/>
      <c r="F610" s="2"/>
      <c r="G610" s="2"/>
      <c r="H610" s="2"/>
      <c r="I610" s="2"/>
      <c r="J610" s="2"/>
    </row>
    <row r="611" spans="4:10" x14ac:dyDescent="0.25">
      <c r="D611" s="2"/>
      <c r="E611" s="2"/>
      <c r="F611" s="2"/>
      <c r="G611" s="2"/>
      <c r="H611" s="2"/>
      <c r="I611" s="2"/>
      <c r="J611" s="2"/>
    </row>
    <row r="612" spans="4:10" x14ac:dyDescent="0.25">
      <c r="D612" s="2"/>
      <c r="E612" s="2"/>
      <c r="F612" s="2"/>
      <c r="G612" s="2"/>
      <c r="H612" s="2"/>
      <c r="I612" s="2"/>
      <c r="J612" s="2"/>
    </row>
    <row r="613" spans="4:10" x14ac:dyDescent="0.25">
      <c r="D613" s="2"/>
      <c r="E613" s="2"/>
      <c r="F613" s="2"/>
      <c r="G613" s="2"/>
      <c r="H613" s="2"/>
      <c r="I613" s="2"/>
      <c r="J613" s="2"/>
    </row>
    <row r="614" spans="4:10" x14ac:dyDescent="0.25">
      <c r="D614" s="2"/>
      <c r="E614" s="2"/>
      <c r="F614" s="2"/>
      <c r="G614" s="2"/>
      <c r="H614" s="2"/>
      <c r="I614" s="2"/>
      <c r="J614" s="2"/>
    </row>
    <row r="615" spans="4:10" x14ac:dyDescent="0.25">
      <c r="D615" s="2"/>
      <c r="E615" s="2"/>
      <c r="F615" s="2"/>
      <c r="G615" s="2"/>
      <c r="H615" s="2"/>
      <c r="I615" s="2"/>
      <c r="J615" s="2"/>
    </row>
    <row r="616" spans="4:10" x14ac:dyDescent="0.25">
      <c r="D616" s="2"/>
      <c r="E616" s="2"/>
      <c r="F616" s="2"/>
      <c r="G616" s="2"/>
      <c r="H616" s="2"/>
      <c r="I616" s="2"/>
      <c r="J616" s="2"/>
    </row>
    <row r="617" spans="4:10" x14ac:dyDescent="0.25">
      <c r="D617" s="2"/>
      <c r="E617" s="2"/>
      <c r="F617" s="2"/>
      <c r="G617" s="2"/>
      <c r="H617" s="2"/>
      <c r="I617" s="2"/>
      <c r="J617" s="2"/>
    </row>
    <row r="618" spans="4:10" x14ac:dyDescent="0.25">
      <c r="D618" s="2"/>
      <c r="E618" s="2"/>
      <c r="F618" s="2"/>
      <c r="G618" s="2"/>
      <c r="H618" s="2"/>
      <c r="I618" s="2"/>
      <c r="J618" s="2"/>
    </row>
    <row r="619" spans="4:10" x14ac:dyDescent="0.25">
      <c r="D619" s="2"/>
      <c r="E619" s="2"/>
      <c r="F619" s="2"/>
      <c r="G619" s="2"/>
      <c r="H619" s="2"/>
      <c r="I619" s="2"/>
      <c r="J619" s="2"/>
    </row>
    <row r="620" spans="4:10" x14ac:dyDescent="0.25">
      <c r="D620" s="2"/>
      <c r="E620" s="2"/>
      <c r="F620" s="2"/>
      <c r="G620" s="2"/>
      <c r="H620" s="2"/>
      <c r="I620" s="2"/>
      <c r="J620" s="2"/>
    </row>
    <row r="621" spans="4:10" x14ac:dyDescent="0.25">
      <c r="D621" s="2"/>
      <c r="E621" s="2"/>
      <c r="F621" s="2"/>
      <c r="G621" s="2"/>
      <c r="H621" s="2"/>
      <c r="I621" s="2"/>
      <c r="J621" s="2"/>
    </row>
    <row r="622" spans="4:10" x14ac:dyDescent="0.25">
      <c r="D622" s="2"/>
      <c r="E622" s="2"/>
      <c r="F622" s="2"/>
      <c r="G622" s="2"/>
      <c r="H622" s="2"/>
      <c r="I622" s="2"/>
      <c r="J622" s="2"/>
    </row>
    <row r="623" spans="4:10" x14ac:dyDescent="0.25">
      <c r="D623" s="2"/>
      <c r="E623" s="2"/>
      <c r="F623" s="2"/>
      <c r="G623" s="2"/>
      <c r="H623" s="2"/>
      <c r="I623" s="2"/>
      <c r="J623" s="2"/>
    </row>
    <row r="624" spans="4:10" x14ac:dyDescent="0.25">
      <c r="D624" s="2"/>
      <c r="E624" s="2"/>
      <c r="F624" s="2"/>
      <c r="G624" s="2"/>
      <c r="H624" s="2"/>
      <c r="I624" s="2"/>
      <c r="J624" s="2"/>
    </row>
    <row r="625" spans="4:10" x14ac:dyDescent="0.25">
      <c r="D625" s="2"/>
      <c r="E625" s="2"/>
      <c r="F625" s="2"/>
      <c r="G625" s="2"/>
      <c r="H625" s="2"/>
      <c r="I625" s="2"/>
      <c r="J625" s="2"/>
    </row>
    <row r="626" spans="4:10" x14ac:dyDescent="0.25">
      <c r="D626" s="2"/>
      <c r="E626" s="2"/>
      <c r="F626" s="2"/>
      <c r="G626" s="2"/>
      <c r="H626" s="2"/>
      <c r="I626" s="2"/>
      <c r="J626" s="2"/>
    </row>
    <row r="627" spans="4:10" x14ac:dyDescent="0.25">
      <c r="D627" s="2"/>
      <c r="E627" s="2"/>
      <c r="F627" s="2"/>
      <c r="G627" s="2"/>
      <c r="H627" s="2"/>
      <c r="I627" s="2"/>
      <c r="J627" s="2"/>
    </row>
    <row r="628" spans="4:10" x14ac:dyDescent="0.25">
      <c r="D628" s="2"/>
      <c r="E628" s="2"/>
      <c r="F628" s="2"/>
      <c r="G628" s="2"/>
      <c r="H628" s="2"/>
      <c r="I628" s="2"/>
      <c r="J628" s="2"/>
    </row>
    <row r="629" spans="4:10" x14ac:dyDescent="0.25">
      <c r="D629" s="2"/>
      <c r="E629" s="2"/>
      <c r="F629" s="2"/>
      <c r="G629" s="2"/>
      <c r="H629" s="2"/>
      <c r="I629" s="2"/>
      <c r="J629" s="2"/>
    </row>
    <row r="630" spans="4:10" x14ac:dyDescent="0.25">
      <c r="D630" s="2"/>
      <c r="E630" s="2"/>
      <c r="F630" s="2"/>
      <c r="G630" s="2"/>
      <c r="H630" s="2"/>
      <c r="I630" s="2"/>
      <c r="J630" s="2"/>
    </row>
    <row r="631" spans="4:10" x14ac:dyDescent="0.25">
      <c r="D631" s="2"/>
      <c r="E631" s="2"/>
      <c r="F631" s="2"/>
      <c r="G631" s="2"/>
      <c r="H631" s="2"/>
      <c r="I631" s="2"/>
      <c r="J631" s="2"/>
    </row>
    <row r="632" spans="4:10" x14ac:dyDescent="0.25">
      <c r="D632" s="2"/>
      <c r="E632" s="2"/>
      <c r="F632" s="2"/>
      <c r="G632" s="2"/>
      <c r="H632" s="2"/>
      <c r="I632" s="2"/>
      <c r="J632" s="2"/>
    </row>
    <row r="633" spans="4:10" x14ac:dyDescent="0.25">
      <c r="D633" s="2"/>
      <c r="E633" s="2"/>
      <c r="F633" s="2"/>
      <c r="G633" s="2"/>
      <c r="H633" s="2"/>
      <c r="I633" s="2"/>
      <c r="J633" s="2"/>
    </row>
    <row r="634" spans="4:10" x14ac:dyDescent="0.25">
      <c r="D634" s="2"/>
      <c r="E634" s="2"/>
      <c r="F634" s="2"/>
      <c r="G634" s="2"/>
      <c r="H634" s="2"/>
      <c r="I634" s="2"/>
      <c r="J634" s="2"/>
    </row>
    <row r="635" spans="4:10" x14ac:dyDescent="0.25">
      <c r="D635" s="2"/>
      <c r="E635" s="2"/>
      <c r="F635" s="2"/>
      <c r="G635" s="2"/>
      <c r="H635" s="2"/>
      <c r="I635" s="2"/>
      <c r="J635" s="2"/>
    </row>
    <row r="636" spans="4:10" x14ac:dyDescent="0.25">
      <c r="D636" s="2"/>
      <c r="E636" s="2"/>
      <c r="F636" s="2"/>
      <c r="G636" s="2"/>
      <c r="H636" s="2"/>
      <c r="I636" s="2"/>
      <c r="J636" s="2"/>
    </row>
    <row r="637" spans="4:10" x14ac:dyDescent="0.25">
      <c r="D637" s="2"/>
      <c r="E637" s="2"/>
      <c r="F637" s="2"/>
      <c r="G637" s="2"/>
      <c r="H637" s="2"/>
      <c r="I637" s="2"/>
      <c r="J637" s="2"/>
    </row>
    <row r="638" spans="4:10" x14ac:dyDescent="0.25">
      <c r="D638" s="2"/>
      <c r="E638" s="2"/>
      <c r="F638" s="2"/>
      <c r="G638" s="2"/>
      <c r="H638" s="2"/>
      <c r="I638" s="2"/>
      <c r="J638" s="2"/>
    </row>
    <row r="639" spans="4:10" x14ac:dyDescent="0.25">
      <c r="D639" s="2"/>
      <c r="E639" s="2"/>
      <c r="F639" s="2"/>
      <c r="G639" s="2"/>
      <c r="H639" s="2"/>
      <c r="I639" s="2"/>
      <c r="J639" s="2"/>
    </row>
    <row r="640" spans="4:10" x14ac:dyDescent="0.25">
      <c r="D640" s="2"/>
      <c r="E640" s="2"/>
      <c r="F640" s="2"/>
      <c r="G640" s="2"/>
      <c r="H640" s="2"/>
      <c r="I640" s="2"/>
      <c r="J640" s="2"/>
    </row>
    <row r="641" spans="4:10" x14ac:dyDescent="0.25">
      <c r="D641" s="2"/>
      <c r="E641" s="2"/>
      <c r="F641" s="2"/>
      <c r="G641" s="2"/>
      <c r="H641" s="2"/>
      <c r="I641" s="2"/>
      <c r="J641" s="2"/>
    </row>
    <row r="642" spans="4:10" x14ac:dyDescent="0.25">
      <c r="D642" s="2"/>
      <c r="E642" s="2"/>
      <c r="F642" s="2"/>
      <c r="G642" s="2"/>
      <c r="H642" s="2"/>
      <c r="I642" s="2"/>
      <c r="J642" s="2"/>
    </row>
    <row r="643" spans="4:10" x14ac:dyDescent="0.25">
      <c r="D643" s="2"/>
      <c r="E643" s="2"/>
      <c r="F643" s="2"/>
      <c r="G643" s="2"/>
      <c r="H643" s="2"/>
      <c r="I643" s="2"/>
      <c r="J643" s="2"/>
    </row>
    <row r="644" spans="4:10" x14ac:dyDescent="0.25">
      <c r="D644" s="2"/>
      <c r="E644" s="2"/>
      <c r="F644" s="2"/>
      <c r="G644" s="2"/>
      <c r="H644" s="2"/>
      <c r="I644" s="2"/>
      <c r="J644" s="2"/>
    </row>
    <row r="645" spans="4:10" x14ac:dyDescent="0.25">
      <c r="D645" s="2"/>
      <c r="E645" s="2"/>
      <c r="F645" s="2"/>
      <c r="G645" s="2"/>
      <c r="H645" s="2"/>
      <c r="I645" s="2"/>
      <c r="J645" s="2"/>
    </row>
    <row r="646" spans="4:10" x14ac:dyDescent="0.25">
      <c r="D646" s="2"/>
      <c r="E646" s="2"/>
      <c r="F646" s="2"/>
      <c r="G646" s="2"/>
      <c r="H646" s="2"/>
      <c r="I646" s="2"/>
      <c r="J646" s="2"/>
    </row>
    <row r="647" spans="4:10" x14ac:dyDescent="0.25">
      <c r="D647" s="2"/>
      <c r="E647" s="2"/>
      <c r="F647" s="2"/>
      <c r="G647" s="2"/>
      <c r="H647" s="2"/>
      <c r="I647" s="2"/>
      <c r="J647" s="2"/>
    </row>
    <row r="648" spans="4:10" x14ac:dyDescent="0.25">
      <c r="D648" s="2"/>
      <c r="E648" s="2"/>
      <c r="F648" s="2"/>
      <c r="G648" s="2"/>
      <c r="H648" s="2"/>
      <c r="I648" s="2"/>
      <c r="J648" s="2"/>
    </row>
    <row r="649" spans="4:10" x14ac:dyDescent="0.25">
      <c r="D649" s="2"/>
      <c r="E649" s="2"/>
      <c r="F649" s="2"/>
      <c r="G649" s="2"/>
      <c r="H649" s="2"/>
      <c r="I649" s="2"/>
      <c r="J649" s="2"/>
    </row>
    <row r="650" spans="4:10" x14ac:dyDescent="0.25">
      <c r="D650" s="2"/>
      <c r="E650" s="2"/>
      <c r="F650" s="2"/>
      <c r="G650" s="2"/>
      <c r="H650" s="2"/>
      <c r="I650" s="2"/>
      <c r="J650" s="2"/>
    </row>
    <row r="651" spans="4:10" x14ac:dyDescent="0.25">
      <c r="D651" s="2"/>
      <c r="E651" s="2"/>
      <c r="F651" s="2"/>
      <c r="G651" s="2"/>
      <c r="H651" s="2"/>
      <c r="I651" s="2"/>
      <c r="J651" s="2"/>
    </row>
    <row r="652" spans="4:10" x14ac:dyDescent="0.25">
      <c r="D652" s="2"/>
      <c r="E652" s="2"/>
      <c r="F652" s="2"/>
      <c r="G652" s="2"/>
      <c r="H652" s="2"/>
      <c r="I652" s="2"/>
      <c r="J652" s="2"/>
    </row>
    <row r="653" spans="4:10" x14ac:dyDescent="0.25">
      <c r="D653" s="2"/>
      <c r="E653" s="2"/>
      <c r="F653" s="2"/>
      <c r="G653" s="2"/>
      <c r="H653" s="2"/>
      <c r="I653" s="2"/>
      <c r="J653" s="2"/>
    </row>
    <row r="654" spans="4:10" x14ac:dyDescent="0.25">
      <c r="D654" s="2"/>
      <c r="E654" s="2"/>
      <c r="F654" s="2"/>
      <c r="G654" s="2"/>
      <c r="H654" s="2"/>
      <c r="I654" s="2"/>
      <c r="J654" s="2"/>
    </row>
    <row r="655" spans="4:10" x14ac:dyDescent="0.25">
      <c r="D655" s="2"/>
      <c r="E655" s="2"/>
      <c r="F655" s="2"/>
      <c r="G655" s="2"/>
      <c r="H655" s="2"/>
      <c r="I655" s="2"/>
      <c r="J655" s="2"/>
    </row>
    <row r="656" spans="4:10" x14ac:dyDescent="0.25">
      <c r="D656" s="2"/>
      <c r="E656" s="2"/>
      <c r="F656" s="2"/>
      <c r="G656" s="2"/>
      <c r="H656" s="2"/>
      <c r="I656" s="2"/>
      <c r="J656" s="2"/>
    </row>
    <row r="657" spans="4:10" x14ac:dyDescent="0.25">
      <c r="D657" s="2"/>
      <c r="E657" s="2"/>
      <c r="F657" s="2"/>
      <c r="G657" s="2"/>
      <c r="H657" s="2"/>
      <c r="I657" s="2"/>
      <c r="J657" s="2"/>
    </row>
    <row r="658" spans="4:10" x14ac:dyDescent="0.25">
      <c r="D658" s="2"/>
      <c r="E658" s="2"/>
      <c r="F658" s="2"/>
      <c r="G658" s="2"/>
      <c r="H658" s="2"/>
      <c r="I658" s="2"/>
      <c r="J658" s="2"/>
    </row>
    <row r="659" spans="4:10" x14ac:dyDescent="0.25">
      <c r="D659" s="2"/>
      <c r="E659" s="2"/>
      <c r="F659" s="2"/>
      <c r="G659" s="2"/>
      <c r="H659" s="2"/>
      <c r="I659" s="2"/>
      <c r="J659" s="2"/>
    </row>
    <row r="660" spans="4:10" x14ac:dyDescent="0.25">
      <c r="D660" s="2"/>
      <c r="E660" s="2"/>
      <c r="F660" s="2"/>
      <c r="G660" s="2"/>
      <c r="H660" s="2"/>
      <c r="I660" s="2"/>
      <c r="J660" s="2"/>
    </row>
    <row r="661" spans="4:10" x14ac:dyDescent="0.25">
      <c r="D661" s="2"/>
      <c r="E661" s="2"/>
      <c r="F661" s="2"/>
      <c r="G661" s="2"/>
      <c r="H661" s="2"/>
      <c r="I661" s="2"/>
      <c r="J661" s="2"/>
    </row>
    <row r="662" spans="4:10" x14ac:dyDescent="0.25">
      <c r="D662" s="2"/>
      <c r="E662" s="2"/>
      <c r="F662" s="2"/>
      <c r="G662" s="2"/>
      <c r="H662" s="2"/>
      <c r="I662" s="2"/>
      <c r="J662" s="2"/>
    </row>
    <row r="663" spans="4:10" x14ac:dyDescent="0.25">
      <c r="D663" s="2"/>
      <c r="E663" s="2"/>
      <c r="F663" s="2"/>
      <c r="G663" s="2"/>
      <c r="H663" s="2"/>
      <c r="I663" s="2"/>
      <c r="J663" s="2"/>
    </row>
    <row r="664" spans="4:10" x14ac:dyDescent="0.25">
      <c r="D664" s="2"/>
      <c r="E664" s="2"/>
      <c r="F664" s="2"/>
      <c r="G664" s="2"/>
      <c r="H664" s="2"/>
      <c r="I664" s="2"/>
      <c r="J664" s="2"/>
    </row>
    <row r="665" spans="4:10" x14ac:dyDescent="0.25">
      <c r="D665" s="2"/>
      <c r="E665" s="2"/>
      <c r="F665" s="2"/>
      <c r="G665" s="2"/>
      <c r="H665" s="2"/>
      <c r="I665" s="2"/>
      <c r="J665" s="2"/>
    </row>
    <row r="666" spans="4:10" x14ac:dyDescent="0.25">
      <c r="D666" s="2"/>
      <c r="E666" s="2"/>
      <c r="F666" s="2"/>
      <c r="G666" s="2"/>
      <c r="H666" s="2"/>
      <c r="I666" s="2"/>
      <c r="J666" s="2"/>
    </row>
    <row r="667" spans="4:10" x14ac:dyDescent="0.25">
      <c r="D667" s="2"/>
      <c r="E667" s="2"/>
      <c r="F667" s="2"/>
      <c r="G667" s="2"/>
      <c r="H667" s="2"/>
      <c r="I667" s="2"/>
      <c r="J667" s="2"/>
    </row>
    <row r="668" spans="4:10" x14ac:dyDescent="0.25">
      <c r="D668" s="2"/>
      <c r="E668" s="2"/>
      <c r="F668" s="2"/>
      <c r="G668" s="2"/>
      <c r="H668" s="2"/>
      <c r="I668" s="2"/>
      <c r="J668" s="2"/>
    </row>
    <row r="669" spans="4:10" x14ac:dyDescent="0.25">
      <c r="D669" s="2"/>
      <c r="E669" s="2"/>
      <c r="F669" s="2"/>
      <c r="G669" s="2"/>
      <c r="H669" s="2"/>
      <c r="I669" s="2"/>
      <c r="J669" s="2"/>
    </row>
    <row r="670" spans="4:10" x14ac:dyDescent="0.25">
      <c r="D670" s="2"/>
      <c r="E670" s="2"/>
      <c r="F670" s="2"/>
      <c r="G670" s="2"/>
      <c r="H670" s="2"/>
      <c r="I670" s="2"/>
      <c r="J670" s="2"/>
    </row>
    <row r="671" spans="4:10" x14ac:dyDescent="0.25">
      <c r="D671" s="2"/>
      <c r="E671" s="2"/>
      <c r="F671" s="2"/>
      <c r="G671" s="2"/>
      <c r="H671" s="2"/>
      <c r="I671" s="2"/>
      <c r="J671" s="2"/>
    </row>
    <row r="672" spans="4:10" x14ac:dyDescent="0.25">
      <c r="D672" s="2"/>
      <c r="E672" s="2"/>
      <c r="F672" s="2"/>
      <c r="G672" s="2"/>
      <c r="H672" s="2"/>
      <c r="I672" s="2"/>
      <c r="J672" s="2"/>
    </row>
    <row r="673" spans="4:10" x14ac:dyDescent="0.25">
      <c r="D673" s="2"/>
      <c r="E673" s="2"/>
      <c r="F673" s="2"/>
      <c r="G673" s="2"/>
      <c r="H673" s="2"/>
      <c r="I673" s="2"/>
      <c r="J673" s="2"/>
    </row>
    <row r="674" spans="4:10" x14ac:dyDescent="0.25">
      <c r="D674" s="2"/>
      <c r="E674" s="2"/>
      <c r="F674" s="2"/>
      <c r="G674" s="2"/>
      <c r="H674" s="2"/>
      <c r="I674" s="2"/>
      <c r="J674" s="2"/>
    </row>
    <row r="675" spans="4:10" x14ac:dyDescent="0.25">
      <c r="D675" s="2"/>
      <c r="E675" s="2"/>
      <c r="F675" s="2"/>
      <c r="G675" s="2"/>
      <c r="H675" s="2"/>
      <c r="I675" s="2"/>
      <c r="J675" s="2"/>
    </row>
    <row r="676" spans="4:10" x14ac:dyDescent="0.25">
      <c r="D676" s="2"/>
      <c r="E676" s="2"/>
      <c r="F676" s="2"/>
      <c r="G676" s="2"/>
      <c r="H676" s="2"/>
      <c r="I676" s="2"/>
      <c r="J676" s="2"/>
    </row>
    <row r="677" spans="4:10" x14ac:dyDescent="0.25">
      <c r="D677" s="2"/>
      <c r="E677" s="2"/>
      <c r="F677" s="2"/>
      <c r="G677" s="2"/>
      <c r="H677" s="2"/>
      <c r="I677" s="2"/>
      <c r="J677" s="2"/>
    </row>
    <row r="678" spans="4:10" x14ac:dyDescent="0.25">
      <c r="D678" s="2"/>
      <c r="E678" s="2"/>
      <c r="F678" s="2"/>
      <c r="G678" s="2"/>
      <c r="H678" s="2"/>
      <c r="I678" s="2"/>
      <c r="J678" s="2"/>
    </row>
    <row r="679" spans="4:10" x14ac:dyDescent="0.25">
      <c r="D679" s="2"/>
      <c r="E679" s="2"/>
      <c r="F679" s="2"/>
      <c r="G679" s="2"/>
      <c r="H679" s="2"/>
      <c r="I679" s="2"/>
      <c r="J679" s="2"/>
    </row>
    <row r="680" spans="4:10" x14ac:dyDescent="0.25">
      <c r="D680" s="2"/>
      <c r="E680" s="2"/>
      <c r="F680" s="2"/>
      <c r="G680" s="2"/>
      <c r="H680" s="2"/>
      <c r="I680" s="2"/>
      <c r="J680" s="2"/>
    </row>
    <row r="681" spans="4:10" x14ac:dyDescent="0.25">
      <c r="D681" s="2"/>
      <c r="E681" s="2"/>
      <c r="F681" s="2"/>
      <c r="G681" s="2"/>
      <c r="H681" s="2"/>
      <c r="I681" s="2"/>
      <c r="J681" s="2"/>
    </row>
    <row r="682" spans="4:10" x14ac:dyDescent="0.25">
      <c r="D682" s="2"/>
      <c r="E682" s="2"/>
      <c r="F682" s="2"/>
      <c r="G682" s="2"/>
      <c r="H682" s="2"/>
      <c r="I682" s="2"/>
      <c r="J682" s="2"/>
    </row>
    <row r="683" spans="4:10" x14ac:dyDescent="0.25">
      <c r="D683" s="2"/>
      <c r="E683" s="2"/>
      <c r="F683" s="2"/>
      <c r="G683" s="2"/>
      <c r="H683" s="2"/>
      <c r="I683" s="2"/>
      <c r="J683" s="2"/>
    </row>
    <row r="684" spans="4:10" x14ac:dyDescent="0.25">
      <c r="D684" s="2"/>
      <c r="E684" s="2"/>
      <c r="F684" s="2"/>
      <c r="G684" s="2"/>
      <c r="H684" s="2"/>
      <c r="I684" s="2"/>
      <c r="J684" s="2"/>
    </row>
    <row r="685" spans="4:10" x14ac:dyDescent="0.25">
      <c r="D685" s="2"/>
      <c r="E685" s="2"/>
      <c r="F685" s="2"/>
      <c r="G685" s="2"/>
      <c r="H685" s="2"/>
      <c r="I685" s="2"/>
      <c r="J685" s="2"/>
    </row>
    <row r="686" spans="4:10" x14ac:dyDescent="0.25">
      <c r="D686" s="2"/>
      <c r="E686" s="2"/>
      <c r="F686" s="2"/>
      <c r="G686" s="2"/>
      <c r="H686" s="2"/>
      <c r="I686" s="2"/>
      <c r="J686" s="2"/>
    </row>
    <row r="687" spans="4:10" x14ac:dyDescent="0.25">
      <c r="D687" s="2"/>
      <c r="E687" s="2"/>
      <c r="F687" s="2"/>
      <c r="G687" s="2"/>
      <c r="H687" s="2"/>
      <c r="I687" s="2"/>
      <c r="J687" s="2"/>
    </row>
    <row r="688" spans="4:10" x14ac:dyDescent="0.25">
      <c r="D688" s="2"/>
      <c r="E688" s="2"/>
      <c r="F688" s="2"/>
      <c r="G688" s="2"/>
      <c r="H688" s="2"/>
      <c r="I688" s="2"/>
      <c r="J688" s="2"/>
    </row>
    <row r="689" spans="4:10" x14ac:dyDescent="0.25">
      <c r="D689" s="2"/>
      <c r="E689" s="2"/>
      <c r="F689" s="2"/>
      <c r="G689" s="2"/>
      <c r="H689" s="2"/>
      <c r="I689" s="2"/>
      <c r="J689" s="2"/>
    </row>
    <row r="690" spans="4:10" x14ac:dyDescent="0.25">
      <c r="D690" s="2"/>
      <c r="E690" s="2"/>
      <c r="F690" s="2"/>
      <c r="G690" s="2"/>
      <c r="H690" s="2"/>
      <c r="I690" s="2"/>
      <c r="J690" s="2"/>
    </row>
    <row r="691" spans="4:10" x14ac:dyDescent="0.25">
      <c r="D691" s="2"/>
      <c r="E691" s="2"/>
      <c r="F691" s="2"/>
      <c r="G691" s="2"/>
      <c r="H691" s="2"/>
      <c r="I691" s="2"/>
      <c r="J691" s="2"/>
    </row>
    <row r="692" spans="4:10" x14ac:dyDescent="0.25">
      <c r="D692" s="2"/>
      <c r="E692" s="2"/>
      <c r="F692" s="2"/>
      <c r="G692" s="2"/>
      <c r="H692" s="2"/>
      <c r="I692" s="2"/>
      <c r="J692" s="2"/>
    </row>
    <row r="693" spans="4:10" x14ac:dyDescent="0.25">
      <c r="D693" s="2"/>
      <c r="E693" s="2"/>
      <c r="F693" s="2"/>
      <c r="G693" s="2"/>
      <c r="H693" s="2"/>
      <c r="I693" s="2"/>
      <c r="J693" s="2"/>
    </row>
    <row r="694" spans="4:10" x14ac:dyDescent="0.25">
      <c r="D694" s="2"/>
      <c r="E694" s="2"/>
      <c r="F694" s="2"/>
      <c r="G694" s="2"/>
      <c r="H694" s="2"/>
      <c r="I694" s="2"/>
      <c r="J694" s="2"/>
    </row>
    <row r="695" spans="4:10" x14ac:dyDescent="0.25">
      <c r="D695" s="2"/>
      <c r="E695" s="2"/>
      <c r="F695" s="2"/>
      <c r="G695" s="2"/>
      <c r="H695" s="2"/>
      <c r="I695" s="2"/>
      <c r="J695" s="2"/>
    </row>
    <row r="696" spans="4:10" x14ac:dyDescent="0.25">
      <c r="D696" s="2"/>
      <c r="E696" s="2"/>
      <c r="F696" s="2"/>
      <c r="G696" s="2"/>
      <c r="H696" s="2"/>
      <c r="I696" s="2"/>
      <c r="J696" s="2"/>
    </row>
    <row r="697" spans="4:10" x14ac:dyDescent="0.25">
      <c r="D697" s="2"/>
      <c r="E697" s="2"/>
      <c r="F697" s="2"/>
      <c r="G697" s="2"/>
      <c r="H697" s="2"/>
      <c r="I697" s="2"/>
      <c r="J697" s="2"/>
    </row>
    <row r="698" spans="4:10" x14ac:dyDescent="0.25">
      <c r="D698" s="2"/>
      <c r="E698" s="2"/>
      <c r="F698" s="2"/>
      <c r="G698" s="2"/>
      <c r="H698" s="2"/>
      <c r="I698" s="2"/>
      <c r="J698" s="2"/>
    </row>
    <row r="699" spans="4:10" x14ac:dyDescent="0.25">
      <c r="D699" s="2"/>
      <c r="E699" s="2"/>
      <c r="F699" s="2"/>
      <c r="G699" s="2"/>
      <c r="H699" s="2"/>
      <c r="I699" s="2"/>
      <c r="J699" s="2"/>
    </row>
    <row r="700" spans="4:10" x14ac:dyDescent="0.25">
      <c r="D700" s="2"/>
      <c r="E700" s="2"/>
      <c r="F700" s="2"/>
      <c r="G700" s="2"/>
      <c r="H700" s="2"/>
      <c r="I700" s="2"/>
      <c r="J700" s="2"/>
    </row>
    <row r="701" spans="4:10" x14ac:dyDescent="0.25">
      <c r="D701" s="2"/>
      <c r="E701" s="2"/>
      <c r="F701" s="2"/>
      <c r="G701" s="2"/>
      <c r="H701" s="2"/>
      <c r="I701" s="2"/>
      <c r="J701" s="2"/>
    </row>
    <row r="702" spans="4:10" x14ac:dyDescent="0.25">
      <c r="D702" s="2"/>
      <c r="E702" s="2"/>
      <c r="F702" s="2"/>
      <c r="G702" s="2"/>
      <c r="H702" s="2"/>
      <c r="I702" s="2"/>
      <c r="J702" s="2"/>
    </row>
    <row r="703" spans="4:10" x14ac:dyDescent="0.25">
      <c r="D703" s="2"/>
      <c r="E703" s="2"/>
      <c r="F703" s="2"/>
      <c r="G703" s="2"/>
      <c r="H703" s="2"/>
      <c r="I703" s="2"/>
      <c r="J703" s="2"/>
    </row>
    <row r="704" spans="4:10" x14ac:dyDescent="0.25">
      <c r="D704" s="2"/>
      <c r="E704" s="2"/>
      <c r="F704" s="2"/>
      <c r="G704" s="2"/>
      <c r="H704" s="2"/>
      <c r="I704" s="2"/>
      <c r="J704" s="2"/>
    </row>
    <row r="705" spans="4:10" x14ac:dyDescent="0.25">
      <c r="D705" s="2"/>
      <c r="E705" s="2"/>
      <c r="F705" s="2"/>
      <c r="G705" s="2"/>
      <c r="H705" s="2"/>
      <c r="I705" s="2"/>
      <c r="J705" s="2"/>
    </row>
    <row r="706" spans="4:10" x14ac:dyDescent="0.25">
      <c r="D706" s="2"/>
      <c r="E706" s="2"/>
      <c r="F706" s="2"/>
      <c r="G706" s="2"/>
      <c r="H706" s="2"/>
      <c r="I706" s="2"/>
      <c r="J706" s="2"/>
    </row>
    <row r="707" spans="4:10" x14ac:dyDescent="0.25">
      <c r="D707" s="2"/>
      <c r="E707" s="2"/>
      <c r="F707" s="2"/>
      <c r="G707" s="2"/>
      <c r="H707" s="2"/>
      <c r="I707" s="2"/>
      <c r="J707" s="2"/>
    </row>
    <row r="708" spans="4:10" x14ac:dyDescent="0.25">
      <c r="D708" s="2"/>
      <c r="E708" s="2"/>
      <c r="F708" s="2"/>
      <c r="G708" s="2"/>
      <c r="H708" s="2"/>
      <c r="I708" s="2"/>
      <c r="J708" s="2"/>
    </row>
    <row r="709" spans="4:10" x14ac:dyDescent="0.25">
      <c r="D709" s="2"/>
      <c r="E709" s="2"/>
      <c r="F709" s="2"/>
      <c r="G709" s="2"/>
      <c r="H709" s="2"/>
      <c r="I709" s="2"/>
      <c r="J709" s="2"/>
    </row>
    <row r="710" spans="4:10" x14ac:dyDescent="0.25">
      <c r="D710" s="2"/>
      <c r="E710" s="2"/>
      <c r="F710" s="2"/>
      <c r="G710" s="2"/>
      <c r="H710" s="2"/>
      <c r="I710" s="2"/>
      <c r="J710" s="2"/>
    </row>
    <row r="711" spans="4:10" x14ac:dyDescent="0.25">
      <c r="D711" s="2"/>
      <c r="E711" s="2"/>
      <c r="F711" s="2"/>
      <c r="G711" s="2"/>
      <c r="H711" s="2"/>
      <c r="I711" s="2"/>
      <c r="J711" s="2"/>
    </row>
    <row r="712" spans="4:10" x14ac:dyDescent="0.25">
      <c r="D712" s="2"/>
      <c r="E712" s="2"/>
      <c r="F712" s="2"/>
      <c r="G712" s="2"/>
      <c r="H712" s="2"/>
      <c r="I712" s="2"/>
      <c r="J712" s="2"/>
    </row>
    <row r="713" spans="4:10" x14ac:dyDescent="0.25">
      <c r="D713" s="2"/>
      <c r="E713" s="2"/>
      <c r="F713" s="2"/>
      <c r="G713" s="2"/>
      <c r="H713" s="2"/>
      <c r="I713" s="2"/>
      <c r="J713" s="2"/>
    </row>
    <row r="714" spans="4:10" x14ac:dyDescent="0.25">
      <c r="D714" s="2"/>
      <c r="E714" s="2"/>
      <c r="F714" s="2"/>
      <c r="G714" s="2"/>
      <c r="H714" s="2"/>
      <c r="I714" s="2"/>
      <c r="J714" s="2"/>
    </row>
    <row r="715" spans="4:10" x14ac:dyDescent="0.25">
      <c r="D715" s="2"/>
      <c r="E715" s="2"/>
      <c r="F715" s="2"/>
      <c r="G715" s="2"/>
      <c r="H715" s="2"/>
      <c r="I715" s="2"/>
      <c r="J715" s="2"/>
    </row>
    <row r="716" spans="4:10" x14ac:dyDescent="0.25">
      <c r="D716" s="2"/>
      <c r="E716" s="2"/>
      <c r="F716" s="2"/>
      <c r="G716" s="2"/>
      <c r="H716" s="2"/>
      <c r="I716" s="2"/>
      <c r="J716" s="2"/>
    </row>
    <row r="717" spans="4:10" x14ac:dyDescent="0.25">
      <c r="D717" s="2"/>
      <c r="E717" s="2"/>
      <c r="F717" s="2"/>
      <c r="G717" s="2"/>
      <c r="H717" s="2"/>
      <c r="I717" s="2"/>
      <c r="J717" s="2"/>
    </row>
    <row r="718" spans="4:10" x14ac:dyDescent="0.25">
      <c r="D718" s="2"/>
      <c r="E718" s="2"/>
      <c r="F718" s="2"/>
      <c r="G718" s="2"/>
      <c r="H718" s="2"/>
      <c r="I718" s="2"/>
      <c r="J718" s="2"/>
    </row>
    <row r="719" spans="4:10" x14ac:dyDescent="0.25">
      <c r="D719" s="2"/>
      <c r="E719" s="2"/>
      <c r="F719" s="2"/>
      <c r="G719" s="2"/>
      <c r="H719" s="2"/>
      <c r="I719" s="2"/>
      <c r="J719" s="2"/>
    </row>
    <row r="720" spans="4:10" x14ac:dyDescent="0.25">
      <c r="D720" s="2"/>
      <c r="E720" s="2"/>
      <c r="F720" s="2"/>
      <c r="G720" s="2"/>
      <c r="H720" s="2"/>
      <c r="I720" s="2"/>
      <c r="J720" s="2"/>
    </row>
    <row r="721" spans="4:10" x14ac:dyDescent="0.25">
      <c r="D721" s="2"/>
      <c r="E721" s="2"/>
      <c r="F721" s="2"/>
      <c r="G721" s="2"/>
      <c r="H721" s="2"/>
      <c r="I721" s="2"/>
      <c r="J721" s="2"/>
    </row>
    <row r="722" spans="4:10" x14ac:dyDescent="0.25">
      <c r="D722" s="2"/>
      <c r="E722" s="2"/>
      <c r="F722" s="2"/>
      <c r="G722" s="2"/>
      <c r="H722" s="2"/>
      <c r="I722" s="2"/>
      <c r="J722" s="2"/>
    </row>
    <row r="723" spans="4:10" x14ac:dyDescent="0.25">
      <c r="D723" s="2"/>
      <c r="E723" s="2"/>
      <c r="F723" s="2"/>
      <c r="G723" s="2"/>
      <c r="H723" s="2"/>
      <c r="I723" s="2"/>
      <c r="J723" s="2"/>
    </row>
    <row r="724" spans="4:10" x14ac:dyDescent="0.25">
      <c r="D724" s="2"/>
      <c r="E724" s="2"/>
      <c r="F724" s="2"/>
      <c r="G724" s="2"/>
      <c r="H724" s="2"/>
      <c r="I724" s="2"/>
      <c r="J724" s="2"/>
    </row>
    <row r="725" spans="4:10" x14ac:dyDescent="0.25">
      <c r="D725" s="2"/>
      <c r="E725" s="2"/>
      <c r="F725" s="2"/>
      <c r="G725" s="2"/>
      <c r="H725" s="2"/>
      <c r="I725" s="2"/>
      <c r="J725" s="2"/>
    </row>
    <row r="726" spans="4:10" x14ac:dyDescent="0.25">
      <c r="D726" s="2"/>
      <c r="E726" s="2"/>
      <c r="F726" s="2"/>
      <c r="G726" s="2"/>
      <c r="H726" s="2"/>
      <c r="I726" s="2"/>
      <c r="J726" s="2"/>
    </row>
    <row r="727" spans="4:10" x14ac:dyDescent="0.25">
      <c r="D727" s="2"/>
      <c r="E727" s="2"/>
      <c r="F727" s="2"/>
      <c r="G727" s="2"/>
      <c r="H727" s="2"/>
      <c r="I727" s="2"/>
      <c r="J727" s="2"/>
    </row>
    <row r="728" spans="4:10" x14ac:dyDescent="0.25">
      <c r="D728" s="2"/>
      <c r="E728" s="2"/>
      <c r="F728" s="2"/>
      <c r="G728" s="2"/>
      <c r="H728" s="2"/>
      <c r="I728" s="2"/>
      <c r="J728" s="2"/>
    </row>
    <row r="729" spans="4:10" x14ac:dyDescent="0.25">
      <c r="D729" s="2"/>
      <c r="E729" s="2"/>
      <c r="F729" s="2"/>
      <c r="G729" s="2"/>
      <c r="H729" s="2"/>
      <c r="I729" s="2"/>
      <c r="J729" s="2"/>
    </row>
    <row r="730" spans="4:10" x14ac:dyDescent="0.25">
      <c r="D730" s="2"/>
      <c r="E730" s="2"/>
      <c r="F730" s="2"/>
      <c r="G730" s="2"/>
      <c r="H730" s="2"/>
      <c r="I730" s="2"/>
      <c r="J730" s="2"/>
    </row>
    <row r="731" spans="4:10" x14ac:dyDescent="0.25">
      <c r="D731" s="2"/>
      <c r="E731" s="2"/>
      <c r="F731" s="2"/>
      <c r="G731" s="2"/>
      <c r="H731" s="2"/>
      <c r="I731" s="2"/>
      <c r="J731" s="2"/>
    </row>
    <row r="732" spans="4:10" x14ac:dyDescent="0.25">
      <c r="D732" s="2"/>
      <c r="E732" s="2"/>
      <c r="F732" s="2"/>
      <c r="G732" s="2"/>
      <c r="H732" s="2"/>
      <c r="I732" s="2"/>
      <c r="J732" s="2"/>
    </row>
    <row r="733" spans="4:10" x14ac:dyDescent="0.25">
      <c r="D733" s="2"/>
      <c r="E733" s="2"/>
      <c r="F733" s="2"/>
      <c r="G733" s="2"/>
      <c r="H733" s="2"/>
      <c r="I733" s="2"/>
      <c r="J733" s="2"/>
    </row>
    <row r="734" spans="4:10" x14ac:dyDescent="0.25">
      <c r="D734" s="2"/>
      <c r="E734" s="2"/>
      <c r="F734" s="2"/>
      <c r="G734" s="2"/>
      <c r="H734" s="2"/>
      <c r="I734" s="2"/>
      <c r="J734" s="2"/>
    </row>
    <row r="735" spans="4:10" x14ac:dyDescent="0.25">
      <c r="D735" s="2"/>
      <c r="E735" s="2"/>
      <c r="F735" s="2"/>
      <c r="G735" s="2"/>
      <c r="H735" s="2"/>
      <c r="I735" s="2"/>
      <c r="J735" s="2"/>
    </row>
    <row r="736" spans="4:10" x14ac:dyDescent="0.25">
      <c r="D736" s="2"/>
      <c r="E736" s="2"/>
      <c r="F736" s="2"/>
      <c r="G736" s="2"/>
      <c r="H736" s="2"/>
      <c r="I736" s="2"/>
      <c r="J736" s="2"/>
    </row>
    <row r="737" spans="4:10" x14ac:dyDescent="0.25">
      <c r="D737" s="2"/>
      <c r="E737" s="2"/>
      <c r="F737" s="2"/>
      <c r="G737" s="2"/>
      <c r="H737" s="2"/>
      <c r="I737" s="2"/>
      <c r="J737" s="2"/>
    </row>
    <row r="738" spans="4:10" x14ac:dyDescent="0.25">
      <c r="D738" s="2"/>
      <c r="E738" s="2"/>
      <c r="F738" s="2"/>
      <c r="G738" s="2"/>
      <c r="H738" s="2"/>
      <c r="I738" s="2"/>
      <c r="J738" s="2"/>
    </row>
    <row r="739" spans="4:10" x14ac:dyDescent="0.25">
      <c r="D739" s="2"/>
      <c r="E739" s="2"/>
      <c r="F739" s="2"/>
      <c r="G739" s="2"/>
      <c r="H739" s="2"/>
      <c r="I739" s="2"/>
      <c r="J739" s="2"/>
    </row>
    <row r="740" spans="4:10" x14ac:dyDescent="0.25">
      <c r="D740" s="2"/>
      <c r="E740" s="2"/>
      <c r="F740" s="2"/>
      <c r="G740" s="2"/>
      <c r="H740" s="2"/>
      <c r="I740" s="2"/>
      <c r="J740" s="2"/>
    </row>
    <row r="741" spans="4:10" x14ac:dyDescent="0.25">
      <c r="D741" s="2"/>
      <c r="E741" s="2"/>
      <c r="F741" s="2"/>
      <c r="G741" s="2"/>
      <c r="H741" s="2"/>
      <c r="I741" s="2"/>
      <c r="J741" s="2"/>
    </row>
    <row r="742" spans="4:10" x14ac:dyDescent="0.25">
      <c r="D742" s="2"/>
      <c r="E742" s="2"/>
      <c r="F742" s="2"/>
      <c r="G742" s="2"/>
      <c r="H742" s="2"/>
      <c r="I742" s="2"/>
      <c r="J742" s="2"/>
    </row>
    <row r="743" spans="4:10" x14ac:dyDescent="0.25">
      <c r="D743" s="2"/>
      <c r="E743" s="2"/>
      <c r="F743" s="2"/>
      <c r="G743" s="2"/>
      <c r="H743" s="2"/>
      <c r="I743" s="2"/>
      <c r="J743" s="2"/>
    </row>
    <row r="744" spans="4:10" x14ac:dyDescent="0.25">
      <c r="D744" s="2"/>
      <c r="E744" s="2"/>
      <c r="F744" s="2"/>
      <c r="G744" s="2"/>
      <c r="H744" s="2"/>
      <c r="I744" s="2"/>
      <c r="J744" s="2"/>
    </row>
    <row r="745" spans="4:10" x14ac:dyDescent="0.25">
      <c r="D745" s="2"/>
      <c r="E745" s="2"/>
      <c r="F745" s="2"/>
      <c r="G745" s="2"/>
      <c r="H745" s="2"/>
      <c r="I745" s="2"/>
      <c r="J745" s="2"/>
    </row>
    <row r="746" spans="4:10" x14ac:dyDescent="0.25">
      <c r="D746" s="2"/>
      <c r="E746" s="2"/>
      <c r="F746" s="2"/>
      <c r="G746" s="2"/>
      <c r="H746" s="2"/>
      <c r="I746" s="2"/>
      <c r="J746" s="2"/>
    </row>
    <row r="747" spans="4:10" x14ac:dyDescent="0.25">
      <c r="D747" s="2"/>
      <c r="E747" s="2"/>
      <c r="F747" s="2"/>
      <c r="G747" s="2"/>
      <c r="H747" s="2"/>
      <c r="I747" s="2"/>
      <c r="J747" s="2"/>
    </row>
    <row r="748" spans="4:10" x14ac:dyDescent="0.25">
      <c r="D748" s="2"/>
      <c r="E748" s="2"/>
      <c r="F748" s="2"/>
      <c r="G748" s="2"/>
      <c r="H748" s="2"/>
      <c r="I748" s="2"/>
      <c r="J748" s="2"/>
    </row>
    <row r="749" spans="4:10" x14ac:dyDescent="0.25">
      <c r="D749" s="2"/>
      <c r="E749" s="2"/>
      <c r="F749" s="2"/>
      <c r="G749" s="2"/>
      <c r="H749" s="2"/>
      <c r="I749" s="2"/>
      <c r="J749" s="2"/>
    </row>
    <row r="750" spans="4:10" x14ac:dyDescent="0.25">
      <c r="D750" s="2"/>
      <c r="E750" s="2"/>
      <c r="F750" s="2"/>
      <c r="G750" s="2"/>
      <c r="H750" s="2"/>
      <c r="I750" s="2"/>
      <c r="J750" s="2"/>
    </row>
    <row r="751" spans="4:10" x14ac:dyDescent="0.25">
      <c r="D751" s="2"/>
      <c r="E751" s="2"/>
      <c r="F751" s="2"/>
      <c r="G751" s="2"/>
      <c r="H751" s="2"/>
      <c r="I751" s="2"/>
      <c r="J751" s="2"/>
    </row>
    <row r="752" spans="4:10" x14ac:dyDescent="0.25">
      <c r="D752" s="2"/>
      <c r="E752" s="2"/>
      <c r="F752" s="2"/>
      <c r="G752" s="2"/>
      <c r="H752" s="2"/>
      <c r="I752" s="2"/>
      <c r="J752" s="2"/>
    </row>
    <row r="753" spans="4:10" x14ac:dyDescent="0.25">
      <c r="D753" s="2"/>
      <c r="E753" s="2"/>
      <c r="F753" s="2"/>
      <c r="G753" s="2"/>
      <c r="H753" s="2"/>
      <c r="I753" s="2"/>
      <c r="J753" s="2"/>
    </row>
    <row r="754" spans="4:10" x14ac:dyDescent="0.25">
      <c r="D754" s="2"/>
      <c r="E754" s="2"/>
      <c r="F754" s="2"/>
      <c r="G754" s="2"/>
      <c r="H754" s="2"/>
      <c r="I754" s="2"/>
      <c r="J754" s="2"/>
    </row>
    <row r="755" spans="4:10" x14ac:dyDescent="0.25">
      <c r="D755" s="2"/>
      <c r="E755" s="2"/>
      <c r="F755" s="2"/>
      <c r="G755" s="2"/>
      <c r="H755" s="2"/>
      <c r="I755" s="2"/>
      <c r="J755" s="2"/>
    </row>
    <row r="756" spans="4:10" x14ac:dyDescent="0.25">
      <c r="D756" s="2"/>
      <c r="E756" s="2"/>
      <c r="F756" s="2"/>
      <c r="G756" s="2"/>
      <c r="H756" s="2"/>
      <c r="I756" s="2"/>
      <c r="J756" s="2"/>
    </row>
    <row r="757" spans="4:10" x14ac:dyDescent="0.25">
      <c r="D757" s="2"/>
      <c r="E757" s="2"/>
      <c r="F757" s="2"/>
      <c r="G757" s="2"/>
      <c r="H757" s="2"/>
      <c r="I757" s="2"/>
      <c r="J757" s="2"/>
    </row>
    <row r="758" spans="4:10" x14ac:dyDescent="0.25">
      <c r="D758" s="2"/>
      <c r="E758" s="2"/>
      <c r="F758" s="2"/>
      <c r="G758" s="2"/>
      <c r="H758" s="2"/>
      <c r="I758" s="2"/>
      <c r="J758" s="2"/>
    </row>
    <row r="759" spans="4:10" x14ac:dyDescent="0.25">
      <c r="D759" s="2"/>
      <c r="E759" s="2"/>
      <c r="F759" s="2"/>
      <c r="G759" s="2"/>
      <c r="H759" s="2"/>
      <c r="I759" s="2"/>
      <c r="J759" s="2"/>
    </row>
    <row r="760" spans="4:10" x14ac:dyDescent="0.25">
      <c r="D760" s="2"/>
      <c r="E760" s="2"/>
      <c r="F760" s="2"/>
      <c r="G760" s="2"/>
      <c r="H760" s="2"/>
      <c r="I760" s="2"/>
      <c r="J760" s="2"/>
    </row>
    <row r="761" spans="4:10" x14ac:dyDescent="0.25">
      <c r="D761" s="2"/>
      <c r="E761" s="2"/>
      <c r="F761" s="2"/>
      <c r="G761" s="2"/>
      <c r="H761" s="2"/>
      <c r="I761" s="2"/>
      <c r="J761" s="2"/>
    </row>
    <row r="762" spans="4:10" x14ac:dyDescent="0.25">
      <c r="D762" s="2"/>
      <c r="E762" s="2"/>
      <c r="F762" s="2"/>
      <c r="G762" s="2"/>
      <c r="H762" s="2"/>
      <c r="I762" s="2"/>
      <c r="J762" s="2"/>
    </row>
    <row r="763" spans="4:10" x14ac:dyDescent="0.25">
      <c r="D763" s="2"/>
      <c r="E763" s="2"/>
      <c r="F763" s="2"/>
      <c r="G763" s="2"/>
      <c r="H763" s="2"/>
      <c r="I763" s="2"/>
      <c r="J763" s="2"/>
    </row>
    <row r="764" spans="4:10" x14ac:dyDescent="0.25">
      <c r="D764" s="2"/>
      <c r="E764" s="2"/>
      <c r="F764" s="2"/>
      <c r="G764" s="2"/>
      <c r="H764" s="2"/>
      <c r="I764" s="2"/>
      <c r="J764" s="2"/>
    </row>
    <row r="765" spans="4:10" x14ac:dyDescent="0.25">
      <c r="D765" s="2"/>
      <c r="E765" s="2"/>
      <c r="F765" s="2"/>
      <c r="G765" s="2"/>
      <c r="H765" s="2"/>
      <c r="I765" s="2"/>
      <c r="J765" s="2"/>
    </row>
    <row r="766" spans="4:10" x14ac:dyDescent="0.25">
      <c r="D766" s="2"/>
      <c r="E766" s="2"/>
      <c r="F766" s="2"/>
      <c r="G766" s="2"/>
      <c r="H766" s="2"/>
      <c r="I766" s="2"/>
      <c r="J766" s="2"/>
    </row>
    <row r="767" spans="4:10" x14ac:dyDescent="0.25">
      <c r="D767" s="2"/>
      <c r="E767" s="2"/>
      <c r="F767" s="2"/>
      <c r="G767" s="2"/>
      <c r="H767" s="2"/>
      <c r="I767" s="2"/>
      <c r="J767" s="2"/>
    </row>
    <row r="768" spans="4:10" x14ac:dyDescent="0.25">
      <c r="D768" s="2"/>
      <c r="E768" s="2"/>
      <c r="F768" s="2"/>
      <c r="G768" s="2"/>
      <c r="H768" s="2"/>
      <c r="I768" s="2"/>
      <c r="J768" s="2"/>
    </row>
    <row r="769" spans="4:10" x14ac:dyDescent="0.25">
      <c r="D769" s="2"/>
      <c r="E769" s="2"/>
      <c r="F769" s="2"/>
      <c r="G769" s="2"/>
      <c r="H769" s="2"/>
      <c r="I769" s="2"/>
      <c r="J769" s="2"/>
    </row>
    <row r="770" spans="4:10" x14ac:dyDescent="0.25">
      <c r="D770" s="2"/>
      <c r="E770" s="2"/>
      <c r="F770" s="2"/>
      <c r="G770" s="2"/>
      <c r="H770" s="2"/>
      <c r="I770" s="2"/>
      <c r="J770" s="2"/>
    </row>
    <row r="771" spans="4:10" x14ac:dyDescent="0.25">
      <c r="D771" s="2"/>
      <c r="E771" s="2"/>
      <c r="F771" s="2"/>
      <c r="G771" s="2"/>
      <c r="H771" s="2"/>
      <c r="I771" s="2"/>
      <c r="J771" s="2"/>
    </row>
    <row r="772" spans="4:10" x14ac:dyDescent="0.25">
      <c r="D772" s="2"/>
      <c r="E772" s="2"/>
      <c r="F772" s="2"/>
      <c r="G772" s="2"/>
      <c r="H772" s="2"/>
      <c r="I772" s="2"/>
      <c r="J772" s="2"/>
    </row>
    <row r="773" spans="4:10" x14ac:dyDescent="0.25">
      <c r="D773" s="2"/>
      <c r="E773" s="2"/>
      <c r="F773" s="2"/>
      <c r="G773" s="2"/>
      <c r="H773" s="2"/>
      <c r="I773" s="2"/>
      <c r="J773" s="2"/>
    </row>
    <row r="774" spans="4:10" x14ac:dyDescent="0.25">
      <c r="D774" s="2"/>
      <c r="E774" s="2"/>
      <c r="F774" s="2"/>
      <c r="G774" s="2"/>
      <c r="H774" s="2"/>
      <c r="I774" s="2"/>
      <c r="J774" s="2"/>
    </row>
    <row r="775" spans="4:10" x14ac:dyDescent="0.25">
      <c r="D775" s="2"/>
      <c r="E775" s="2"/>
      <c r="F775" s="2"/>
      <c r="G775" s="2"/>
      <c r="H775" s="2"/>
      <c r="I775" s="2"/>
      <c r="J775" s="2"/>
    </row>
    <row r="776" spans="4:10" x14ac:dyDescent="0.25">
      <c r="D776" s="2"/>
      <c r="E776" s="2"/>
      <c r="F776" s="2"/>
      <c r="G776" s="2"/>
      <c r="H776" s="2"/>
      <c r="I776" s="2"/>
      <c r="J776" s="2"/>
    </row>
    <row r="777" spans="4:10" x14ac:dyDescent="0.25">
      <c r="D777" s="2"/>
      <c r="E777" s="2"/>
      <c r="F777" s="2"/>
      <c r="G777" s="2"/>
      <c r="H777" s="2"/>
      <c r="I777" s="2"/>
      <c r="J777" s="2"/>
    </row>
    <row r="778" spans="4:10" x14ac:dyDescent="0.25">
      <c r="D778" s="2"/>
      <c r="E778" s="2"/>
      <c r="F778" s="2"/>
      <c r="G778" s="2"/>
      <c r="H778" s="2"/>
      <c r="I778" s="2"/>
      <c r="J778" s="2"/>
    </row>
    <row r="779" spans="4:10" x14ac:dyDescent="0.25">
      <c r="D779" s="2"/>
      <c r="E779" s="2"/>
      <c r="F779" s="2"/>
      <c r="G779" s="2"/>
      <c r="H779" s="2"/>
      <c r="I779" s="2"/>
      <c r="J779" s="2"/>
    </row>
    <row r="780" spans="4:10" x14ac:dyDescent="0.25">
      <c r="D780" s="2"/>
      <c r="E780" s="2"/>
      <c r="F780" s="2"/>
      <c r="G780" s="2"/>
      <c r="H780" s="2"/>
      <c r="I780" s="2"/>
      <c r="J780" s="2"/>
    </row>
    <row r="781" spans="4:10" x14ac:dyDescent="0.25">
      <c r="D781" s="2"/>
      <c r="E781" s="2"/>
      <c r="F781" s="2"/>
      <c r="G781" s="2"/>
      <c r="H781" s="2"/>
      <c r="I781" s="2"/>
      <c r="J781" s="2"/>
    </row>
    <row r="782" spans="4:10" x14ac:dyDescent="0.25">
      <c r="D782" s="2"/>
      <c r="E782" s="2"/>
      <c r="F782" s="2"/>
      <c r="G782" s="2"/>
      <c r="H782" s="2"/>
      <c r="I782" s="2"/>
      <c r="J782" s="2"/>
    </row>
    <row r="783" spans="4:10" x14ac:dyDescent="0.25">
      <c r="D783" s="2"/>
      <c r="E783" s="2"/>
      <c r="F783" s="2"/>
      <c r="G783" s="2"/>
      <c r="H783" s="2"/>
      <c r="I783" s="2"/>
      <c r="J783" s="2"/>
    </row>
    <row r="784" spans="4:10" x14ac:dyDescent="0.25">
      <c r="D784" s="2"/>
      <c r="E784" s="2"/>
      <c r="F784" s="2"/>
      <c r="G784" s="2"/>
      <c r="H784" s="2"/>
      <c r="I784" s="2"/>
      <c r="J784" s="2"/>
    </row>
    <row r="785" spans="4:10" x14ac:dyDescent="0.25">
      <c r="D785" s="2"/>
      <c r="E785" s="2"/>
      <c r="F785" s="2"/>
      <c r="G785" s="2"/>
      <c r="H785" s="2"/>
      <c r="I785" s="2"/>
      <c r="J785" s="2"/>
    </row>
    <row r="786" spans="4:10" x14ac:dyDescent="0.25">
      <c r="D786" s="2"/>
      <c r="E786" s="2"/>
      <c r="F786" s="2"/>
      <c r="G786" s="2"/>
      <c r="H786" s="2"/>
      <c r="I786" s="2"/>
      <c r="J786" s="2"/>
    </row>
    <row r="787" spans="4:10" x14ac:dyDescent="0.25">
      <c r="D787" s="2"/>
      <c r="E787" s="2"/>
      <c r="F787" s="2"/>
      <c r="G787" s="2"/>
      <c r="H787" s="2"/>
      <c r="I787" s="2"/>
      <c r="J787" s="2"/>
    </row>
    <row r="788" spans="4:10" x14ac:dyDescent="0.25">
      <c r="D788" s="2"/>
      <c r="E788" s="2"/>
      <c r="F788" s="2"/>
      <c r="G788" s="2"/>
      <c r="H788" s="2"/>
      <c r="I788" s="2"/>
      <c r="J788" s="2"/>
    </row>
    <row r="789" spans="4:10" x14ac:dyDescent="0.25">
      <c r="D789" s="2"/>
      <c r="E789" s="2"/>
      <c r="F789" s="2"/>
      <c r="G789" s="2"/>
      <c r="H789" s="2"/>
      <c r="I789" s="2"/>
      <c r="J789" s="2"/>
    </row>
    <row r="790" spans="4:10" x14ac:dyDescent="0.25">
      <c r="D790" s="2"/>
      <c r="E790" s="2"/>
      <c r="F790" s="2"/>
      <c r="G790" s="2"/>
      <c r="H790" s="2"/>
      <c r="I790" s="2"/>
      <c r="J790" s="2"/>
    </row>
    <row r="791" spans="4:10" x14ac:dyDescent="0.25">
      <c r="D791" s="2"/>
      <c r="E791" s="2"/>
      <c r="F791" s="2"/>
      <c r="G791" s="2"/>
      <c r="H791" s="2"/>
      <c r="I791" s="2"/>
      <c r="J791" s="2"/>
    </row>
    <row r="792" spans="4:10" x14ac:dyDescent="0.25">
      <c r="D792" s="2"/>
      <c r="E792" s="2"/>
      <c r="F792" s="2"/>
      <c r="G792" s="2"/>
      <c r="H792" s="2"/>
      <c r="I792" s="2"/>
      <c r="J792" s="2"/>
    </row>
    <row r="793" spans="4:10" x14ac:dyDescent="0.25">
      <c r="D793" s="2"/>
      <c r="E793" s="2"/>
      <c r="F793" s="2"/>
      <c r="G793" s="2"/>
      <c r="H793" s="2"/>
      <c r="I793" s="2"/>
      <c r="J793" s="2"/>
    </row>
    <row r="794" spans="4:10" x14ac:dyDescent="0.25">
      <c r="D794" s="2"/>
      <c r="E794" s="2"/>
      <c r="F794" s="2"/>
      <c r="G794" s="2"/>
      <c r="H794" s="2"/>
      <c r="I794" s="2"/>
      <c r="J794" s="2"/>
    </row>
    <row r="795" spans="4:10" x14ac:dyDescent="0.25">
      <c r="D795" s="2"/>
      <c r="E795" s="2"/>
      <c r="F795" s="2"/>
      <c r="G795" s="2"/>
      <c r="H795" s="2"/>
      <c r="I795" s="2"/>
      <c r="J795" s="2"/>
    </row>
    <row r="796" spans="4:10" x14ac:dyDescent="0.25">
      <c r="D796" s="2"/>
      <c r="E796" s="2"/>
      <c r="F796" s="2"/>
      <c r="G796" s="2"/>
      <c r="H796" s="2"/>
      <c r="I796" s="2"/>
      <c r="J796" s="2"/>
    </row>
    <row r="797" spans="4:10" x14ac:dyDescent="0.25">
      <c r="D797" s="2"/>
      <c r="E797" s="2"/>
      <c r="F797" s="2"/>
      <c r="G797" s="2"/>
      <c r="H797" s="2"/>
      <c r="I797" s="2"/>
      <c r="J797" s="2"/>
    </row>
    <row r="798" spans="4:10" x14ac:dyDescent="0.25">
      <c r="D798" s="2"/>
      <c r="E798" s="2"/>
      <c r="F798" s="2"/>
      <c r="G798" s="2"/>
      <c r="H798" s="2"/>
      <c r="I798" s="2"/>
      <c r="J798" s="2"/>
    </row>
    <row r="799" spans="4:10" x14ac:dyDescent="0.25">
      <c r="D799" s="2"/>
      <c r="E799" s="2"/>
      <c r="F799" s="2"/>
      <c r="G799" s="2"/>
      <c r="H799" s="2"/>
      <c r="I799" s="2"/>
      <c r="J799" s="2"/>
    </row>
    <row r="800" spans="4:10" x14ac:dyDescent="0.25">
      <c r="D800" s="2"/>
      <c r="E800" s="2"/>
      <c r="F800" s="2"/>
      <c r="G800" s="2"/>
      <c r="H800" s="2"/>
      <c r="I800" s="2"/>
      <c r="J800" s="2"/>
    </row>
    <row r="801" spans="4:10" x14ac:dyDescent="0.25">
      <c r="D801" s="2"/>
      <c r="E801" s="2"/>
      <c r="F801" s="2"/>
      <c r="G801" s="2"/>
      <c r="H801" s="2"/>
      <c r="I801" s="2"/>
      <c r="J801" s="2"/>
    </row>
    <row r="802" spans="4:10" x14ac:dyDescent="0.25">
      <c r="D802" s="2"/>
      <c r="E802" s="2"/>
      <c r="F802" s="2"/>
      <c r="G802" s="2"/>
      <c r="H802" s="2"/>
      <c r="I802" s="2"/>
      <c r="J802" s="2"/>
    </row>
    <row r="803" spans="4:10" x14ac:dyDescent="0.25">
      <c r="D803" s="2"/>
      <c r="E803" s="2"/>
      <c r="F803" s="2"/>
      <c r="G803" s="2"/>
      <c r="H803" s="2"/>
      <c r="I803" s="2"/>
      <c r="J803" s="2"/>
    </row>
    <row r="804" spans="4:10" x14ac:dyDescent="0.25">
      <c r="D804" s="2"/>
      <c r="E804" s="2"/>
      <c r="F804" s="2"/>
      <c r="G804" s="2"/>
      <c r="H804" s="2"/>
      <c r="I804" s="2"/>
      <c r="J804" s="2"/>
    </row>
    <row r="805" spans="4:10" x14ac:dyDescent="0.25">
      <c r="D805" s="2"/>
      <c r="E805" s="2"/>
      <c r="F805" s="2"/>
      <c r="G805" s="2"/>
      <c r="H805" s="2"/>
      <c r="I805" s="2"/>
      <c r="J805" s="2"/>
    </row>
    <row r="806" spans="4:10" x14ac:dyDescent="0.25">
      <c r="D806" s="2"/>
      <c r="E806" s="2"/>
      <c r="F806" s="2"/>
      <c r="G806" s="2"/>
      <c r="H806" s="2"/>
      <c r="I806" s="2"/>
      <c r="J806" s="2"/>
    </row>
    <row r="807" spans="4:10" x14ac:dyDescent="0.25">
      <c r="D807" s="2"/>
      <c r="E807" s="2"/>
      <c r="F807" s="2"/>
      <c r="G807" s="2"/>
      <c r="H807" s="2"/>
      <c r="I807" s="2"/>
      <c r="J807" s="2"/>
    </row>
    <row r="808" spans="4:10" x14ac:dyDescent="0.25">
      <c r="D808" s="2"/>
      <c r="E808" s="2"/>
      <c r="F808" s="2"/>
      <c r="G808" s="2"/>
      <c r="H808" s="2"/>
      <c r="I808" s="2"/>
      <c r="J808" s="2"/>
    </row>
    <row r="809" spans="4:10" x14ac:dyDescent="0.25">
      <c r="D809" s="2"/>
      <c r="E809" s="2"/>
      <c r="F809" s="2"/>
      <c r="G809" s="2"/>
      <c r="H809" s="2"/>
      <c r="I809" s="2"/>
      <c r="J809" s="2"/>
    </row>
    <row r="810" spans="4:10" x14ac:dyDescent="0.25">
      <c r="D810" s="2"/>
      <c r="E810" s="2"/>
      <c r="F810" s="2"/>
      <c r="G810" s="2"/>
      <c r="H810" s="2"/>
      <c r="I810" s="2"/>
      <c r="J810" s="2"/>
    </row>
    <row r="811" spans="4:10" x14ac:dyDescent="0.25">
      <c r="D811" s="2"/>
      <c r="E811" s="2"/>
      <c r="F811" s="2"/>
      <c r="G811" s="2"/>
      <c r="H811" s="2"/>
      <c r="I811" s="2"/>
      <c r="J811" s="2"/>
    </row>
    <row r="812" spans="4:10" x14ac:dyDescent="0.25">
      <c r="D812" s="2"/>
      <c r="E812" s="2"/>
      <c r="F812" s="2"/>
      <c r="G812" s="2"/>
      <c r="H812" s="2"/>
      <c r="I812" s="2"/>
      <c r="J812" s="2"/>
    </row>
    <row r="813" spans="4:10" x14ac:dyDescent="0.25">
      <c r="D813" s="2"/>
      <c r="E813" s="2"/>
      <c r="F813" s="2"/>
      <c r="G813" s="2"/>
      <c r="H813" s="2"/>
      <c r="I813" s="2"/>
      <c r="J813" s="2"/>
    </row>
    <row r="814" spans="4:10" x14ac:dyDescent="0.25">
      <c r="D814" s="2"/>
      <c r="E814" s="2"/>
      <c r="F814" s="2"/>
      <c r="G814" s="2"/>
      <c r="H814" s="2"/>
      <c r="I814" s="2"/>
      <c r="J814" s="2"/>
    </row>
    <row r="815" spans="4:10" x14ac:dyDescent="0.25">
      <c r="D815" s="2"/>
      <c r="E815" s="2"/>
      <c r="F815" s="2"/>
      <c r="G815" s="2"/>
      <c r="H815" s="2"/>
      <c r="I815" s="2"/>
      <c r="J815" s="2"/>
    </row>
    <row r="816" spans="4:10" x14ac:dyDescent="0.25">
      <c r="D816" s="2"/>
      <c r="E816" s="2"/>
      <c r="F816" s="2"/>
      <c r="G816" s="2"/>
      <c r="H816" s="2"/>
      <c r="I816" s="2"/>
      <c r="J816" s="2"/>
    </row>
    <row r="817" spans="4:10" x14ac:dyDescent="0.25">
      <c r="D817" s="2"/>
      <c r="E817" s="2"/>
      <c r="F817" s="2"/>
      <c r="G817" s="2"/>
      <c r="H817" s="2"/>
      <c r="I817" s="2"/>
      <c r="J817" s="2"/>
    </row>
    <row r="818" spans="4:10" x14ac:dyDescent="0.25">
      <c r="D818" s="2"/>
      <c r="E818" s="2"/>
      <c r="F818" s="2"/>
      <c r="G818" s="2"/>
      <c r="H818" s="2"/>
      <c r="I818" s="2"/>
      <c r="J818" s="2"/>
    </row>
    <row r="819" spans="4:10" x14ac:dyDescent="0.25">
      <c r="D819" s="2"/>
      <c r="E819" s="2"/>
      <c r="F819" s="2"/>
      <c r="G819" s="2"/>
      <c r="H819" s="2"/>
      <c r="I819" s="2"/>
      <c r="J819" s="2"/>
    </row>
    <row r="820" spans="4:10" x14ac:dyDescent="0.25">
      <c r="D820" s="2"/>
      <c r="E820" s="2"/>
      <c r="F820" s="2"/>
      <c r="G820" s="2"/>
      <c r="H820" s="2"/>
      <c r="I820" s="2"/>
      <c r="J820" s="2"/>
    </row>
    <row r="821" spans="4:10" x14ac:dyDescent="0.25">
      <c r="D821" s="2"/>
      <c r="E821" s="2"/>
      <c r="F821" s="2"/>
      <c r="G821" s="2"/>
      <c r="H821" s="2"/>
      <c r="I821" s="2"/>
      <c r="J821" s="2"/>
    </row>
    <row r="822" spans="4:10" x14ac:dyDescent="0.25">
      <c r="D822" s="2"/>
      <c r="E822" s="2"/>
      <c r="F822" s="2"/>
      <c r="G822" s="2"/>
      <c r="H822" s="2"/>
      <c r="I822" s="2"/>
      <c r="J822" s="2"/>
    </row>
    <row r="823" spans="4:10" x14ac:dyDescent="0.25">
      <c r="D823" s="2"/>
      <c r="E823" s="2"/>
      <c r="F823" s="2"/>
      <c r="G823" s="2"/>
      <c r="H823" s="2"/>
      <c r="I823" s="2"/>
      <c r="J823" s="2"/>
    </row>
    <row r="824" spans="4:10" x14ac:dyDescent="0.25">
      <c r="D824" s="2"/>
      <c r="E824" s="2"/>
      <c r="F824" s="2"/>
      <c r="G824" s="2"/>
      <c r="H824" s="2"/>
      <c r="I824" s="2"/>
      <c r="J824" s="2"/>
    </row>
    <row r="825" spans="4:10" x14ac:dyDescent="0.25">
      <c r="D825" s="2"/>
      <c r="E825" s="2"/>
      <c r="F825" s="2"/>
      <c r="G825" s="2"/>
      <c r="H825" s="2"/>
      <c r="I825" s="2"/>
      <c r="J825" s="2"/>
    </row>
    <row r="826" spans="4:10" x14ac:dyDescent="0.25">
      <c r="D826" s="2"/>
      <c r="E826" s="2"/>
      <c r="F826" s="2"/>
      <c r="G826" s="2"/>
      <c r="H826" s="2"/>
      <c r="I826" s="2"/>
      <c r="J826" s="2"/>
    </row>
    <row r="827" spans="4:10" x14ac:dyDescent="0.25">
      <c r="D827" s="2"/>
      <c r="E827" s="2"/>
      <c r="F827" s="2"/>
      <c r="G827" s="2"/>
      <c r="H827" s="2"/>
      <c r="I827" s="2"/>
      <c r="J827" s="2"/>
    </row>
    <row r="828" spans="4:10" x14ac:dyDescent="0.25">
      <c r="D828" s="2"/>
      <c r="E828" s="2"/>
      <c r="F828" s="2"/>
      <c r="G828" s="2"/>
      <c r="H828" s="2"/>
      <c r="I828" s="2"/>
      <c r="J828" s="2"/>
    </row>
    <row r="829" spans="4:10" x14ac:dyDescent="0.25">
      <c r="D829" s="2"/>
      <c r="E829" s="2"/>
      <c r="F829" s="2"/>
      <c r="G829" s="2"/>
      <c r="H829" s="2"/>
      <c r="I829" s="2"/>
      <c r="J829" s="2"/>
    </row>
    <row r="830" spans="4:10" x14ac:dyDescent="0.25">
      <c r="D830" s="2"/>
      <c r="E830" s="2"/>
      <c r="F830" s="2"/>
      <c r="G830" s="2"/>
      <c r="H830" s="2"/>
      <c r="I830" s="2"/>
      <c r="J830" s="2"/>
    </row>
    <row r="831" spans="4:10" x14ac:dyDescent="0.25">
      <c r="D831" s="2"/>
      <c r="E831" s="2"/>
      <c r="F831" s="2"/>
      <c r="G831" s="2"/>
      <c r="H831" s="2"/>
      <c r="I831" s="2"/>
      <c r="J831" s="2"/>
    </row>
    <row r="832" spans="4:10" x14ac:dyDescent="0.25">
      <c r="D832" s="2"/>
      <c r="E832" s="2"/>
      <c r="F832" s="2"/>
      <c r="G832" s="2"/>
      <c r="H832" s="2"/>
      <c r="I832" s="2"/>
      <c r="J832" s="2"/>
    </row>
    <row r="833" spans="4:10" x14ac:dyDescent="0.25">
      <c r="D833" s="2"/>
      <c r="E833" s="2"/>
      <c r="F833" s="2"/>
      <c r="G833" s="2"/>
      <c r="H833" s="2"/>
      <c r="I833" s="2"/>
      <c r="J833" s="2"/>
    </row>
    <row r="834" spans="4:10" x14ac:dyDescent="0.25">
      <c r="D834" s="2"/>
      <c r="E834" s="2"/>
      <c r="F834" s="2"/>
      <c r="G834" s="2"/>
      <c r="H834" s="2"/>
      <c r="I834" s="2"/>
      <c r="J834" s="2"/>
    </row>
    <row r="835" spans="4:10" x14ac:dyDescent="0.25">
      <c r="D835" s="2"/>
      <c r="E835" s="2"/>
      <c r="F835" s="2"/>
      <c r="G835" s="2"/>
      <c r="H835" s="2"/>
      <c r="I835" s="2"/>
      <c r="J835" s="2"/>
    </row>
    <row r="836" spans="4:10" x14ac:dyDescent="0.25">
      <c r="D836" s="2"/>
      <c r="E836" s="2"/>
      <c r="F836" s="2"/>
      <c r="G836" s="2"/>
      <c r="H836" s="2"/>
      <c r="I836" s="2"/>
      <c r="J836" s="2"/>
    </row>
    <row r="837" spans="4:10" x14ac:dyDescent="0.25">
      <c r="D837" s="2"/>
      <c r="E837" s="2"/>
      <c r="F837" s="2"/>
      <c r="G837" s="2"/>
      <c r="H837" s="2"/>
      <c r="I837" s="2"/>
      <c r="J837" s="2"/>
    </row>
    <row r="838" spans="4:10" x14ac:dyDescent="0.25">
      <c r="D838" s="2"/>
      <c r="E838" s="2"/>
      <c r="F838" s="2"/>
      <c r="G838" s="2"/>
      <c r="H838" s="2"/>
      <c r="I838" s="2"/>
      <c r="J838" s="2"/>
    </row>
    <row r="839" spans="4:10" x14ac:dyDescent="0.25">
      <c r="D839" s="2"/>
      <c r="E839" s="2"/>
      <c r="F839" s="2"/>
      <c r="G839" s="2"/>
      <c r="H839" s="2"/>
      <c r="I839" s="2"/>
      <c r="J839" s="2"/>
    </row>
    <row r="840" spans="4:10" x14ac:dyDescent="0.25">
      <c r="D840" s="2"/>
      <c r="E840" s="2"/>
      <c r="F840" s="2"/>
      <c r="G840" s="2"/>
      <c r="H840" s="2"/>
      <c r="I840" s="2"/>
      <c r="J840" s="2"/>
    </row>
    <row r="841" spans="4:10" x14ac:dyDescent="0.25">
      <c r="D841" s="2"/>
      <c r="E841" s="2"/>
      <c r="F841" s="2"/>
      <c r="G841" s="2"/>
      <c r="H841" s="2"/>
      <c r="I841" s="2"/>
      <c r="J841" s="2"/>
    </row>
    <row r="842" spans="4:10" x14ac:dyDescent="0.25">
      <c r="D842" s="2"/>
      <c r="E842" s="2"/>
      <c r="F842" s="2"/>
      <c r="G842" s="2"/>
      <c r="H842" s="2"/>
      <c r="I842" s="2"/>
      <c r="J842" s="2"/>
    </row>
    <row r="843" spans="4:10" x14ac:dyDescent="0.25">
      <c r="D843" s="2"/>
      <c r="E843" s="2"/>
      <c r="F843" s="2"/>
      <c r="G843" s="2"/>
      <c r="H843" s="2"/>
      <c r="I843" s="2"/>
      <c r="J843" s="2"/>
    </row>
    <row r="844" spans="4:10" x14ac:dyDescent="0.25">
      <c r="D844" s="2"/>
      <c r="E844" s="2"/>
      <c r="F844" s="2"/>
      <c r="G844" s="2"/>
      <c r="H844" s="2"/>
      <c r="I844" s="2"/>
      <c r="J844" s="2"/>
    </row>
    <row r="845" spans="4:10" x14ac:dyDescent="0.25">
      <c r="D845" s="2"/>
      <c r="E845" s="2"/>
      <c r="F845" s="2"/>
      <c r="G845" s="2"/>
      <c r="H845" s="2"/>
      <c r="I845" s="2"/>
      <c r="J845" s="2"/>
    </row>
    <row r="846" spans="4:10" x14ac:dyDescent="0.25">
      <c r="D846" s="2"/>
      <c r="E846" s="2"/>
      <c r="F846" s="2"/>
      <c r="G846" s="2"/>
      <c r="H846" s="2"/>
      <c r="I846" s="2"/>
      <c r="J846" s="2"/>
    </row>
    <row r="847" spans="4:10" x14ac:dyDescent="0.25">
      <c r="D847" s="2"/>
      <c r="E847" s="2"/>
      <c r="F847" s="2"/>
      <c r="G847" s="2"/>
      <c r="H847" s="2"/>
      <c r="I847" s="2"/>
      <c r="J847" s="2"/>
    </row>
    <row r="848" spans="4:10" x14ac:dyDescent="0.25">
      <c r="D848" s="2"/>
      <c r="E848" s="2"/>
      <c r="F848" s="2"/>
      <c r="G848" s="2"/>
      <c r="H848" s="2"/>
      <c r="I848" s="2"/>
      <c r="J848" s="2"/>
    </row>
    <row r="849" spans="4:10" x14ac:dyDescent="0.25">
      <c r="D849" s="2"/>
      <c r="E849" s="2"/>
      <c r="F849" s="2"/>
      <c r="G849" s="2"/>
      <c r="H849" s="2"/>
      <c r="I849" s="2"/>
      <c r="J849" s="2"/>
    </row>
    <row r="850" spans="4:10" x14ac:dyDescent="0.25">
      <c r="D850" s="2"/>
      <c r="E850" s="2"/>
      <c r="F850" s="2"/>
      <c r="G850" s="2"/>
      <c r="H850" s="2"/>
      <c r="I850" s="2"/>
      <c r="J850" s="2"/>
    </row>
    <row r="851" spans="4:10" x14ac:dyDescent="0.25">
      <c r="D851" s="2"/>
      <c r="E851" s="2"/>
      <c r="F851" s="2"/>
      <c r="G851" s="2"/>
      <c r="H851" s="2"/>
      <c r="I851" s="2"/>
      <c r="J851" s="2"/>
    </row>
    <row r="852" spans="4:10" x14ac:dyDescent="0.25">
      <c r="D852" s="2"/>
      <c r="E852" s="2"/>
      <c r="F852" s="2"/>
      <c r="G852" s="2"/>
      <c r="H852" s="2"/>
      <c r="I852" s="2"/>
      <c r="J852" s="2"/>
    </row>
    <row r="853" spans="4:10" x14ac:dyDescent="0.25">
      <c r="D853" s="2"/>
      <c r="E853" s="2"/>
      <c r="F853" s="2"/>
      <c r="G853" s="2"/>
      <c r="H853" s="2"/>
      <c r="I853" s="2"/>
      <c r="J853" s="2"/>
    </row>
    <row r="854" spans="4:10" x14ac:dyDescent="0.25">
      <c r="D854" s="2"/>
      <c r="E854" s="2"/>
      <c r="F854" s="2"/>
      <c r="G854" s="2"/>
      <c r="H854" s="2"/>
      <c r="I854" s="2"/>
      <c r="J854" s="2"/>
    </row>
    <row r="855" spans="4:10" x14ac:dyDescent="0.25">
      <c r="D855" s="2"/>
      <c r="E855" s="2"/>
      <c r="F855" s="2"/>
      <c r="G855" s="2"/>
      <c r="H855" s="2"/>
      <c r="I855" s="2"/>
      <c r="J855" s="2"/>
    </row>
    <row r="856" spans="4:10" x14ac:dyDescent="0.25">
      <c r="D856" s="2"/>
      <c r="E856" s="2"/>
      <c r="F856" s="2"/>
      <c r="G856" s="2"/>
      <c r="H856" s="2"/>
      <c r="I856" s="2"/>
      <c r="J856" s="2"/>
    </row>
    <row r="857" spans="4:10" x14ac:dyDescent="0.25">
      <c r="D857" s="2"/>
      <c r="E857" s="2"/>
      <c r="F857" s="2"/>
      <c r="G857" s="2"/>
      <c r="H857" s="2"/>
      <c r="I857" s="2"/>
      <c r="J857" s="2"/>
    </row>
    <row r="858" spans="4:10" x14ac:dyDescent="0.25">
      <c r="D858" s="2"/>
      <c r="E858" s="2"/>
      <c r="F858" s="2"/>
      <c r="G858" s="2"/>
      <c r="H858" s="2"/>
      <c r="I858" s="2"/>
      <c r="J858" s="2"/>
    </row>
    <row r="859" spans="4:10" x14ac:dyDescent="0.25">
      <c r="D859" s="2"/>
      <c r="E859" s="2"/>
      <c r="F859" s="2"/>
      <c r="G859" s="2"/>
      <c r="H859" s="2"/>
      <c r="I859" s="2"/>
      <c r="J859" s="2"/>
    </row>
    <row r="860" spans="4:10" x14ac:dyDescent="0.25">
      <c r="D860" s="2"/>
      <c r="E860" s="2"/>
      <c r="F860" s="2"/>
      <c r="G860" s="2"/>
      <c r="H860" s="2"/>
      <c r="I860" s="2"/>
      <c r="J860" s="2"/>
    </row>
    <row r="861" spans="4:10" x14ac:dyDescent="0.25">
      <c r="D861" s="2"/>
      <c r="E861" s="2"/>
      <c r="F861" s="2"/>
      <c r="G861" s="2"/>
      <c r="H861" s="2"/>
      <c r="I861" s="2"/>
      <c r="J861" s="2"/>
    </row>
    <row r="862" spans="4:10" x14ac:dyDescent="0.25">
      <c r="D862" s="2"/>
      <c r="E862" s="2"/>
      <c r="F862" s="2"/>
      <c r="G862" s="2"/>
      <c r="H862" s="2"/>
      <c r="I862" s="2"/>
      <c r="J862" s="2"/>
    </row>
    <row r="863" spans="4:10" x14ac:dyDescent="0.25">
      <c r="D863" s="2"/>
      <c r="E863" s="2"/>
      <c r="F863" s="2"/>
      <c r="G863" s="2"/>
      <c r="H863" s="2"/>
      <c r="I863" s="2"/>
      <c r="J863" s="2"/>
    </row>
    <row r="864" spans="4:10" x14ac:dyDescent="0.25">
      <c r="D864" s="2"/>
      <c r="E864" s="2"/>
      <c r="F864" s="2"/>
      <c r="G864" s="2"/>
      <c r="H864" s="2"/>
      <c r="I864" s="2"/>
      <c r="J864" s="2"/>
    </row>
    <row r="865" spans="4:10" x14ac:dyDescent="0.25">
      <c r="D865" s="2"/>
      <c r="E865" s="2"/>
      <c r="F865" s="2"/>
      <c r="G865" s="2"/>
      <c r="H865" s="2"/>
      <c r="I865" s="2"/>
      <c r="J865" s="2"/>
    </row>
    <row r="866" spans="4:10" x14ac:dyDescent="0.25">
      <c r="D866" s="2"/>
      <c r="E866" s="2"/>
      <c r="F866" s="2"/>
      <c r="G866" s="2"/>
      <c r="H866" s="2"/>
      <c r="I866" s="2"/>
      <c r="J866" s="2"/>
    </row>
    <row r="867" spans="4:10" x14ac:dyDescent="0.25">
      <c r="D867" s="2"/>
      <c r="E867" s="2"/>
      <c r="F867" s="2"/>
      <c r="G867" s="2"/>
      <c r="H867" s="2"/>
      <c r="I867" s="2"/>
      <c r="J867" s="2"/>
    </row>
    <row r="868" spans="4:10" x14ac:dyDescent="0.25">
      <c r="D868" s="2"/>
      <c r="E868" s="2"/>
      <c r="F868" s="2"/>
      <c r="G868" s="2"/>
      <c r="H868" s="2"/>
      <c r="I868" s="2"/>
      <c r="J868" s="2"/>
    </row>
    <row r="869" spans="4:10" x14ac:dyDescent="0.25">
      <c r="D869" s="2"/>
      <c r="E869" s="2"/>
      <c r="F869" s="2"/>
      <c r="G869" s="2"/>
      <c r="H869" s="2"/>
      <c r="I869" s="2"/>
      <c r="J869" s="2"/>
    </row>
    <row r="870" spans="4:10" x14ac:dyDescent="0.25">
      <c r="D870" s="2"/>
      <c r="E870" s="2"/>
      <c r="F870" s="2"/>
      <c r="G870" s="2"/>
      <c r="H870" s="2"/>
      <c r="I870" s="2"/>
      <c r="J870" s="2"/>
    </row>
    <row r="871" spans="4:10" x14ac:dyDescent="0.25">
      <c r="D871" s="2"/>
      <c r="E871" s="2"/>
      <c r="F871" s="2"/>
      <c r="G871" s="2"/>
      <c r="H871" s="2"/>
      <c r="I871" s="2"/>
      <c r="J871" s="2"/>
    </row>
    <row r="872" spans="4:10" x14ac:dyDescent="0.25">
      <c r="D872" s="2"/>
      <c r="E872" s="2"/>
      <c r="F872" s="2"/>
      <c r="G872" s="2"/>
      <c r="H872" s="2"/>
      <c r="I872" s="2"/>
      <c r="J872" s="2"/>
    </row>
    <row r="873" spans="4:10" x14ac:dyDescent="0.25">
      <c r="D873" s="2"/>
      <c r="E873" s="2"/>
      <c r="F873" s="2"/>
      <c r="G873" s="2"/>
      <c r="H873" s="2"/>
      <c r="I873" s="2"/>
      <c r="J873" s="2"/>
    </row>
    <row r="874" spans="4:10" x14ac:dyDescent="0.25">
      <c r="D874" s="2"/>
      <c r="E874" s="2"/>
      <c r="F874" s="2"/>
      <c r="G874" s="2"/>
      <c r="H874" s="2"/>
      <c r="I874" s="2"/>
      <c r="J874" s="2"/>
    </row>
    <row r="875" spans="4:10" x14ac:dyDescent="0.25">
      <c r="D875" s="2"/>
      <c r="E875" s="2"/>
      <c r="F875" s="2"/>
      <c r="G875" s="2"/>
      <c r="H875" s="2"/>
      <c r="I875" s="2"/>
      <c r="J875" s="2"/>
    </row>
    <row r="876" spans="4:10" x14ac:dyDescent="0.25">
      <c r="D876" s="2"/>
      <c r="E876" s="2"/>
      <c r="F876" s="2"/>
      <c r="G876" s="2"/>
      <c r="H876" s="2"/>
      <c r="I876" s="2"/>
      <c r="J876" s="2"/>
    </row>
    <row r="877" spans="4:10" x14ac:dyDescent="0.25">
      <c r="D877" s="2"/>
      <c r="E877" s="2"/>
      <c r="F877" s="2"/>
      <c r="G877" s="2"/>
      <c r="H877" s="2"/>
      <c r="I877" s="2"/>
      <c r="J877" s="2"/>
    </row>
    <row r="878" spans="4:10" x14ac:dyDescent="0.25">
      <c r="D878" s="2"/>
      <c r="E878" s="2"/>
      <c r="F878" s="2"/>
      <c r="G878" s="2"/>
      <c r="H878" s="2"/>
      <c r="I878" s="2"/>
      <c r="J878" s="2"/>
    </row>
    <row r="879" spans="4:10" x14ac:dyDescent="0.25">
      <c r="D879" s="2"/>
      <c r="E879" s="2"/>
      <c r="F879" s="2"/>
      <c r="G879" s="2"/>
      <c r="H879" s="2"/>
      <c r="I879" s="2"/>
      <c r="J879" s="2"/>
    </row>
    <row r="880" spans="4:10" x14ac:dyDescent="0.25">
      <c r="D880" s="2"/>
      <c r="E880" s="2"/>
      <c r="F880" s="2"/>
      <c r="G880" s="2"/>
      <c r="H880" s="2"/>
      <c r="I880" s="2"/>
      <c r="J880" s="2"/>
    </row>
    <row r="881" spans="4:10" x14ac:dyDescent="0.25">
      <c r="D881" s="2"/>
      <c r="E881" s="2"/>
      <c r="F881" s="2"/>
      <c r="G881" s="2"/>
      <c r="H881" s="2"/>
      <c r="I881" s="2"/>
      <c r="J881" s="2"/>
    </row>
    <row r="882" spans="4:10" x14ac:dyDescent="0.25">
      <c r="D882" s="2"/>
      <c r="E882" s="2"/>
      <c r="F882" s="2"/>
      <c r="G882" s="2"/>
      <c r="H882" s="2"/>
      <c r="I882" s="2"/>
      <c r="J882" s="2"/>
    </row>
    <row r="883" spans="4:10" x14ac:dyDescent="0.25">
      <c r="D883" s="2"/>
      <c r="E883" s="2"/>
      <c r="F883" s="2"/>
      <c r="G883" s="2"/>
      <c r="H883" s="2"/>
      <c r="I883" s="2"/>
      <c r="J883" s="2"/>
    </row>
    <row r="884" spans="4:10" x14ac:dyDescent="0.25">
      <c r="D884" s="2"/>
      <c r="E884" s="2"/>
      <c r="F884" s="2"/>
      <c r="G884" s="2"/>
      <c r="H884" s="2"/>
      <c r="I884" s="2"/>
      <c r="J884" s="2"/>
    </row>
    <row r="885" spans="4:10" x14ac:dyDescent="0.25">
      <c r="D885" s="2"/>
      <c r="E885" s="2"/>
      <c r="F885" s="2"/>
      <c r="G885" s="2"/>
      <c r="H885" s="2"/>
      <c r="I885" s="2"/>
      <c r="J885" s="2"/>
    </row>
    <row r="886" spans="4:10" x14ac:dyDescent="0.25">
      <c r="D886" s="2"/>
      <c r="E886" s="2"/>
      <c r="F886" s="2"/>
      <c r="G886" s="2"/>
      <c r="H886" s="2"/>
      <c r="I886" s="2"/>
      <c r="J886" s="2"/>
    </row>
    <row r="887" spans="4:10" x14ac:dyDescent="0.25">
      <c r="D887" s="2"/>
      <c r="E887" s="2"/>
      <c r="F887" s="2"/>
      <c r="G887" s="2"/>
      <c r="H887" s="2"/>
      <c r="I887" s="2"/>
      <c r="J887" s="2"/>
    </row>
    <row r="888" spans="4:10" x14ac:dyDescent="0.25">
      <c r="D888" s="2"/>
      <c r="E888" s="2"/>
      <c r="F888" s="2"/>
      <c r="G888" s="2"/>
      <c r="H888" s="2"/>
      <c r="I888" s="2"/>
      <c r="J888" s="2"/>
    </row>
    <row r="889" spans="4:10" x14ac:dyDescent="0.25">
      <c r="D889" s="2"/>
      <c r="E889" s="2"/>
      <c r="F889" s="2"/>
      <c r="G889" s="2"/>
      <c r="H889" s="2"/>
      <c r="I889" s="2"/>
      <c r="J889" s="2"/>
    </row>
    <row r="890" spans="4:10" x14ac:dyDescent="0.25">
      <c r="D890" s="2"/>
      <c r="E890" s="2"/>
      <c r="F890" s="2"/>
      <c r="G890" s="2"/>
      <c r="H890" s="2"/>
      <c r="I890" s="2"/>
      <c r="J890" s="2"/>
    </row>
    <row r="891" spans="4:10" x14ac:dyDescent="0.25">
      <c r="D891" s="2"/>
      <c r="E891" s="2"/>
      <c r="F891" s="2"/>
      <c r="G891" s="2"/>
      <c r="H891" s="2"/>
      <c r="I891" s="2"/>
      <c r="J891" s="2"/>
    </row>
    <row r="892" spans="4:10" x14ac:dyDescent="0.25">
      <c r="D892" s="2"/>
      <c r="E892" s="2"/>
      <c r="F892" s="2"/>
      <c r="G892" s="2"/>
      <c r="H892" s="2"/>
      <c r="I892" s="2"/>
      <c r="J892" s="2"/>
    </row>
    <row r="893" spans="4:10" x14ac:dyDescent="0.25">
      <c r="D893" s="2"/>
      <c r="E893" s="2"/>
      <c r="F893" s="2"/>
      <c r="G893" s="2"/>
      <c r="H893" s="2"/>
      <c r="I893" s="2"/>
      <c r="J893" s="2"/>
    </row>
    <row r="894" spans="4:10" x14ac:dyDescent="0.25">
      <c r="D894" s="2"/>
      <c r="E894" s="2"/>
      <c r="F894" s="2"/>
      <c r="G894" s="2"/>
      <c r="H894" s="2"/>
      <c r="I894" s="2"/>
      <c r="J894" s="2"/>
    </row>
    <row r="895" spans="4:10" x14ac:dyDescent="0.25">
      <c r="D895" s="2"/>
      <c r="E895" s="2"/>
      <c r="F895" s="2"/>
      <c r="G895" s="2"/>
      <c r="H895" s="2"/>
      <c r="I895" s="2"/>
      <c r="J895" s="2"/>
    </row>
    <row r="896" spans="4:10" x14ac:dyDescent="0.25">
      <c r="D896" s="2"/>
      <c r="E896" s="2"/>
      <c r="F896" s="2"/>
      <c r="G896" s="2"/>
      <c r="H896" s="2"/>
      <c r="I896" s="2"/>
      <c r="J896" s="2"/>
    </row>
    <row r="897" spans="4:10" x14ac:dyDescent="0.25">
      <c r="D897" s="2"/>
      <c r="E897" s="2"/>
      <c r="F897" s="2"/>
      <c r="G897" s="2"/>
      <c r="H897" s="2"/>
      <c r="I897" s="2"/>
      <c r="J897" s="2"/>
    </row>
    <row r="898" spans="4:10" x14ac:dyDescent="0.25">
      <c r="D898" s="2"/>
      <c r="E898" s="2"/>
      <c r="F898" s="2"/>
      <c r="G898" s="2"/>
      <c r="H898" s="2"/>
      <c r="I898" s="2"/>
      <c r="J898" s="2"/>
    </row>
    <row r="899" spans="4:10" x14ac:dyDescent="0.25">
      <c r="D899" s="2"/>
      <c r="E899" s="2"/>
      <c r="F899" s="2"/>
      <c r="G899" s="2"/>
      <c r="H899" s="2"/>
      <c r="I899" s="2"/>
      <c r="J899" s="2"/>
    </row>
    <row r="900" spans="4:10" x14ac:dyDescent="0.25">
      <c r="D900" s="2"/>
      <c r="E900" s="2"/>
      <c r="F900" s="2"/>
      <c r="G900" s="2"/>
      <c r="H900" s="2"/>
      <c r="I900" s="2"/>
      <c r="J900" s="2"/>
    </row>
    <row r="901" spans="4:10" x14ac:dyDescent="0.25">
      <c r="D901" s="2"/>
      <c r="E901" s="2"/>
      <c r="F901" s="2"/>
      <c r="G901" s="2"/>
      <c r="H901" s="2"/>
      <c r="I901" s="2"/>
      <c r="J901" s="2"/>
    </row>
    <row r="902" spans="4:10" x14ac:dyDescent="0.25">
      <c r="D902" s="2"/>
      <c r="E902" s="2"/>
      <c r="F902" s="2"/>
      <c r="G902" s="2"/>
      <c r="H902" s="2"/>
      <c r="I902" s="2"/>
      <c r="J902" s="2"/>
    </row>
    <row r="903" spans="4:10" x14ac:dyDescent="0.25">
      <c r="D903" s="2"/>
      <c r="E903" s="2"/>
      <c r="F903" s="2"/>
      <c r="G903" s="2"/>
      <c r="H903" s="2"/>
      <c r="I903" s="2"/>
      <c r="J903" s="2"/>
    </row>
    <row r="904" spans="4:10" x14ac:dyDescent="0.25">
      <c r="D904" s="2"/>
      <c r="E904" s="2"/>
      <c r="F904" s="2"/>
      <c r="G904" s="2"/>
      <c r="H904" s="2"/>
      <c r="I904" s="2"/>
      <c r="J904" s="2"/>
    </row>
    <row r="905" spans="4:10" x14ac:dyDescent="0.25">
      <c r="D905" s="2"/>
      <c r="E905" s="2"/>
      <c r="F905" s="2"/>
      <c r="G905" s="2"/>
      <c r="H905" s="2"/>
      <c r="I905" s="2"/>
      <c r="J905" s="2"/>
    </row>
    <row r="906" spans="4:10" x14ac:dyDescent="0.25">
      <c r="D906" s="2"/>
      <c r="E906" s="2"/>
      <c r="F906" s="2"/>
      <c r="G906" s="2"/>
      <c r="H906" s="2"/>
      <c r="I906" s="2"/>
      <c r="J906" s="2"/>
    </row>
    <row r="907" spans="4:10" x14ac:dyDescent="0.25">
      <c r="D907" s="2"/>
      <c r="E907" s="2"/>
      <c r="F907" s="2"/>
      <c r="G907" s="2"/>
      <c r="H907" s="2"/>
      <c r="I907" s="2"/>
      <c r="J907" s="2"/>
    </row>
    <row r="908" spans="4:10" x14ac:dyDescent="0.25">
      <c r="D908" s="2"/>
      <c r="E908" s="2"/>
      <c r="F908" s="2"/>
      <c r="G908" s="2"/>
      <c r="H908" s="2"/>
      <c r="I908" s="2"/>
      <c r="J908" s="2"/>
    </row>
    <row r="909" spans="4:10" x14ac:dyDescent="0.25">
      <c r="D909" s="2"/>
      <c r="E909" s="2"/>
      <c r="F909" s="2"/>
      <c r="G909" s="2"/>
      <c r="H909" s="2"/>
      <c r="I909" s="2"/>
      <c r="J909" s="2"/>
    </row>
    <row r="910" spans="4:10" x14ac:dyDescent="0.25">
      <c r="D910" s="2"/>
      <c r="E910" s="2"/>
      <c r="F910" s="2"/>
      <c r="G910" s="2"/>
      <c r="H910" s="2"/>
      <c r="I910" s="2"/>
      <c r="J910" s="2"/>
    </row>
    <row r="911" spans="4:10" x14ac:dyDescent="0.25">
      <c r="D911" s="2"/>
      <c r="E911" s="2"/>
      <c r="F911" s="2"/>
      <c r="G911" s="2"/>
      <c r="H911" s="2"/>
      <c r="I911" s="2"/>
      <c r="J911" s="2"/>
    </row>
    <row r="912" spans="4:10" x14ac:dyDescent="0.25">
      <c r="D912" s="2"/>
      <c r="E912" s="2"/>
      <c r="F912" s="2"/>
      <c r="G912" s="2"/>
      <c r="H912" s="2"/>
      <c r="I912" s="2"/>
      <c r="J912" s="2"/>
    </row>
    <row r="913" spans="4:10" x14ac:dyDescent="0.25">
      <c r="D913" s="2"/>
      <c r="E913" s="2"/>
      <c r="F913" s="2"/>
      <c r="G913" s="2"/>
      <c r="H913" s="2"/>
      <c r="I913" s="2"/>
      <c r="J913" s="2"/>
    </row>
    <row r="914" spans="4:10" x14ac:dyDescent="0.25">
      <c r="D914" s="2"/>
      <c r="E914" s="2"/>
      <c r="F914" s="2"/>
      <c r="G914" s="2"/>
      <c r="H914" s="2"/>
      <c r="I914" s="2"/>
      <c r="J914" s="2"/>
    </row>
    <row r="915" spans="4:10" x14ac:dyDescent="0.25">
      <c r="D915" s="2"/>
      <c r="E915" s="2"/>
      <c r="F915" s="2"/>
      <c r="G915" s="2"/>
      <c r="H915" s="2"/>
      <c r="I915" s="2"/>
      <c r="J915" s="2"/>
    </row>
    <row r="916" spans="4:10" x14ac:dyDescent="0.25">
      <c r="D916" s="2"/>
      <c r="E916" s="2"/>
      <c r="F916" s="2"/>
      <c r="G916" s="2"/>
      <c r="H916" s="2"/>
      <c r="I916" s="2"/>
      <c r="J916" s="2"/>
    </row>
    <row r="917" spans="4:10" x14ac:dyDescent="0.25">
      <c r="D917" s="2"/>
      <c r="E917" s="2"/>
      <c r="F917" s="2"/>
      <c r="G917" s="2"/>
      <c r="H917" s="2"/>
      <c r="I917" s="2"/>
      <c r="J917" s="2"/>
    </row>
    <row r="918" spans="4:10" x14ac:dyDescent="0.25">
      <c r="D918" s="2"/>
      <c r="E918" s="2"/>
      <c r="F918" s="2"/>
      <c r="G918" s="2"/>
      <c r="H918" s="2"/>
      <c r="I918" s="2"/>
      <c r="J918" s="2"/>
    </row>
    <row r="919" spans="4:10" x14ac:dyDescent="0.25">
      <c r="D919" s="2"/>
      <c r="E919" s="2"/>
      <c r="F919" s="2"/>
      <c r="G919" s="2"/>
      <c r="H919" s="2"/>
      <c r="I919" s="2"/>
      <c r="J919" s="2"/>
    </row>
    <row r="920" spans="4:10" x14ac:dyDescent="0.25">
      <c r="D920" s="2"/>
      <c r="E920" s="2"/>
      <c r="F920" s="2"/>
      <c r="G920" s="2"/>
      <c r="H920" s="2"/>
      <c r="I920" s="2"/>
      <c r="J920" s="2"/>
    </row>
    <row r="921" spans="4:10" x14ac:dyDescent="0.25">
      <c r="D921" s="2"/>
      <c r="E921" s="2"/>
      <c r="F921" s="2"/>
      <c r="G921" s="2"/>
      <c r="H921" s="2"/>
      <c r="I921" s="2"/>
      <c r="J921" s="2"/>
    </row>
    <row r="922" spans="4:10" x14ac:dyDescent="0.25">
      <c r="D922" s="2"/>
      <c r="E922" s="2"/>
      <c r="F922" s="2"/>
      <c r="G922" s="2"/>
      <c r="H922" s="2"/>
      <c r="I922" s="2"/>
      <c r="J922" s="2"/>
    </row>
    <row r="923" spans="4:10" x14ac:dyDescent="0.25">
      <c r="D923" s="2"/>
      <c r="E923" s="2"/>
      <c r="F923" s="2"/>
      <c r="G923" s="2"/>
      <c r="H923" s="2"/>
      <c r="I923" s="2"/>
      <c r="J923" s="2"/>
    </row>
    <row r="924" spans="4:10" x14ac:dyDescent="0.25">
      <c r="D924" s="2"/>
      <c r="E924" s="2"/>
      <c r="F924" s="2"/>
      <c r="G924" s="2"/>
      <c r="H924" s="2"/>
      <c r="I924" s="2"/>
      <c r="J924" s="2"/>
    </row>
    <row r="925" spans="4:10" x14ac:dyDescent="0.25">
      <c r="D925" s="2"/>
      <c r="E925" s="2"/>
      <c r="F925" s="2"/>
      <c r="G925" s="2"/>
      <c r="H925" s="2"/>
      <c r="I925" s="2"/>
      <c r="J925" s="2"/>
    </row>
    <row r="926" spans="4:10" x14ac:dyDescent="0.25">
      <c r="D926" s="2"/>
      <c r="E926" s="2"/>
      <c r="F926" s="2"/>
      <c r="G926" s="2"/>
      <c r="H926" s="2"/>
      <c r="I926" s="2"/>
      <c r="J926" s="2"/>
    </row>
    <row r="927" spans="4:10" x14ac:dyDescent="0.25">
      <c r="D927" s="2"/>
      <c r="E927" s="2"/>
      <c r="F927" s="2"/>
      <c r="G927" s="2"/>
      <c r="H927" s="2"/>
      <c r="I927" s="2"/>
      <c r="J927" s="2"/>
    </row>
    <row r="928" spans="4:10" x14ac:dyDescent="0.25">
      <c r="D928" s="2"/>
      <c r="E928" s="2"/>
      <c r="F928" s="2"/>
      <c r="G928" s="2"/>
      <c r="H928" s="2"/>
      <c r="I928" s="2"/>
      <c r="J928" s="2"/>
    </row>
    <row r="929" spans="4:10" x14ac:dyDescent="0.25">
      <c r="D929" s="2"/>
      <c r="E929" s="2"/>
      <c r="F929" s="2"/>
      <c r="G929" s="2"/>
      <c r="H929" s="2"/>
      <c r="I929" s="2"/>
      <c r="J929" s="2"/>
    </row>
    <row r="930" spans="4:10" x14ac:dyDescent="0.25">
      <c r="D930" s="2"/>
      <c r="E930" s="2"/>
      <c r="F930" s="2"/>
      <c r="G930" s="2"/>
      <c r="H930" s="2"/>
      <c r="I930" s="2"/>
      <c r="J930" s="2"/>
    </row>
    <row r="931" spans="4:10" x14ac:dyDescent="0.25">
      <c r="D931" s="2"/>
      <c r="E931" s="2"/>
      <c r="F931" s="2"/>
      <c r="G931" s="2"/>
      <c r="H931" s="2"/>
      <c r="I931" s="2"/>
      <c r="J931" s="2"/>
    </row>
    <row r="932" spans="4:10" x14ac:dyDescent="0.25">
      <c r="D932" s="2"/>
      <c r="E932" s="2"/>
      <c r="F932" s="2"/>
      <c r="G932" s="2"/>
      <c r="H932" s="2"/>
      <c r="I932" s="2"/>
      <c r="J932" s="2"/>
    </row>
    <row r="933" spans="4:10" x14ac:dyDescent="0.25">
      <c r="D933" s="2"/>
      <c r="E933" s="2"/>
      <c r="F933" s="2"/>
      <c r="G933" s="2"/>
      <c r="H933" s="2"/>
      <c r="I933" s="2"/>
      <c r="J933" s="2"/>
    </row>
    <row r="934" spans="4:10" x14ac:dyDescent="0.25">
      <c r="D934" s="2"/>
      <c r="E934" s="2"/>
      <c r="F934" s="2"/>
      <c r="G934" s="2"/>
      <c r="H934" s="2"/>
      <c r="I934" s="2"/>
      <c r="J934" s="2"/>
    </row>
    <row r="935" spans="4:10" x14ac:dyDescent="0.25">
      <c r="D935" s="2"/>
      <c r="E935" s="2"/>
      <c r="F935" s="2"/>
      <c r="G935" s="2"/>
      <c r="H935" s="2"/>
      <c r="I935" s="2"/>
      <c r="J935" s="2"/>
    </row>
    <row r="936" spans="4:10" x14ac:dyDescent="0.25">
      <c r="D936" s="2"/>
      <c r="E936" s="2"/>
      <c r="F936" s="2"/>
      <c r="G936" s="2"/>
      <c r="H936" s="2"/>
      <c r="I936" s="2"/>
      <c r="J936" s="2"/>
    </row>
    <row r="937" spans="4:10" x14ac:dyDescent="0.25">
      <c r="D937" s="2"/>
      <c r="E937" s="2"/>
      <c r="F937" s="2"/>
      <c r="G937" s="2"/>
      <c r="H937" s="2"/>
      <c r="I937" s="2"/>
      <c r="J937" s="2"/>
    </row>
    <row r="938" spans="4:10" x14ac:dyDescent="0.25">
      <c r="D938" s="2"/>
      <c r="E938" s="2"/>
      <c r="F938" s="2"/>
      <c r="G938" s="2"/>
      <c r="H938" s="2"/>
      <c r="I938" s="2"/>
      <c r="J938" s="2"/>
    </row>
    <row r="939" spans="4:10" x14ac:dyDescent="0.25">
      <c r="D939" s="2"/>
      <c r="E939" s="2"/>
      <c r="F939" s="2"/>
      <c r="G939" s="2"/>
      <c r="H939" s="2"/>
      <c r="I939" s="2"/>
      <c r="J939" s="2"/>
    </row>
    <row r="940" spans="4:10" x14ac:dyDescent="0.25">
      <c r="D940" s="2"/>
      <c r="E940" s="2"/>
      <c r="F940" s="2"/>
      <c r="G940" s="2"/>
      <c r="H940" s="2"/>
      <c r="I940" s="2"/>
      <c r="J940" s="2"/>
    </row>
    <row r="941" spans="4:10" x14ac:dyDescent="0.25">
      <c r="D941" s="2"/>
      <c r="E941" s="2"/>
      <c r="F941" s="2"/>
      <c r="G941" s="2"/>
      <c r="H941" s="2"/>
      <c r="I941" s="2"/>
      <c r="J941" s="2"/>
    </row>
    <row r="942" spans="4:10" x14ac:dyDescent="0.25">
      <c r="D942" s="2"/>
      <c r="E942" s="2"/>
      <c r="F942" s="2"/>
      <c r="G942" s="2"/>
      <c r="H942" s="2"/>
      <c r="I942" s="2"/>
      <c r="J942" s="2"/>
    </row>
    <row r="943" spans="4:10" x14ac:dyDescent="0.25">
      <c r="D943" s="2"/>
      <c r="E943" s="2"/>
      <c r="F943" s="2"/>
      <c r="G943" s="2"/>
      <c r="H943" s="2"/>
      <c r="I943" s="2"/>
      <c r="J943" s="2"/>
    </row>
    <row r="944" spans="4:10" x14ac:dyDescent="0.25">
      <c r="D944" s="2"/>
      <c r="E944" s="2"/>
      <c r="F944" s="2"/>
      <c r="G944" s="2"/>
      <c r="H944" s="2"/>
      <c r="I944" s="2"/>
      <c r="J944" s="2"/>
    </row>
    <row r="945" spans="4:10" x14ac:dyDescent="0.25">
      <c r="D945" s="2"/>
      <c r="E945" s="2"/>
      <c r="F945" s="2"/>
      <c r="G945" s="2"/>
      <c r="H945" s="2"/>
      <c r="I945" s="2"/>
      <c r="J945" s="2"/>
    </row>
    <row r="946" spans="4:10" x14ac:dyDescent="0.25">
      <c r="D946" s="2"/>
      <c r="E946" s="2"/>
      <c r="F946" s="2"/>
      <c r="G946" s="2"/>
      <c r="H946" s="2"/>
      <c r="I946" s="2"/>
      <c r="J946" s="2"/>
    </row>
    <row r="947" spans="4:10" x14ac:dyDescent="0.25">
      <c r="D947" s="2"/>
      <c r="E947" s="2"/>
      <c r="F947" s="2"/>
      <c r="G947" s="2"/>
      <c r="H947" s="2"/>
      <c r="I947" s="2"/>
      <c r="J947" s="2"/>
    </row>
    <row r="948" spans="4:10" x14ac:dyDescent="0.25">
      <c r="D948" s="2"/>
      <c r="E948" s="2"/>
      <c r="F948" s="2"/>
      <c r="G948" s="2"/>
      <c r="H948" s="2"/>
      <c r="I948" s="2"/>
      <c r="J948" s="2"/>
    </row>
    <row r="949" spans="4:10" x14ac:dyDescent="0.25">
      <c r="D949" s="2"/>
      <c r="E949" s="2"/>
      <c r="F949" s="2"/>
      <c r="G949" s="2"/>
      <c r="H949" s="2"/>
      <c r="I949" s="2"/>
      <c r="J949" s="2"/>
    </row>
    <row r="950" spans="4:10" x14ac:dyDescent="0.25">
      <c r="D950" s="2"/>
      <c r="E950" s="2"/>
      <c r="F950" s="2"/>
      <c r="G950" s="2"/>
      <c r="H950" s="2"/>
      <c r="I950" s="2"/>
      <c r="J950" s="2"/>
    </row>
    <row r="951" spans="4:10" x14ac:dyDescent="0.25">
      <c r="D951" s="2"/>
      <c r="E951" s="2"/>
      <c r="F951" s="2"/>
      <c r="G951" s="2"/>
      <c r="H951" s="2"/>
      <c r="I951" s="2"/>
      <c r="J951" s="2"/>
    </row>
    <row r="952" spans="4:10" x14ac:dyDescent="0.25">
      <c r="D952" s="2"/>
      <c r="E952" s="2"/>
      <c r="F952" s="2"/>
      <c r="G952" s="2"/>
      <c r="H952" s="2"/>
      <c r="I952" s="2"/>
      <c r="J952" s="2"/>
    </row>
    <row r="953" spans="4:10" x14ac:dyDescent="0.25">
      <c r="D953" s="2"/>
      <c r="E953" s="2"/>
      <c r="F953" s="2"/>
      <c r="G953" s="2"/>
      <c r="H953" s="2"/>
      <c r="I953" s="2"/>
      <c r="J953" s="2"/>
    </row>
    <row r="954" spans="4:10" x14ac:dyDescent="0.25">
      <c r="D954" s="2"/>
      <c r="E954" s="2"/>
      <c r="F954" s="2"/>
      <c r="G954" s="2"/>
      <c r="H954" s="2"/>
      <c r="I954" s="2"/>
      <c r="J954" s="2"/>
    </row>
    <row r="955" spans="4:10" x14ac:dyDescent="0.25">
      <c r="D955" s="2"/>
      <c r="E955" s="2"/>
      <c r="F955" s="2"/>
      <c r="G955" s="2"/>
      <c r="H955" s="2"/>
      <c r="I955" s="2"/>
      <c r="J955" s="2"/>
    </row>
    <row r="956" spans="4:10" x14ac:dyDescent="0.25">
      <c r="D956" s="2"/>
      <c r="E956" s="2"/>
      <c r="F956" s="2"/>
      <c r="G956" s="2"/>
      <c r="H956" s="2"/>
      <c r="I956" s="2"/>
      <c r="J956" s="2"/>
    </row>
    <row r="957" spans="4:10" x14ac:dyDescent="0.25">
      <c r="D957" s="2"/>
      <c r="E957" s="2"/>
      <c r="F957" s="2"/>
      <c r="G957" s="2"/>
      <c r="H957" s="2"/>
      <c r="I957" s="2"/>
      <c r="J957" s="2"/>
    </row>
    <row r="958" spans="4:10" x14ac:dyDescent="0.25">
      <c r="D958" s="2"/>
      <c r="E958" s="2"/>
      <c r="F958" s="2"/>
      <c r="G958" s="2"/>
      <c r="H958" s="2"/>
      <c r="I958" s="2"/>
      <c r="J958" s="2"/>
    </row>
    <row r="959" spans="4:10" x14ac:dyDescent="0.25">
      <c r="D959" s="2"/>
      <c r="E959" s="2"/>
      <c r="F959" s="2"/>
      <c r="G959" s="2"/>
      <c r="H959" s="2"/>
      <c r="I959" s="2"/>
      <c r="J959" s="2"/>
    </row>
    <row r="960" spans="4:10" x14ac:dyDescent="0.25">
      <c r="D960" s="2"/>
      <c r="E960" s="2"/>
      <c r="F960" s="2"/>
      <c r="G960" s="2"/>
      <c r="H960" s="2"/>
      <c r="I960" s="2"/>
      <c r="J960" s="2"/>
    </row>
    <row r="961" spans="4:10" x14ac:dyDescent="0.25">
      <c r="D961" s="2"/>
      <c r="E961" s="2"/>
      <c r="F961" s="2"/>
      <c r="G961" s="2"/>
      <c r="H961" s="2"/>
      <c r="I961" s="2"/>
      <c r="J961" s="2"/>
    </row>
    <row r="962" spans="4:10" x14ac:dyDescent="0.25">
      <c r="D962" s="2"/>
      <c r="E962" s="2"/>
      <c r="F962" s="2"/>
      <c r="G962" s="2"/>
      <c r="H962" s="2"/>
      <c r="I962" s="2"/>
      <c r="J962" s="2"/>
    </row>
    <row r="963" spans="4:10" x14ac:dyDescent="0.25">
      <c r="D963" s="2"/>
      <c r="E963" s="2"/>
      <c r="F963" s="2"/>
      <c r="G963" s="2"/>
      <c r="H963" s="2"/>
      <c r="I963" s="2"/>
      <c r="J963" s="2"/>
    </row>
    <row r="964" spans="4:10" x14ac:dyDescent="0.25">
      <c r="D964" s="2"/>
      <c r="E964" s="2"/>
      <c r="F964" s="2"/>
      <c r="G964" s="2"/>
      <c r="H964" s="2"/>
      <c r="I964" s="2"/>
      <c r="J964" s="2"/>
    </row>
    <row r="965" spans="4:10" x14ac:dyDescent="0.25">
      <c r="D965" s="2"/>
      <c r="E965" s="2"/>
      <c r="F965" s="2"/>
      <c r="G965" s="2"/>
      <c r="H965" s="2"/>
      <c r="I965" s="2"/>
      <c r="J965" s="2"/>
    </row>
    <row r="966" spans="4:10" x14ac:dyDescent="0.25">
      <c r="D966" s="2"/>
      <c r="E966" s="2"/>
      <c r="F966" s="2"/>
      <c r="G966" s="2"/>
      <c r="H966" s="2"/>
      <c r="I966" s="2"/>
      <c r="J966" s="2"/>
    </row>
    <row r="967" spans="4:10" x14ac:dyDescent="0.25">
      <c r="D967" s="2"/>
      <c r="E967" s="2"/>
      <c r="F967" s="2"/>
      <c r="G967" s="2"/>
      <c r="H967" s="2"/>
      <c r="I967" s="2"/>
      <c r="J967" s="2"/>
    </row>
    <row r="968" spans="4:10" x14ac:dyDescent="0.25">
      <c r="D968" s="2"/>
      <c r="E968" s="2"/>
      <c r="F968" s="2"/>
      <c r="G968" s="2"/>
      <c r="H968" s="2"/>
      <c r="I968" s="2"/>
      <c r="J968" s="2"/>
    </row>
    <row r="969" spans="4:10" x14ac:dyDescent="0.25">
      <c r="D969" s="2"/>
      <c r="E969" s="2"/>
      <c r="F969" s="2"/>
      <c r="G969" s="2"/>
      <c r="H969" s="2"/>
      <c r="I969" s="2"/>
      <c r="J969" s="2"/>
    </row>
    <row r="970" spans="4:10" x14ac:dyDescent="0.25">
      <c r="D970" s="2"/>
      <c r="E970" s="2"/>
      <c r="F970" s="2"/>
      <c r="G970" s="2"/>
      <c r="H970" s="2"/>
      <c r="I970" s="2"/>
      <c r="J970" s="2"/>
    </row>
    <row r="971" spans="4:10" x14ac:dyDescent="0.25">
      <c r="D971" s="2"/>
      <c r="E971" s="2"/>
      <c r="F971" s="2"/>
      <c r="G971" s="2"/>
      <c r="H971" s="2"/>
      <c r="I971" s="2"/>
      <c r="J971" s="2"/>
    </row>
    <row r="972" spans="4:10" x14ac:dyDescent="0.25">
      <c r="D972" s="2"/>
      <c r="E972" s="2"/>
      <c r="F972" s="2"/>
      <c r="G972" s="2"/>
      <c r="H972" s="2"/>
      <c r="I972" s="2"/>
      <c r="J972" s="2"/>
    </row>
    <row r="973" spans="4:10" x14ac:dyDescent="0.25">
      <c r="D973" s="2"/>
      <c r="E973" s="2"/>
      <c r="F973" s="2"/>
      <c r="G973" s="2"/>
      <c r="H973" s="2"/>
      <c r="I973" s="2"/>
      <c r="J973" s="2"/>
    </row>
    <row r="974" spans="4:10" x14ac:dyDescent="0.25">
      <c r="D974" s="2"/>
      <c r="E974" s="2"/>
      <c r="F974" s="2"/>
      <c r="G974" s="2"/>
      <c r="H974" s="2"/>
      <c r="I974" s="2"/>
      <c r="J974" s="2"/>
    </row>
    <row r="975" spans="4:10" x14ac:dyDescent="0.25">
      <c r="D975" s="2"/>
      <c r="E975" s="2"/>
      <c r="F975" s="2"/>
      <c r="G975" s="2"/>
      <c r="H975" s="2"/>
      <c r="I975" s="2"/>
      <c r="J975" s="2"/>
    </row>
    <row r="976" spans="4:10" x14ac:dyDescent="0.25">
      <c r="D976" s="2"/>
      <c r="E976" s="2"/>
      <c r="F976" s="2"/>
      <c r="G976" s="2"/>
      <c r="H976" s="2"/>
      <c r="I976" s="2"/>
      <c r="J976" s="2"/>
    </row>
    <row r="977" spans="4:10" x14ac:dyDescent="0.25">
      <c r="D977" s="2"/>
      <c r="E977" s="2"/>
      <c r="F977" s="2"/>
      <c r="G977" s="2"/>
      <c r="H977" s="2"/>
      <c r="I977" s="2"/>
      <c r="J977" s="2"/>
    </row>
    <row r="978" spans="4:10" x14ac:dyDescent="0.25">
      <c r="D978" s="2"/>
      <c r="E978" s="2"/>
      <c r="F978" s="2"/>
      <c r="G978" s="2"/>
      <c r="H978" s="2"/>
      <c r="I978" s="2"/>
      <c r="J978" s="2"/>
    </row>
    <row r="979" spans="4:10" x14ac:dyDescent="0.25">
      <c r="D979" s="2"/>
      <c r="E979" s="2"/>
      <c r="F979" s="2"/>
      <c r="G979" s="2"/>
      <c r="H979" s="2"/>
      <c r="I979" s="2"/>
      <c r="J979" s="2"/>
    </row>
    <row r="980" spans="4:10" x14ac:dyDescent="0.25">
      <c r="D980" s="2"/>
      <c r="E980" s="2"/>
      <c r="F980" s="2"/>
      <c r="G980" s="2"/>
      <c r="H980" s="2"/>
      <c r="I980" s="2"/>
      <c r="J980" s="2"/>
    </row>
    <row r="981" spans="4:10" x14ac:dyDescent="0.25">
      <c r="D981" s="2"/>
      <c r="E981" s="2"/>
      <c r="F981" s="2"/>
      <c r="G981" s="2"/>
      <c r="H981" s="2"/>
      <c r="I981" s="2"/>
      <c r="J981" s="2"/>
    </row>
    <row r="982" spans="4:10" x14ac:dyDescent="0.25">
      <c r="D982" s="2"/>
      <c r="E982" s="2"/>
      <c r="F982" s="2"/>
      <c r="G982" s="2"/>
      <c r="H982" s="2"/>
      <c r="I982" s="2"/>
      <c r="J982" s="2"/>
    </row>
    <row r="983" spans="4:10" x14ac:dyDescent="0.25">
      <c r="D983" s="2"/>
      <c r="E983" s="2"/>
      <c r="F983" s="2"/>
      <c r="G983" s="2"/>
      <c r="H983" s="2"/>
      <c r="I983" s="2"/>
      <c r="J983" s="2"/>
    </row>
    <row r="984" spans="4:10" x14ac:dyDescent="0.25">
      <c r="D984" s="2"/>
      <c r="E984" s="2"/>
      <c r="F984" s="2"/>
      <c r="G984" s="2"/>
      <c r="H984" s="2"/>
      <c r="I984" s="2"/>
      <c r="J984" s="2"/>
    </row>
    <row r="985" spans="4:10" x14ac:dyDescent="0.25">
      <c r="D985" s="2"/>
      <c r="E985" s="2"/>
      <c r="F985" s="2"/>
      <c r="G985" s="2"/>
      <c r="H985" s="2"/>
      <c r="I985" s="2"/>
      <c r="J985" s="2"/>
    </row>
    <row r="986" spans="4:10" x14ac:dyDescent="0.25">
      <c r="D986" s="2"/>
      <c r="E986" s="2"/>
      <c r="F986" s="2"/>
      <c r="G986" s="2"/>
      <c r="H986" s="2"/>
      <c r="I986" s="2"/>
      <c r="J986" s="2"/>
    </row>
    <row r="987" spans="4:10" x14ac:dyDescent="0.25">
      <c r="D987" s="2"/>
      <c r="E987" s="2"/>
      <c r="F987" s="2"/>
      <c r="G987" s="2"/>
      <c r="H987" s="2"/>
      <c r="I987" s="2"/>
      <c r="J987" s="2"/>
    </row>
    <row r="988" spans="4:10" x14ac:dyDescent="0.25">
      <c r="D988" s="2"/>
      <c r="E988" s="2"/>
      <c r="F988" s="2"/>
      <c r="G988" s="2"/>
      <c r="H988" s="2"/>
      <c r="I988" s="2"/>
      <c r="J988" s="2"/>
    </row>
    <row r="989" spans="4:10" x14ac:dyDescent="0.25">
      <c r="D989" s="2"/>
      <c r="E989" s="2"/>
      <c r="F989" s="2"/>
      <c r="G989" s="2"/>
      <c r="H989" s="2"/>
      <c r="I989" s="2"/>
      <c r="J989" s="2"/>
    </row>
    <row r="990" spans="4:10" x14ac:dyDescent="0.25">
      <c r="D990" s="2"/>
      <c r="E990" s="2"/>
      <c r="F990" s="2"/>
      <c r="G990" s="2"/>
      <c r="H990" s="2"/>
      <c r="I990" s="2"/>
      <c r="J990" s="2"/>
    </row>
    <row r="991" spans="4:10" x14ac:dyDescent="0.25">
      <c r="D991" s="2"/>
      <c r="E991" s="2"/>
      <c r="F991" s="2"/>
      <c r="G991" s="2"/>
      <c r="H991" s="2"/>
      <c r="I991" s="2"/>
      <c r="J991" s="2"/>
    </row>
    <row r="992" spans="4:10" x14ac:dyDescent="0.25">
      <c r="D992" s="2"/>
      <c r="E992" s="2"/>
      <c r="F992" s="2"/>
      <c r="G992" s="2"/>
      <c r="H992" s="2"/>
      <c r="I992" s="2"/>
      <c r="J992" s="2"/>
    </row>
    <row r="993" spans="4:10" x14ac:dyDescent="0.25">
      <c r="D993" s="2"/>
      <c r="E993" s="2"/>
      <c r="F993" s="2"/>
      <c r="G993" s="2"/>
      <c r="H993" s="2"/>
      <c r="I993" s="2"/>
      <c r="J993" s="2"/>
    </row>
    <row r="994" spans="4:10" x14ac:dyDescent="0.25">
      <c r="D994" s="2"/>
      <c r="E994" s="2"/>
      <c r="F994" s="2"/>
      <c r="G994" s="2"/>
      <c r="H994" s="2"/>
      <c r="I994" s="2"/>
      <c r="J994" s="2"/>
    </row>
    <row r="995" spans="4:10" x14ac:dyDescent="0.25">
      <c r="D995" s="2"/>
      <c r="E995" s="2"/>
      <c r="F995" s="2"/>
      <c r="G995" s="2"/>
      <c r="H995" s="2"/>
      <c r="I995" s="2"/>
      <c r="J995" s="2"/>
    </row>
    <row r="996" spans="4:10" x14ac:dyDescent="0.25">
      <c r="D996" s="2"/>
      <c r="E996" s="2"/>
      <c r="F996" s="2"/>
      <c r="G996" s="2"/>
      <c r="H996" s="2"/>
      <c r="I996" s="2"/>
      <c r="J996" s="2"/>
    </row>
    <row r="997" spans="4:10" x14ac:dyDescent="0.25">
      <c r="D997" s="2"/>
      <c r="E997" s="2"/>
      <c r="F997" s="2"/>
      <c r="G997" s="2"/>
      <c r="H997" s="2"/>
      <c r="I997" s="2"/>
      <c r="J997" s="2"/>
    </row>
    <row r="998" spans="4:10" x14ac:dyDescent="0.25">
      <c r="D998" s="2"/>
      <c r="E998" s="2"/>
      <c r="F998" s="2"/>
      <c r="G998" s="2"/>
      <c r="H998" s="2"/>
      <c r="I998" s="2"/>
      <c r="J998" s="2"/>
    </row>
    <row r="999" spans="4:10" x14ac:dyDescent="0.25">
      <c r="D999" s="2"/>
      <c r="E999" s="2"/>
      <c r="F999" s="2"/>
      <c r="G999" s="2"/>
      <c r="H999" s="2"/>
      <c r="I999" s="2"/>
      <c r="J999" s="2"/>
    </row>
    <row r="1000" spans="4:10" x14ac:dyDescent="0.25">
      <c r="D1000" s="2"/>
      <c r="E1000" s="2"/>
      <c r="F1000" s="2"/>
      <c r="G1000" s="2"/>
      <c r="H1000" s="2"/>
      <c r="I1000" s="2"/>
      <c r="J1000" s="2"/>
    </row>
    <row r="1001" spans="4:10" x14ac:dyDescent="0.25">
      <c r="D1001" s="2"/>
      <c r="E1001" s="2"/>
      <c r="F1001" s="2"/>
      <c r="G1001" s="2"/>
      <c r="H1001" s="2"/>
      <c r="I1001" s="2"/>
      <c r="J1001" s="2"/>
    </row>
    <row r="1002" spans="4:10" x14ac:dyDescent="0.25">
      <c r="D1002" s="2"/>
      <c r="E1002" s="2"/>
      <c r="F1002" s="2"/>
      <c r="G1002" s="2"/>
      <c r="H1002" s="2"/>
      <c r="I1002" s="2"/>
      <c r="J1002" s="2"/>
    </row>
    <row r="1003" spans="4:10" x14ac:dyDescent="0.25">
      <c r="D1003" s="2"/>
      <c r="E1003" s="2"/>
      <c r="F1003" s="2"/>
      <c r="G1003" s="2"/>
      <c r="H1003" s="2"/>
      <c r="I1003" s="2"/>
      <c r="J1003" s="2"/>
    </row>
    <row r="1004" spans="4:10" x14ac:dyDescent="0.25">
      <c r="D1004" s="2"/>
      <c r="E1004" s="2"/>
      <c r="F1004" s="2"/>
      <c r="G1004" s="2"/>
      <c r="H1004" s="2"/>
      <c r="I1004" s="2"/>
      <c r="J1004" s="2"/>
    </row>
    <row r="1005" spans="4:10" x14ac:dyDescent="0.25">
      <c r="D1005" s="2"/>
      <c r="E1005" s="2"/>
      <c r="F1005" s="2"/>
      <c r="G1005" s="2"/>
      <c r="H1005" s="2"/>
      <c r="I1005" s="2"/>
      <c r="J1005" s="2"/>
    </row>
    <row r="1006" spans="4:10" x14ac:dyDescent="0.25">
      <c r="D1006" s="2"/>
      <c r="E1006" s="2"/>
      <c r="F1006" s="2"/>
      <c r="G1006" s="2"/>
      <c r="H1006" s="2"/>
      <c r="I1006" s="2"/>
      <c r="J1006" s="2"/>
    </row>
    <row r="1007" spans="4:10" x14ac:dyDescent="0.25">
      <c r="D1007" s="2"/>
      <c r="E1007" s="2"/>
      <c r="F1007" s="2"/>
      <c r="G1007" s="2"/>
      <c r="H1007" s="2"/>
      <c r="I1007" s="2"/>
      <c r="J1007" s="2"/>
    </row>
    <row r="1008" spans="4:10" x14ac:dyDescent="0.25">
      <c r="D1008" s="2"/>
      <c r="E1008" s="2"/>
      <c r="F1008" s="2"/>
      <c r="G1008" s="2"/>
      <c r="H1008" s="2"/>
      <c r="I1008" s="2"/>
      <c r="J1008" s="2"/>
    </row>
    <row r="1009" spans="4:10" x14ac:dyDescent="0.25">
      <c r="D1009" s="2"/>
      <c r="E1009" s="2"/>
      <c r="F1009" s="2"/>
      <c r="G1009" s="2"/>
      <c r="H1009" s="2"/>
      <c r="I1009" s="2"/>
      <c r="J1009" s="2"/>
    </row>
    <row r="1010" spans="4:10" x14ac:dyDescent="0.25">
      <c r="D1010" s="2"/>
      <c r="E1010" s="2"/>
      <c r="F1010" s="2"/>
      <c r="G1010" s="2"/>
      <c r="H1010" s="2"/>
      <c r="I1010" s="2"/>
      <c r="J1010" s="2"/>
    </row>
    <row r="1011" spans="4:10" x14ac:dyDescent="0.25">
      <c r="D1011" s="2"/>
      <c r="E1011" s="2"/>
      <c r="F1011" s="2"/>
      <c r="G1011" s="2"/>
      <c r="H1011" s="2"/>
      <c r="I1011" s="2"/>
      <c r="J1011" s="2"/>
    </row>
    <row r="1012" spans="4:10" x14ac:dyDescent="0.25">
      <c r="D1012" s="2"/>
      <c r="E1012" s="2"/>
      <c r="F1012" s="2"/>
      <c r="G1012" s="2"/>
      <c r="H1012" s="2"/>
      <c r="I1012" s="2"/>
      <c r="J1012" s="2"/>
    </row>
    <row r="1013" spans="4:10" x14ac:dyDescent="0.25">
      <c r="D1013" s="2"/>
      <c r="E1013" s="2"/>
      <c r="F1013" s="2"/>
      <c r="G1013" s="2"/>
      <c r="H1013" s="2"/>
      <c r="I1013" s="2"/>
      <c r="J1013" s="2"/>
    </row>
    <row r="1014" spans="4:10" x14ac:dyDescent="0.25">
      <c r="D1014" s="2"/>
      <c r="E1014" s="2"/>
      <c r="F1014" s="2"/>
      <c r="G1014" s="2"/>
      <c r="H1014" s="2"/>
      <c r="I1014" s="2"/>
      <c r="J1014" s="2"/>
    </row>
    <row r="1015" spans="4:10" x14ac:dyDescent="0.25">
      <c r="D1015" s="2"/>
      <c r="E1015" s="2"/>
      <c r="F1015" s="2"/>
      <c r="G1015" s="2"/>
      <c r="H1015" s="2"/>
      <c r="I1015" s="2"/>
      <c r="J1015" s="2"/>
    </row>
    <row r="1016" spans="4:10" x14ac:dyDescent="0.25">
      <c r="D1016" s="2"/>
      <c r="E1016" s="2"/>
      <c r="F1016" s="2"/>
      <c r="G1016" s="2"/>
      <c r="H1016" s="2"/>
      <c r="I1016" s="2"/>
      <c r="J1016" s="2"/>
    </row>
    <row r="1017" spans="4:10" x14ac:dyDescent="0.25">
      <c r="D1017" s="2"/>
      <c r="E1017" s="2"/>
      <c r="F1017" s="2"/>
      <c r="G1017" s="2"/>
      <c r="H1017" s="2"/>
      <c r="I1017" s="2"/>
      <c r="J1017" s="2"/>
    </row>
    <row r="1018" spans="4:10" x14ac:dyDescent="0.25">
      <c r="D1018" s="2"/>
      <c r="E1018" s="2"/>
      <c r="F1018" s="2"/>
      <c r="G1018" s="2"/>
      <c r="H1018" s="2"/>
      <c r="I1018" s="2"/>
      <c r="J1018" s="2"/>
    </row>
    <row r="1019" spans="4:10" x14ac:dyDescent="0.25">
      <c r="D1019" s="2"/>
      <c r="E1019" s="2"/>
      <c r="F1019" s="2"/>
      <c r="G1019" s="2"/>
      <c r="H1019" s="2"/>
      <c r="I1019" s="2"/>
      <c r="J1019" s="2"/>
    </row>
    <row r="1020" spans="4:10" x14ac:dyDescent="0.25">
      <c r="D1020" s="2"/>
      <c r="E1020" s="2"/>
      <c r="F1020" s="2"/>
      <c r="G1020" s="2"/>
      <c r="H1020" s="2"/>
      <c r="I1020" s="2"/>
      <c r="J1020" s="2"/>
    </row>
    <row r="1021" spans="4:10" x14ac:dyDescent="0.25">
      <c r="D1021" s="2"/>
      <c r="E1021" s="2"/>
      <c r="F1021" s="2"/>
      <c r="G1021" s="2"/>
      <c r="H1021" s="2"/>
      <c r="I1021" s="2"/>
      <c r="J1021" s="2"/>
    </row>
    <row r="1022" spans="4:10" x14ac:dyDescent="0.25">
      <c r="D1022" s="2"/>
      <c r="E1022" s="2"/>
      <c r="F1022" s="2"/>
      <c r="G1022" s="2"/>
      <c r="H1022" s="2"/>
      <c r="I1022" s="2"/>
      <c r="J1022" s="2"/>
    </row>
    <row r="1023" spans="4:10" x14ac:dyDescent="0.25">
      <c r="D1023" s="2"/>
      <c r="E1023" s="2"/>
      <c r="F1023" s="2"/>
      <c r="G1023" s="2"/>
      <c r="H1023" s="2"/>
      <c r="I1023" s="2"/>
      <c r="J1023" s="2"/>
    </row>
    <row r="1024" spans="4:10" x14ac:dyDescent="0.25">
      <c r="D1024" s="2"/>
      <c r="E1024" s="2"/>
      <c r="F1024" s="2"/>
      <c r="G1024" s="2"/>
      <c r="H1024" s="2"/>
      <c r="I1024" s="2"/>
      <c r="J1024" s="2"/>
    </row>
    <row r="1025" spans="4:10" x14ac:dyDescent="0.25">
      <c r="D1025" s="2"/>
      <c r="E1025" s="2"/>
      <c r="F1025" s="2"/>
      <c r="G1025" s="2"/>
      <c r="H1025" s="2"/>
      <c r="I1025" s="2"/>
      <c r="J1025" s="2"/>
    </row>
    <row r="1026" spans="4:10" x14ac:dyDescent="0.25">
      <c r="D1026" s="2"/>
      <c r="E1026" s="2"/>
      <c r="F1026" s="2"/>
      <c r="G1026" s="2"/>
      <c r="H1026" s="2"/>
      <c r="I1026" s="2"/>
      <c r="J1026" s="2"/>
    </row>
    <row r="1027" spans="4:10" x14ac:dyDescent="0.25">
      <c r="D1027" s="2"/>
      <c r="E1027" s="2"/>
      <c r="F1027" s="2"/>
      <c r="G1027" s="2"/>
      <c r="H1027" s="2"/>
      <c r="I1027" s="2"/>
      <c r="J1027" s="2"/>
    </row>
    <row r="1028" spans="4:10" x14ac:dyDescent="0.25">
      <c r="D1028" s="2"/>
      <c r="E1028" s="2"/>
      <c r="F1028" s="2"/>
      <c r="G1028" s="2"/>
      <c r="H1028" s="2"/>
      <c r="I1028" s="2"/>
      <c r="J1028" s="2"/>
    </row>
    <row r="1029" spans="4:10" x14ac:dyDescent="0.25">
      <c r="D1029" s="2"/>
      <c r="E1029" s="2"/>
      <c r="F1029" s="2"/>
      <c r="G1029" s="2"/>
      <c r="H1029" s="2"/>
      <c r="I1029" s="2"/>
      <c r="J1029" s="2"/>
    </row>
    <row r="1030" spans="4:10" x14ac:dyDescent="0.25">
      <c r="D1030" s="2"/>
      <c r="E1030" s="2"/>
      <c r="F1030" s="2"/>
      <c r="G1030" s="2"/>
      <c r="H1030" s="2"/>
      <c r="I1030" s="2"/>
      <c r="J1030" s="2"/>
    </row>
    <row r="1031" spans="4:10" x14ac:dyDescent="0.25">
      <c r="D1031" s="2"/>
      <c r="E1031" s="2"/>
      <c r="F1031" s="2"/>
      <c r="G1031" s="2"/>
      <c r="H1031" s="2"/>
      <c r="I1031" s="2"/>
      <c r="J1031" s="2"/>
    </row>
    <row r="1032" spans="4:10" x14ac:dyDescent="0.25">
      <c r="D1032" s="2"/>
      <c r="E1032" s="2"/>
      <c r="F1032" s="2"/>
      <c r="G1032" s="2"/>
      <c r="H1032" s="2"/>
      <c r="I1032" s="2"/>
      <c r="J1032" s="2"/>
    </row>
    <row r="1033" spans="4:10" x14ac:dyDescent="0.25">
      <c r="D1033" s="2"/>
      <c r="E1033" s="2"/>
      <c r="F1033" s="2"/>
      <c r="G1033" s="2"/>
      <c r="H1033" s="2"/>
      <c r="I1033" s="2"/>
      <c r="J1033" s="2"/>
    </row>
    <row r="1034" spans="4:10" x14ac:dyDescent="0.25">
      <c r="D1034" s="2"/>
      <c r="E1034" s="2"/>
      <c r="F1034" s="2"/>
      <c r="G1034" s="2"/>
      <c r="H1034" s="2"/>
      <c r="I1034" s="2"/>
      <c r="J1034" s="2"/>
    </row>
    <row r="1035" spans="4:10" x14ac:dyDescent="0.25">
      <c r="D1035" s="2"/>
      <c r="E1035" s="2"/>
      <c r="F1035" s="2"/>
      <c r="G1035" s="2"/>
      <c r="H1035" s="2"/>
      <c r="I1035" s="2"/>
      <c r="J1035" s="2"/>
    </row>
    <row r="1036" spans="4:10" x14ac:dyDescent="0.25">
      <c r="D1036" s="2"/>
      <c r="E1036" s="2"/>
      <c r="F1036" s="2"/>
      <c r="G1036" s="2"/>
      <c r="H1036" s="2"/>
      <c r="I1036" s="2"/>
      <c r="J1036" s="2"/>
    </row>
    <row r="1037" spans="4:10" x14ac:dyDescent="0.25">
      <c r="D1037" s="2"/>
      <c r="E1037" s="2"/>
      <c r="F1037" s="2"/>
      <c r="G1037" s="2"/>
      <c r="H1037" s="2"/>
      <c r="I1037" s="2"/>
      <c r="J1037" s="2"/>
    </row>
    <row r="1038" spans="4:10" x14ac:dyDescent="0.25">
      <c r="D1038" s="2"/>
      <c r="E1038" s="2"/>
      <c r="F1038" s="2"/>
      <c r="G1038" s="2"/>
      <c r="H1038" s="2"/>
      <c r="I1038" s="2"/>
      <c r="J1038" s="2"/>
    </row>
    <row r="1039" spans="4:10" x14ac:dyDescent="0.25">
      <c r="D1039" s="2"/>
      <c r="E1039" s="2"/>
      <c r="F1039" s="2"/>
      <c r="G1039" s="2"/>
      <c r="H1039" s="2"/>
      <c r="I1039" s="2"/>
      <c r="J1039" s="2"/>
    </row>
    <row r="1040" spans="4:10" x14ac:dyDescent="0.25">
      <c r="D1040" s="2"/>
      <c r="E1040" s="2"/>
      <c r="F1040" s="2"/>
      <c r="G1040" s="2"/>
      <c r="H1040" s="2"/>
      <c r="I1040" s="2"/>
      <c r="J1040" s="2"/>
    </row>
    <row r="1041" spans="4:10" x14ac:dyDescent="0.25">
      <c r="D1041" s="2"/>
      <c r="E1041" s="2"/>
      <c r="F1041" s="2"/>
      <c r="G1041" s="2"/>
      <c r="H1041" s="2"/>
      <c r="I1041" s="2"/>
      <c r="J1041" s="2"/>
    </row>
    <row r="1042" spans="4:10" x14ac:dyDescent="0.25">
      <c r="D1042" s="2"/>
      <c r="E1042" s="2"/>
      <c r="F1042" s="2"/>
      <c r="G1042" s="2"/>
      <c r="H1042" s="2"/>
      <c r="I1042" s="2"/>
      <c r="J1042" s="2"/>
    </row>
    <row r="1043" spans="4:10" x14ac:dyDescent="0.25">
      <c r="D1043" s="2"/>
      <c r="E1043" s="2"/>
      <c r="F1043" s="2"/>
      <c r="G1043" s="2"/>
      <c r="H1043" s="2"/>
      <c r="I1043" s="2"/>
      <c r="J1043" s="2"/>
    </row>
    <row r="1044" spans="4:10" x14ac:dyDescent="0.25">
      <c r="D1044" s="2"/>
      <c r="E1044" s="2"/>
      <c r="F1044" s="2"/>
      <c r="G1044" s="2"/>
      <c r="H1044" s="2"/>
      <c r="I1044" s="2"/>
      <c r="J1044" s="2"/>
    </row>
    <row r="1045" spans="4:10" x14ac:dyDescent="0.25">
      <c r="D1045" s="2"/>
      <c r="E1045" s="2"/>
      <c r="F1045" s="2"/>
      <c r="G1045" s="2"/>
      <c r="H1045" s="2"/>
      <c r="I1045" s="2"/>
      <c r="J1045" s="2"/>
    </row>
    <row r="1046" spans="4:10" x14ac:dyDescent="0.25">
      <c r="D1046" s="2"/>
      <c r="E1046" s="2"/>
      <c r="F1046" s="2"/>
      <c r="G1046" s="2"/>
      <c r="H1046" s="2"/>
      <c r="I1046" s="2"/>
      <c r="J1046" s="2"/>
    </row>
    <row r="1047" spans="4:10" x14ac:dyDescent="0.25">
      <c r="D1047" s="2"/>
      <c r="E1047" s="2"/>
      <c r="F1047" s="2"/>
      <c r="G1047" s="2"/>
      <c r="H1047" s="2"/>
      <c r="I1047" s="2"/>
      <c r="J1047" s="2"/>
    </row>
    <row r="1048" spans="4:10" x14ac:dyDescent="0.25">
      <c r="D1048" s="2"/>
      <c r="E1048" s="2"/>
      <c r="F1048" s="2"/>
      <c r="G1048" s="2"/>
      <c r="H1048" s="2"/>
      <c r="I1048" s="2"/>
      <c r="J1048" s="2"/>
    </row>
    <row r="1049" spans="4:10" x14ac:dyDescent="0.25">
      <c r="D1049" s="2"/>
      <c r="E1049" s="2"/>
      <c r="F1049" s="2"/>
      <c r="G1049" s="2"/>
      <c r="H1049" s="2"/>
      <c r="I1049" s="2"/>
      <c r="J1049" s="2"/>
    </row>
    <row r="1050" spans="4:10" x14ac:dyDescent="0.25">
      <c r="D1050" s="2"/>
      <c r="E1050" s="2"/>
      <c r="F1050" s="2"/>
      <c r="G1050" s="2"/>
      <c r="H1050" s="2"/>
      <c r="I1050" s="2"/>
      <c r="J1050" s="2"/>
    </row>
    <row r="1051" spans="4:10" x14ac:dyDescent="0.25">
      <c r="D1051" s="2"/>
      <c r="E1051" s="2"/>
      <c r="F1051" s="2"/>
      <c r="G1051" s="2"/>
      <c r="H1051" s="2"/>
      <c r="I1051" s="2"/>
      <c r="J1051" s="2"/>
    </row>
    <row r="1052" spans="4:10" x14ac:dyDescent="0.25">
      <c r="D1052" s="2"/>
      <c r="E1052" s="2"/>
      <c r="F1052" s="2"/>
      <c r="G1052" s="2"/>
      <c r="H1052" s="2"/>
      <c r="I1052" s="2"/>
      <c r="J1052" s="2"/>
    </row>
    <row r="1053" spans="4:10" x14ac:dyDescent="0.25">
      <c r="D1053" s="2"/>
      <c r="E1053" s="2"/>
      <c r="F1053" s="2"/>
      <c r="G1053" s="2"/>
      <c r="H1053" s="2"/>
      <c r="I1053" s="2"/>
      <c r="J1053" s="2"/>
    </row>
    <row r="1054" spans="4:10" x14ac:dyDescent="0.25">
      <c r="D1054" s="2"/>
      <c r="E1054" s="2"/>
      <c r="F1054" s="2"/>
      <c r="G1054" s="2"/>
      <c r="H1054" s="2"/>
      <c r="I1054" s="2"/>
      <c r="J1054" s="2"/>
    </row>
    <row r="1055" spans="4:10" x14ac:dyDescent="0.25">
      <c r="D1055" s="2"/>
      <c r="E1055" s="2"/>
      <c r="F1055" s="2"/>
      <c r="G1055" s="2"/>
      <c r="H1055" s="2"/>
      <c r="I1055" s="2"/>
      <c r="J1055" s="2"/>
    </row>
    <row r="1056" spans="4:10" x14ac:dyDescent="0.25">
      <c r="D1056" s="2"/>
      <c r="E1056" s="2"/>
      <c r="F1056" s="2"/>
      <c r="G1056" s="2"/>
      <c r="H1056" s="2"/>
      <c r="I1056" s="2"/>
      <c r="J1056" s="2"/>
    </row>
    <row r="1057" spans="4:10" x14ac:dyDescent="0.25">
      <c r="D1057" s="2"/>
      <c r="E1057" s="2"/>
      <c r="F1057" s="2"/>
      <c r="G1057" s="2"/>
      <c r="H1057" s="2"/>
      <c r="I1057" s="2"/>
      <c r="J1057" s="2"/>
    </row>
    <row r="1058" spans="4:10" x14ac:dyDescent="0.25">
      <c r="D1058" s="2"/>
      <c r="E1058" s="2"/>
      <c r="F1058" s="2"/>
      <c r="G1058" s="2"/>
      <c r="H1058" s="2"/>
      <c r="I1058" s="2"/>
      <c r="J1058" s="2"/>
    </row>
    <row r="1059" spans="4:10" x14ac:dyDescent="0.25">
      <c r="D1059" s="2"/>
      <c r="E1059" s="2"/>
      <c r="F1059" s="2"/>
      <c r="G1059" s="2"/>
      <c r="H1059" s="2"/>
      <c r="I1059" s="2"/>
      <c r="J1059" s="2"/>
    </row>
    <row r="1060" spans="4:10" x14ac:dyDescent="0.25">
      <c r="D1060" s="2"/>
      <c r="E1060" s="2"/>
      <c r="F1060" s="2"/>
      <c r="G1060" s="2"/>
      <c r="H1060" s="2"/>
      <c r="I1060" s="2"/>
      <c r="J1060" s="2"/>
    </row>
    <row r="1061" spans="4:10" x14ac:dyDescent="0.25">
      <c r="D1061" s="2"/>
      <c r="E1061" s="2"/>
      <c r="F1061" s="2"/>
      <c r="G1061" s="2"/>
      <c r="H1061" s="2"/>
      <c r="I1061" s="2"/>
      <c r="J1061" s="2"/>
    </row>
    <row r="1062" spans="4:10" x14ac:dyDescent="0.25">
      <c r="D1062" s="2"/>
      <c r="E1062" s="2"/>
      <c r="F1062" s="2"/>
      <c r="G1062" s="2"/>
      <c r="H1062" s="2"/>
      <c r="I1062" s="2"/>
      <c r="J1062" s="2"/>
    </row>
    <row r="1063" spans="4:10" x14ac:dyDescent="0.25">
      <c r="D1063" s="2"/>
      <c r="E1063" s="2"/>
      <c r="F1063" s="2"/>
      <c r="G1063" s="2"/>
      <c r="H1063" s="2"/>
      <c r="I1063" s="2"/>
      <c r="J1063" s="2"/>
    </row>
    <row r="1064" spans="4:10" x14ac:dyDescent="0.25">
      <c r="D1064" s="2"/>
      <c r="E1064" s="2"/>
      <c r="F1064" s="2"/>
      <c r="G1064" s="2"/>
      <c r="H1064" s="2"/>
      <c r="I1064" s="2"/>
      <c r="J1064" s="2"/>
    </row>
    <row r="1065" spans="4:10" x14ac:dyDescent="0.25">
      <c r="D1065" s="2"/>
      <c r="E1065" s="2"/>
      <c r="F1065" s="2"/>
      <c r="G1065" s="2"/>
      <c r="H1065" s="2"/>
      <c r="I1065" s="2"/>
      <c r="J1065" s="2"/>
    </row>
    <row r="1066" spans="4:10" x14ac:dyDescent="0.25">
      <c r="D1066" s="2"/>
      <c r="E1066" s="2"/>
      <c r="F1066" s="2"/>
      <c r="G1066" s="2"/>
      <c r="H1066" s="2"/>
      <c r="I1066" s="2"/>
      <c r="J1066" s="2"/>
    </row>
    <row r="1067" spans="4:10" x14ac:dyDescent="0.25">
      <c r="D1067" s="2"/>
      <c r="E1067" s="2"/>
      <c r="F1067" s="2"/>
      <c r="G1067" s="2"/>
      <c r="H1067" s="2"/>
      <c r="I1067" s="2"/>
      <c r="J1067" s="2"/>
    </row>
    <row r="1068" spans="4:10" x14ac:dyDescent="0.25">
      <c r="D1068" s="2"/>
      <c r="E1068" s="2"/>
      <c r="F1068" s="2"/>
      <c r="G1068" s="2"/>
      <c r="H1068" s="2"/>
      <c r="I1068" s="2"/>
      <c r="J1068" s="2"/>
    </row>
    <row r="1069" spans="4:10" x14ac:dyDescent="0.25">
      <c r="D1069" s="2"/>
      <c r="E1069" s="2"/>
      <c r="F1069" s="2"/>
      <c r="G1069" s="2"/>
      <c r="H1069" s="2"/>
      <c r="I1069" s="2"/>
      <c r="J1069" s="2"/>
    </row>
    <row r="1070" spans="4:10" x14ac:dyDescent="0.25">
      <c r="D1070" s="2"/>
      <c r="E1070" s="2"/>
      <c r="F1070" s="2"/>
      <c r="G1070" s="2"/>
      <c r="H1070" s="2"/>
      <c r="I1070" s="2"/>
      <c r="J1070" s="2"/>
    </row>
    <row r="1071" spans="4:10" x14ac:dyDescent="0.25">
      <c r="D1071" s="2"/>
      <c r="E1071" s="2"/>
      <c r="F1071" s="2"/>
      <c r="G1071" s="2"/>
      <c r="H1071" s="2"/>
      <c r="I1071" s="2"/>
      <c r="J1071" s="2"/>
    </row>
    <row r="1072" spans="4:10" x14ac:dyDescent="0.25">
      <c r="D1072" s="2"/>
      <c r="E1072" s="2"/>
      <c r="F1072" s="2"/>
      <c r="G1072" s="2"/>
      <c r="H1072" s="2"/>
      <c r="I1072" s="2"/>
      <c r="J1072" s="2"/>
    </row>
    <row r="1073" spans="4:10" x14ac:dyDescent="0.25">
      <c r="D1073" s="2"/>
      <c r="E1073" s="2"/>
      <c r="F1073" s="2"/>
      <c r="G1073" s="2"/>
      <c r="H1073" s="2"/>
      <c r="I1073" s="2"/>
      <c r="J1073" s="2"/>
    </row>
    <row r="1074" spans="4:10" x14ac:dyDescent="0.25">
      <c r="D1074" s="2"/>
      <c r="E1074" s="2"/>
      <c r="F1074" s="2"/>
      <c r="G1074" s="2"/>
      <c r="H1074" s="2"/>
      <c r="I1074" s="2"/>
      <c r="J1074" s="2"/>
    </row>
    <row r="1075" spans="4:10" x14ac:dyDescent="0.25">
      <c r="D1075" s="2"/>
      <c r="E1075" s="2"/>
      <c r="F1075" s="2"/>
      <c r="G1075" s="2"/>
      <c r="H1075" s="2"/>
      <c r="I1075" s="2"/>
      <c r="J1075" s="2"/>
    </row>
    <row r="1076" spans="4:10" x14ac:dyDescent="0.25">
      <c r="D1076" s="2"/>
      <c r="E1076" s="2"/>
      <c r="F1076" s="2"/>
      <c r="G1076" s="2"/>
      <c r="H1076" s="2"/>
      <c r="I1076" s="2"/>
      <c r="J1076" s="2"/>
    </row>
    <row r="1077" spans="4:10" x14ac:dyDescent="0.25">
      <c r="D1077" s="2"/>
      <c r="E1077" s="2"/>
      <c r="F1077" s="2"/>
      <c r="G1077" s="2"/>
      <c r="H1077" s="2"/>
      <c r="I1077" s="2"/>
      <c r="J1077" s="2"/>
    </row>
    <row r="1078" spans="4:10" x14ac:dyDescent="0.25">
      <c r="D1078" s="2"/>
      <c r="E1078" s="2"/>
      <c r="F1078" s="2"/>
      <c r="G1078" s="2"/>
      <c r="H1078" s="2"/>
      <c r="I1078" s="2"/>
      <c r="J1078" s="2"/>
    </row>
    <row r="1079" spans="4:10" x14ac:dyDescent="0.25">
      <c r="D1079" s="2"/>
      <c r="E1079" s="2"/>
      <c r="F1079" s="2"/>
      <c r="G1079" s="2"/>
      <c r="H1079" s="2"/>
      <c r="I1079" s="2"/>
      <c r="J1079" s="2"/>
    </row>
    <row r="1080" spans="4:10" x14ac:dyDescent="0.25">
      <c r="D1080" s="2"/>
      <c r="E1080" s="2"/>
      <c r="F1080" s="2"/>
      <c r="G1080" s="2"/>
      <c r="H1080" s="2"/>
      <c r="I1080" s="2"/>
      <c r="J1080" s="2"/>
    </row>
    <row r="1081" spans="4:10" x14ac:dyDescent="0.25">
      <c r="D1081" s="2"/>
      <c r="E1081" s="2"/>
      <c r="F1081" s="2"/>
      <c r="G1081" s="2"/>
      <c r="H1081" s="2"/>
      <c r="I1081" s="2"/>
      <c r="J1081" s="2"/>
    </row>
    <row r="1082" spans="4:10" x14ac:dyDescent="0.25">
      <c r="D1082" s="2"/>
      <c r="E1082" s="2"/>
      <c r="F1082" s="2"/>
      <c r="G1082" s="2"/>
      <c r="H1082" s="2"/>
      <c r="I1082" s="2"/>
      <c r="J1082" s="2"/>
    </row>
    <row r="1083" spans="4:10" x14ac:dyDescent="0.25">
      <c r="D1083" s="2"/>
      <c r="E1083" s="2"/>
      <c r="F1083" s="2"/>
      <c r="G1083" s="2"/>
      <c r="H1083" s="2"/>
      <c r="I1083" s="2"/>
      <c r="J1083" s="2"/>
    </row>
    <row r="1084" spans="4:10" x14ac:dyDescent="0.25">
      <c r="D1084" s="2"/>
      <c r="E1084" s="2"/>
      <c r="F1084" s="2"/>
      <c r="G1084" s="2"/>
      <c r="H1084" s="2"/>
      <c r="I1084" s="2"/>
      <c r="J1084" s="2"/>
    </row>
    <row r="1085" spans="4:10" x14ac:dyDescent="0.25">
      <c r="D1085" s="2"/>
      <c r="E1085" s="2"/>
      <c r="F1085" s="2"/>
      <c r="G1085" s="2"/>
      <c r="H1085" s="2"/>
      <c r="I1085" s="2"/>
      <c r="J1085" s="2"/>
    </row>
    <row r="1086" spans="4:10" x14ac:dyDescent="0.25">
      <c r="D1086" s="2"/>
      <c r="E1086" s="2"/>
      <c r="F1086" s="2"/>
      <c r="G1086" s="2"/>
      <c r="H1086" s="2"/>
      <c r="I1086" s="2"/>
      <c r="J1086" s="2"/>
    </row>
    <row r="1087" spans="4:10" x14ac:dyDescent="0.25">
      <c r="D1087" s="2"/>
      <c r="E1087" s="2"/>
      <c r="F1087" s="2"/>
      <c r="G1087" s="2"/>
      <c r="H1087" s="2"/>
      <c r="I1087" s="2"/>
      <c r="J1087" s="2"/>
    </row>
    <row r="1088" spans="4:10" x14ac:dyDescent="0.25">
      <c r="D1088" s="2"/>
      <c r="E1088" s="2"/>
      <c r="F1088" s="2"/>
      <c r="G1088" s="2"/>
      <c r="H1088" s="2"/>
      <c r="I1088" s="2"/>
      <c r="J1088" s="2"/>
    </row>
    <row r="1089" spans="4:10" x14ac:dyDescent="0.25">
      <c r="D1089" s="2"/>
      <c r="E1089" s="2"/>
      <c r="F1089" s="2"/>
      <c r="G1089" s="2"/>
      <c r="H1089" s="2"/>
      <c r="I1089" s="2"/>
      <c r="J1089" s="2"/>
    </row>
    <row r="1090" spans="4:10" x14ac:dyDescent="0.25">
      <c r="D1090" s="2"/>
      <c r="E1090" s="2"/>
      <c r="F1090" s="2"/>
      <c r="G1090" s="2"/>
      <c r="H1090" s="2"/>
      <c r="I1090" s="2"/>
      <c r="J1090" s="2"/>
    </row>
    <row r="1091" spans="4:10" x14ac:dyDescent="0.25">
      <c r="D1091" s="2"/>
      <c r="E1091" s="2"/>
      <c r="F1091" s="2"/>
      <c r="G1091" s="2"/>
      <c r="H1091" s="2"/>
      <c r="I1091" s="2"/>
      <c r="J1091" s="2"/>
    </row>
    <row r="1092" spans="4:10" x14ac:dyDescent="0.25">
      <c r="D1092" s="2"/>
      <c r="E1092" s="2"/>
      <c r="F1092" s="2"/>
      <c r="G1092" s="2"/>
      <c r="H1092" s="2"/>
      <c r="I1092" s="2"/>
      <c r="J1092" s="2"/>
    </row>
    <row r="1093" spans="4:10" x14ac:dyDescent="0.25">
      <c r="D1093" s="2"/>
      <c r="E1093" s="2"/>
      <c r="F1093" s="2"/>
      <c r="G1093" s="2"/>
      <c r="H1093" s="2"/>
      <c r="I1093" s="2"/>
      <c r="J1093" s="2"/>
    </row>
    <row r="1094" spans="4:10" x14ac:dyDescent="0.25">
      <c r="D1094" s="2"/>
      <c r="E1094" s="2"/>
      <c r="F1094" s="2"/>
      <c r="G1094" s="2"/>
      <c r="H1094" s="2"/>
      <c r="I1094" s="2"/>
      <c r="J1094" s="2"/>
    </row>
    <row r="1095" spans="4:10" x14ac:dyDescent="0.25">
      <c r="D1095" s="2"/>
      <c r="E1095" s="2"/>
      <c r="F1095" s="2"/>
      <c r="G1095" s="2"/>
      <c r="H1095" s="2"/>
      <c r="I1095" s="2"/>
      <c r="J1095" s="2"/>
    </row>
    <row r="1096" spans="4:10" x14ac:dyDescent="0.25">
      <c r="D1096" s="2"/>
      <c r="E1096" s="2"/>
      <c r="F1096" s="2"/>
      <c r="G1096" s="2"/>
      <c r="H1096" s="2"/>
      <c r="I1096" s="2"/>
      <c r="J1096" s="2"/>
    </row>
    <row r="1097" spans="4:10" x14ac:dyDescent="0.25">
      <c r="D1097" s="2"/>
      <c r="E1097" s="2"/>
      <c r="F1097" s="2"/>
      <c r="G1097" s="2"/>
      <c r="H1097" s="2"/>
      <c r="I1097" s="2"/>
      <c r="J1097" s="2"/>
    </row>
    <row r="1098" spans="4:10" x14ac:dyDescent="0.25">
      <c r="D1098" s="2"/>
      <c r="E1098" s="2"/>
      <c r="F1098" s="2"/>
      <c r="G1098" s="2"/>
      <c r="H1098" s="2"/>
      <c r="I1098" s="2"/>
      <c r="J1098" s="2"/>
    </row>
    <row r="1099" spans="4:10" x14ac:dyDescent="0.25">
      <c r="D1099" s="2"/>
      <c r="E1099" s="2"/>
      <c r="F1099" s="2"/>
      <c r="G1099" s="2"/>
      <c r="H1099" s="2"/>
      <c r="I1099" s="2"/>
      <c r="J1099" s="2"/>
    </row>
    <row r="1100" spans="4:10" x14ac:dyDescent="0.25">
      <c r="D1100" s="2"/>
      <c r="E1100" s="2"/>
      <c r="F1100" s="2"/>
      <c r="G1100" s="2"/>
      <c r="H1100" s="2"/>
      <c r="I1100" s="2"/>
      <c r="J1100" s="2"/>
    </row>
    <row r="1101" spans="4:10" x14ac:dyDescent="0.25">
      <c r="D1101" s="2"/>
      <c r="E1101" s="2"/>
      <c r="F1101" s="2"/>
      <c r="G1101" s="2"/>
      <c r="H1101" s="2"/>
      <c r="I1101" s="2"/>
      <c r="J1101" s="2"/>
    </row>
    <row r="1102" spans="4:10" x14ac:dyDescent="0.25">
      <c r="D1102" s="2"/>
      <c r="E1102" s="2"/>
      <c r="F1102" s="2"/>
      <c r="G1102" s="2"/>
      <c r="H1102" s="2"/>
      <c r="I1102" s="2"/>
      <c r="J1102" s="2"/>
    </row>
    <row r="1103" spans="4:10" x14ac:dyDescent="0.25">
      <c r="D1103" s="2"/>
      <c r="E1103" s="2"/>
      <c r="F1103" s="2"/>
      <c r="G1103" s="2"/>
      <c r="H1103" s="2"/>
      <c r="I1103" s="2"/>
      <c r="J1103" s="2"/>
    </row>
    <row r="1104" spans="4:10" x14ac:dyDescent="0.25">
      <c r="D1104" s="2"/>
      <c r="E1104" s="2"/>
      <c r="F1104" s="2"/>
      <c r="G1104" s="2"/>
      <c r="H1104" s="2"/>
      <c r="I1104" s="2"/>
      <c r="J1104" s="2"/>
    </row>
    <row r="1105" spans="4:10" x14ac:dyDescent="0.25">
      <c r="D1105" s="2"/>
      <c r="E1105" s="2"/>
      <c r="F1105" s="2"/>
      <c r="G1105" s="2"/>
      <c r="H1105" s="2"/>
      <c r="I1105" s="2"/>
      <c r="J1105" s="2"/>
    </row>
    <row r="1106" spans="4:10" x14ac:dyDescent="0.25">
      <c r="D1106" s="2"/>
      <c r="E1106" s="2"/>
      <c r="F1106" s="2"/>
      <c r="G1106" s="2"/>
      <c r="H1106" s="2"/>
      <c r="I1106" s="2"/>
      <c r="J1106" s="2"/>
    </row>
    <row r="1107" spans="4:10" x14ac:dyDescent="0.25">
      <c r="D1107" s="2"/>
      <c r="E1107" s="2"/>
      <c r="F1107" s="2"/>
      <c r="G1107" s="2"/>
      <c r="H1107" s="2"/>
      <c r="I1107" s="2"/>
      <c r="J1107" s="2"/>
    </row>
    <row r="1108" spans="4:10" x14ac:dyDescent="0.25">
      <c r="D1108" s="2"/>
      <c r="E1108" s="2"/>
      <c r="F1108" s="2"/>
      <c r="G1108" s="2"/>
      <c r="H1108" s="2"/>
      <c r="I1108" s="2"/>
      <c r="J1108" s="2"/>
    </row>
    <row r="1109" spans="4:10" x14ac:dyDescent="0.25">
      <c r="D1109" s="2"/>
      <c r="E1109" s="2"/>
      <c r="F1109" s="2"/>
      <c r="G1109" s="2"/>
      <c r="H1109" s="2"/>
      <c r="I1109" s="2"/>
      <c r="J1109" s="2"/>
    </row>
    <row r="1110" spans="4:10" x14ac:dyDescent="0.25">
      <c r="D1110" s="2"/>
      <c r="E1110" s="2"/>
      <c r="F1110" s="2"/>
      <c r="G1110" s="2"/>
      <c r="H1110" s="2"/>
      <c r="I1110" s="2"/>
      <c r="J1110" s="2"/>
    </row>
    <row r="1111" spans="4:10" x14ac:dyDescent="0.25">
      <c r="D1111" s="2"/>
      <c r="E1111" s="2"/>
      <c r="F1111" s="2"/>
      <c r="G1111" s="2"/>
      <c r="H1111" s="2"/>
      <c r="I1111" s="2"/>
      <c r="J1111" s="2"/>
    </row>
    <row r="1112" spans="4:10" x14ac:dyDescent="0.25">
      <c r="D1112" s="2"/>
      <c r="E1112" s="2"/>
      <c r="F1112" s="2"/>
      <c r="G1112" s="2"/>
      <c r="H1112" s="2"/>
      <c r="I1112" s="2"/>
      <c r="J1112" s="2"/>
    </row>
    <row r="1113" spans="4:10" x14ac:dyDescent="0.25">
      <c r="D1113" s="2"/>
      <c r="E1113" s="2"/>
      <c r="F1113" s="2"/>
      <c r="G1113" s="2"/>
      <c r="H1113" s="2"/>
      <c r="I1113" s="2"/>
      <c r="J1113" s="2"/>
    </row>
    <row r="1114" spans="4:10" x14ac:dyDescent="0.25">
      <c r="D1114" s="2"/>
      <c r="E1114" s="2"/>
      <c r="F1114" s="2"/>
      <c r="G1114" s="2"/>
      <c r="H1114" s="2"/>
      <c r="I1114" s="2"/>
      <c r="J1114" s="2"/>
    </row>
    <row r="1115" spans="4:10" x14ac:dyDescent="0.25">
      <c r="D1115" s="2"/>
      <c r="E1115" s="2"/>
      <c r="F1115" s="2"/>
      <c r="G1115" s="2"/>
      <c r="H1115" s="2"/>
      <c r="I1115" s="2"/>
      <c r="J1115" s="2"/>
    </row>
    <row r="1116" spans="4:10" x14ac:dyDescent="0.25">
      <c r="D1116" s="2"/>
      <c r="E1116" s="2"/>
      <c r="F1116" s="2"/>
      <c r="G1116" s="2"/>
      <c r="H1116" s="2"/>
      <c r="I1116" s="2"/>
      <c r="J1116" s="2"/>
    </row>
    <row r="1117" spans="4:10" x14ac:dyDescent="0.25">
      <c r="D1117" s="2"/>
      <c r="E1117" s="2"/>
      <c r="F1117" s="2"/>
      <c r="G1117" s="2"/>
      <c r="H1117" s="2"/>
      <c r="I1117" s="2"/>
      <c r="J1117" s="2"/>
    </row>
    <row r="1118" spans="4:10" x14ac:dyDescent="0.25">
      <c r="D1118" s="2"/>
      <c r="E1118" s="2"/>
      <c r="F1118" s="2"/>
      <c r="G1118" s="2"/>
      <c r="H1118" s="2"/>
      <c r="I1118" s="2"/>
      <c r="J1118" s="2"/>
    </row>
    <row r="1119" spans="4:10" x14ac:dyDescent="0.25">
      <c r="D1119" s="2"/>
      <c r="E1119" s="2"/>
      <c r="F1119" s="2"/>
      <c r="G1119" s="2"/>
      <c r="H1119" s="2"/>
      <c r="I1119" s="2"/>
      <c r="J1119" s="2"/>
    </row>
    <row r="1120" spans="4:10" x14ac:dyDescent="0.25">
      <c r="D1120" s="2"/>
      <c r="E1120" s="2"/>
      <c r="F1120" s="2"/>
      <c r="G1120" s="2"/>
      <c r="H1120" s="2"/>
      <c r="I1120" s="2"/>
      <c r="J1120" s="2"/>
    </row>
    <row r="1121" spans="4:10" x14ac:dyDescent="0.25">
      <c r="D1121" s="2"/>
      <c r="E1121" s="2"/>
      <c r="F1121" s="2"/>
      <c r="G1121" s="2"/>
      <c r="H1121" s="2"/>
      <c r="I1121" s="2"/>
      <c r="J1121" s="2"/>
    </row>
    <row r="1122" spans="4:10" x14ac:dyDescent="0.25">
      <c r="D1122" s="2"/>
      <c r="E1122" s="2"/>
      <c r="F1122" s="2"/>
      <c r="G1122" s="2"/>
      <c r="H1122" s="2"/>
      <c r="I1122" s="2"/>
      <c r="J1122" s="2"/>
    </row>
    <row r="1123" spans="4:10" x14ac:dyDescent="0.25">
      <c r="D1123" s="2"/>
      <c r="E1123" s="2"/>
      <c r="F1123" s="2"/>
      <c r="G1123" s="2"/>
      <c r="H1123" s="2"/>
      <c r="I1123" s="2"/>
      <c r="J1123" s="2"/>
    </row>
    <row r="1124" spans="4:10" x14ac:dyDescent="0.25">
      <c r="D1124" s="2"/>
      <c r="E1124" s="2"/>
      <c r="F1124" s="2"/>
      <c r="G1124" s="2"/>
      <c r="H1124" s="2"/>
      <c r="I1124" s="2"/>
      <c r="J1124" s="2"/>
    </row>
    <row r="1125" spans="4:10" x14ac:dyDescent="0.25">
      <c r="D1125" s="2"/>
      <c r="E1125" s="2"/>
      <c r="F1125" s="2"/>
      <c r="G1125" s="2"/>
      <c r="H1125" s="2"/>
      <c r="I1125" s="2"/>
      <c r="J1125" s="2"/>
    </row>
    <row r="1126" spans="4:10" x14ac:dyDescent="0.25">
      <c r="D1126" s="2"/>
      <c r="E1126" s="2"/>
      <c r="F1126" s="2"/>
      <c r="G1126" s="2"/>
      <c r="H1126" s="2"/>
      <c r="I1126" s="2"/>
      <c r="J1126" s="2"/>
    </row>
    <row r="1127" spans="4:10" x14ac:dyDescent="0.25">
      <c r="D1127" s="2"/>
      <c r="E1127" s="2"/>
      <c r="F1127" s="2"/>
      <c r="G1127" s="2"/>
      <c r="H1127" s="2"/>
      <c r="I1127" s="2"/>
      <c r="J1127" s="2"/>
    </row>
    <row r="1128" spans="4:10" x14ac:dyDescent="0.25">
      <c r="D1128" s="2"/>
      <c r="E1128" s="2"/>
      <c r="F1128" s="2"/>
      <c r="G1128" s="2"/>
      <c r="H1128" s="2"/>
      <c r="I1128" s="2"/>
      <c r="J1128" s="2"/>
    </row>
    <row r="1129" spans="4:10" x14ac:dyDescent="0.25">
      <c r="D1129" s="2"/>
      <c r="E1129" s="2"/>
      <c r="F1129" s="2"/>
      <c r="G1129" s="2"/>
      <c r="H1129" s="2"/>
      <c r="I1129" s="2"/>
      <c r="J1129" s="2"/>
    </row>
    <row r="1130" spans="4:10" x14ac:dyDescent="0.25">
      <c r="D1130" s="2"/>
      <c r="E1130" s="2"/>
      <c r="F1130" s="2"/>
      <c r="G1130" s="2"/>
      <c r="H1130" s="2"/>
      <c r="I1130" s="2"/>
      <c r="J1130" s="2"/>
    </row>
    <row r="1131" spans="4:10" x14ac:dyDescent="0.25">
      <c r="D1131" s="2"/>
      <c r="E1131" s="2"/>
      <c r="F1131" s="2"/>
      <c r="G1131" s="2"/>
      <c r="H1131" s="2"/>
      <c r="I1131" s="2"/>
      <c r="J1131" s="2"/>
    </row>
    <row r="1132" spans="4:10" x14ac:dyDescent="0.25">
      <c r="D1132" s="2"/>
      <c r="E1132" s="2"/>
      <c r="F1132" s="2"/>
      <c r="G1132" s="2"/>
      <c r="H1132" s="2"/>
      <c r="I1132" s="2"/>
      <c r="J1132" s="2"/>
    </row>
    <row r="1133" spans="4:10" x14ac:dyDescent="0.25">
      <c r="D1133" s="2"/>
      <c r="E1133" s="2"/>
      <c r="F1133" s="2"/>
      <c r="G1133" s="2"/>
      <c r="H1133" s="2"/>
      <c r="I1133" s="2"/>
      <c r="J1133" s="2"/>
    </row>
    <row r="1134" spans="4:10" x14ac:dyDescent="0.25">
      <c r="D1134" s="2"/>
      <c r="E1134" s="2"/>
      <c r="F1134" s="2"/>
      <c r="G1134" s="2"/>
      <c r="H1134" s="2"/>
      <c r="I1134" s="2"/>
      <c r="J1134" s="2"/>
    </row>
    <row r="1135" spans="4:10" x14ac:dyDescent="0.25">
      <c r="D1135" s="2"/>
      <c r="E1135" s="2"/>
      <c r="F1135" s="2"/>
      <c r="G1135" s="2"/>
      <c r="H1135" s="2"/>
      <c r="I1135" s="2"/>
      <c r="J1135" s="2"/>
    </row>
    <row r="1136" spans="4:10" x14ac:dyDescent="0.25">
      <c r="D1136" s="2"/>
      <c r="E1136" s="2"/>
      <c r="F1136" s="2"/>
      <c r="G1136" s="2"/>
      <c r="H1136" s="2"/>
      <c r="I1136" s="2"/>
      <c r="J1136" s="2"/>
    </row>
    <row r="1137" spans="4:10" x14ac:dyDescent="0.25">
      <c r="D1137" s="2"/>
      <c r="E1137" s="2"/>
      <c r="F1137" s="2"/>
      <c r="G1137" s="2"/>
      <c r="H1137" s="2"/>
      <c r="I1137" s="2"/>
      <c r="J1137" s="2"/>
    </row>
    <row r="1138" spans="4:10" x14ac:dyDescent="0.25">
      <c r="D1138" s="2"/>
      <c r="E1138" s="2"/>
      <c r="F1138" s="2"/>
      <c r="G1138" s="2"/>
      <c r="H1138" s="2"/>
      <c r="I1138" s="2"/>
      <c r="J1138" s="2"/>
    </row>
    <row r="1139" spans="4:10" x14ac:dyDescent="0.25">
      <c r="D1139" s="2"/>
      <c r="E1139" s="2"/>
      <c r="F1139" s="2"/>
      <c r="G1139" s="2"/>
      <c r="H1139" s="2"/>
      <c r="I1139" s="2"/>
      <c r="J1139" s="2"/>
    </row>
    <row r="1140" spans="4:10" x14ac:dyDescent="0.25">
      <c r="D1140" s="2"/>
      <c r="E1140" s="2"/>
      <c r="F1140" s="2"/>
      <c r="G1140" s="2"/>
      <c r="H1140" s="2"/>
      <c r="I1140" s="2"/>
      <c r="J1140" s="2"/>
    </row>
    <row r="1141" spans="4:10" x14ac:dyDescent="0.25">
      <c r="D1141" s="2"/>
      <c r="E1141" s="2"/>
      <c r="F1141" s="2"/>
      <c r="G1141" s="2"/>
      <c r="H1141" s="2"/>
      <c r="I1141" s="2"/>
      <c r="J1141" s="2"/>
    </row>
    <row r="1142" spans="4:10" x14ac:dyDescent="0.25">
      <c r="D1142" s="2"/>
      <c r="E1142" s="2"/>
      <c r="F1142" s="2"/>
      <c r="G1142" s="2"/>
      <c r="H1142" s="2"/>
      <c r="I1142" s="2"/>
      <c r="J1142" s="2"/>
    </row>
    <row r="1143" spans="4:10" x14ac:dyDescent="0.25">
      <c r="D1143" s="2"/>
      <c r="E1143" s="2"/>
      <c r="F1143" s="2"/>
      <c r="G1143" s="2"/>
      <c r="H1143" s="2"/>
      <c r="I1143" s="2"/>
      <c r="J1143" s="2"/>
    </row>
    <row r="1144" spans="4:10" x14ac:dyDescent="0.25">
      <c r="D1144" s="2"/>
      <c r="E1144" s="2"/>
      <c r="F1144" s="2"/>
      <c r="G1144" s="2"/>
      <c r="H1144" s="2"/>
      <c r="I1144" s="2"/>
      <c r="J1144" s="2"/>
    </row>
    <row r="1145" spans="4:10" x14ac:dyDescent="0.25">
      <c r="D1145" s="2"/>
      <c r="E1145" s="2"/>
      <c r="F1145" s="2"/>
      <c r="G1145" s="2"/>
      <c r="H1145" s="2"/>
      <c r="I1145" s="2"/>
      <c r="J1145" s="2"/>
    </row>
    <row r="1146" spans="4:10" x14ac:dyDescent="0.25">
      <c r="D1146" s="2"/>
      <c r="E1146" s="2"/>
      <c r="F1146" s="2"/>
      <c r="G1146" s="2"/>
      <c r="H1146" s="2"/>
      <c r="I1146" s="2"/>
      <c r="J1146" s="2"/>
    </row>
    <row r="1147" spans="4:10" x14ac:dyDescent="0.25">
      <c r="D1147" s="2"/>
      <c r="E1147" s="2"/>
      <c r="F1147" s="2"/>
      <c r="G1147" s="2"/>
      <c r="H1147" s="2"/>
      <c r="I1147" s="2"/>
      <c r="J1147" s="2"/>
    </row>
    <row r="1148" spans="4:10" x14ac:dyDescent="0.25">
      <c r="D1148" s="2"/>
      <c r="E1148" s="2"/>
      <c r="F1148" s="2"/>
      <c r="G1148" s="2"/>
      <c r="H1148" s="2"/>
      <c r="I1148" s="2"/>
      <c r="J1148" s="2"/>
    </row>
    <row r="1149" spans="4:10" x14ac:dyDescent="0.25">
      <c r="D1149" s="2"/>
      <c r="E1149" s="2"/>
      <c r="F1149" s="2"/>
      <c r="G1149" s="2"/>
      <c r="H1149" s="2"/>
      <c r="I1149" s="2"/>
      <c r="J1149" s="2"/>
    </row>
    <row r="1150" spans="4:10" x14ac:dyDescent="0.25">
      <c r="D1150" s="2"/>
      <c r="E1150" s="2"/>
      <c r="F1150" s="2"/>
      <c r="G1150" s="2"/>
      <c r="H1150" s="2"/>
      <c r="I1150" s="2"/>
      <c r="J1150" s="2"/>
    </row>
    <row r="1151" spans="4:10" x14ac:dyDescent="0.25">
      <c r="D1151" s="2"/>
      <c r="E1151" s="2"/>
      <c r="F1151" s="2"/>
      <c r="G1151" s="2"/>
      <c r="H1151" s="2"/>
      <c r="I1151" s="2"/>
      <c r="J1151" s="2"/>
    </row>
    <row r="1152" spans="4:10" x14ac:dyDescent="0.25">
      <c r="D1152" s="2"/>
      <c r="E1152" s="2"/>
      <c r="F1152" s="2"/>
      <c r="G1152" s="2"/>
      <c r="H1152" s="2"/>
      <c r="I1152" s="2"/>
      <c r="J1152" s="2"/>
    </row>
    <row r="1153" spans="4:10" x14ac:dyDescent="0.25">
      <c r="D1153" s="2"/>
      <c r="E1153" s="2"/>
      <c r="F1153" s="2"/>
      <c r="G1153" s="2"/>
      <c r="H1153" s="2"/>
      <c r="I1153" s="2"/>
      <c r="J1153" s="2"/>
    </row>
    <row r="1154" spans="4:10" x14ac:dyDescent="0.25">
      <c r="D1154" s="2"/>
      <c r="E1154" s="2"/>
      <c r="F1154" s="2"/>
      <c r="G1154" s="2"/>
      <c r="H1154" s="2"/>
      <c r="I1154" s="2"/>
      <c r="J1154" s="2"/>
    </row>
    <row r="1155" spans="4:10" x14ac:dyDescent="0.25">
      <c r="D1155" s="2"/>
      <c r="E1155" s="2"/>
      <c r="F1155" s="2"/>
      <c r="G1155" s="2"/>
      <c r="H1155" s="2"/>
      <c r="I1155" s="2"/>
      <c r="J1155" s="2"/>
    </row>
    <row r="1156" spans="4:10" x14ac:dyDescent="0.25">
      <c r="D1156" s="2"/>
      <c r="E1156" s="2"/>
      <c r="F1156" s="2"/>
      <c r="G1156" s="2"/>
      <c r="H1156" s="2"/>
      <c r="I1156" s="2"/>
      <c r="J1156" s="2"/>
    </row>
    <row r="1157" spans="4:10" x14ac:dyDescent="0.25">
      <c r="D1157" s="2"/>
      <c r="E1157" s="2"/>
      <c r="F1157" s="2"/>
      <c r="G1157" s="2"/>
      <c r="H1157" s="2"/>
      <c r="I1157" s="2"/>
      <c r="J1157" s="2"/>
    </row>
    <row r="1158" spans="4:10" x14ac:dyDescent="0.25">
      <c r="D1158" s="2"/>
      <c r="E1158" s="2"/>
      <c r="F1158" s="2"/>
      <c r="G1158" s="2"/>
      <c r="H1158" s="2"/>
      <c r="I1158" s="2"/>
      <c r="J1158" s="2"/>
    </row>
    <row r="1159" spans="4:10" x14ac:dyDescent="0.25">
      <c r="D1159" s="2"/>
      <c r="E1159" s="2"/>
      <c r="F1159" s="2"/>
      <c r="G1159" s="2"/>
      <c r="H1159" s="2"/>
      <c r="I1159" s="2"/>
      <c r="J1159" s="2"/>
    </row>
    <row r="1160" spans="4:10" x14ac:dyDescent="0.25">
      <c r="D1160" s="2"/>
      <c r="E1160" s="2"/>
      <c r="F1160" s="2"/>
      <c r="G1160" s="2"/>
      <c r="H1160" s="2"/>
      <c r="I1160" s="2"/>
      <c r="J1160" s="2"/>
    </row>
    <row r="1161" spans="4:10" x14ac:dyDescent="0.25">
      <c r="D1161" s="2"/>
      <c r="E1161" s="2"/>
      <c r="F1161" s="2"/>
      <c r="G1161" s="2"/>
      <c r="H1161" s="2"/>
      <c r="I1161" s="2"/>
      <c r="J1161" s="2"/>
    </row>
    <row r="1162" spans="4:10" x14ac:dyDescent="0.25">
      <c r="D1162" s="2"/>
      <c r="E1162" s="2"/>
      <c r="F1162" s="2"/>
      <c r="G1162" s="2"/>
      <c r="H1162" s="2"/>
      <c r="I1162" s="2"/>
      <c r="J1162" s="2"/>
    </row>
    <row r="1163" spans="4:10" x14ac:dyDescent="0.25">
      <c r="D1163" s="2"/>
      <c r="E1163" s="2"/>
      <c r="F1163" s="2"/>
      <c r="G1163" s="2"/>
      <c r="H1163" s="2"/>
      <c r="I1163" s="2"/>
      <c r="J1163" s="2"/>
    </row>
    <row r="1164" spans="4:10" x14ac:dyDescent="0.25">
      <c r="D1164" s="2"/>
      <c r="E1164" s="2"/>
      <c r="F1164" s="2"/>
      <c r="G1164" s="2"/>
      <c r="H1164" s="2"/>
      <c r="I1164" s="2"/>
      <c r="J1164" s="2"/>
    </row>
    <row r="1165" spans="4:10" x14ac:dyDescent="0.25">
      <c r="D1165" s="2"/>
      <c r="E1165" s="2"/>
      <c r="F1165" s="2"/>
      <c r="G1165" s="2"/>
      <c r="H1165" s="2"/>
      <c r="I1165" s="2"/>
      <c r="J1165" s="2"/>
    </row>
    <row r="1166" spans="4:10" x14ac:dyDescent="0.25">
      <c r="D1166" s="2"/>
      <c r="E1166" s="2"/>
      <c r="F1166" s="2"/>
      <c r="G1166" s="2"/>
      <c r="H1166" s="2"/>
      <c r="I1166" s="2"/>
      <c r="J1166" s="2"/>
    </row>
    <row r="1167" spans="4:10" x14ac:dyDescent="0.25">
      <c r="D1167" s="2"/>
      <c r="E1167" s="2"/>
      <c r="F1167" s="2"/>
      <c r="G1167" s="2"/>
      <c r="H1167" s="2"/>
      <c r="I1167" s="2"/>
      <c r="J1167" s="2"/>
    </row>
    <row r="1168" spans="4:10" x14ac:dyDescent="0.25">
      <c r="D1168" s="2"/>
      <c r="E1168" s="2"/>
      <c r="F1168" s="2"/>
      <c r="G1168" s="2"/>
      <c r="H1168" s="2"/>
      <c r="I1168" s="2"/>
      <c r="J1168" s="2"/>
    </row>
    <row r="1169" spans="4:10" x14ac:dyDescent="0.25">
      <c r="D1169" s="2"/>
      <c r="E1169" s="2"/>
      <c r="F1169" s="2"/>
      <c r="G1169" s="2"/>
      <c r="H1169" s="2"/>
      <c r="I1169" s="2"/>
      <c r="J1169" s="2"/>
    </row>
    <row r="1170" spans="4:10" x14ac:dyDescent="0.25">
      <c r="D1170" s="2"/>
      <c r="E1170" s="2"/>
      <c r="F1170" s="2"/>
      <c r="G1170" s="2"/>
      <c r="H1170" s="2"/>
      <c r="I1170" s="2"/>
      <c r="J1170" s="2"/>
    </row>
    <row r="1171" spans="4:10" x14ac:dyDescent="0.25">
      <c r="D1171" s="2"/>
      <c r="E1171" s="2"/>
      <c r="F1171" s="2"/>
      <c r="G1171" s="2"/>
      <c r="H1171" s="2"/>
      <c r="I1171" s="2"/>
      <c r="J1171" s="2"/>
    </row>
    <row r="1172" spans="4:10" x14ac:dyDescent="0.25">
      <c r="D1172" s="2"/>
      <c r="E1172" s="2"/>
      <c r="F1172" s="2"/>
      <c r="G1172" s="2"/>
      <c r="H1172" s="2"/>
      <c r="I1172" s="2"/>
      <c r="J1172" s="2"/>
    </row>
    <row r="1173" spans="4:10" x14ac:dyDescent="0.25">
      <c r="D1173" s="2"/>
      <c r="E1173" s="2"/>
      <c r="F1173" s="2"/>
      <c r="G1173" s="2"/>
      <c r="H1173" s="2"/>
      <c r="I1173" s="2"/>
      <c r="J1173" s="2"/>
    </row>
    <row r="1174" spans="4:10" x14ac:dyDescent="0.25">
      <c r="D1174" s="2"/>
      <c r="E1174" s="2"/>
      <c r="F1174" s="2"/>
      <c r="G1174" s="2"/>
      <c r="H1174" s="2"/>
      <c r="I1174" s="2"/>
      <c r="J1174" s="2"/>
    </row>
    <row r="1175" spans="4:10" x14ac:dyDescent="0.25">
      <c r="D1175" s="2"/>
      <c r="E1175" s="2"/>
      <c r="F1175" s="2"/>
      <c r="G1175" s="2"/>
      <c r="H1175" s="2"/>
      <c r="I1175" s="2"/>
      <c r="J1175" s="2"/>
    </row>
    <row r="1176" spans="4:10" x14ac:dyDescent="0.25">
      <c r="D1176" s="2"/>
      <c r="E1176" s="2"/>
      <c r="F1176" s="2"/>
      <c r="G1176" s="2"/>
      <c r="H1176" s="2"/>
      <c r="I1176" s="2"/>
      <c r="J1176" s="2"/>
    </row>
    <row r="1177" spans="4:10" x14ac:dyDescent="0.25">
      <c r="D1177" s="2"/>
      <c r="E1177" s="2"/>
      <c r="F1177" s="2"/>
      <c r="G1177" s="2"/>
      <c r="H1177" s="2"/>
      <c r="I1177" s="2"/>
      <c r="J1177" s="2"/>
    </row>
    <row r="1178" spans="4:10" x14ac:dyDescent="0.25">
      <c r="D1178" s="2"/>
      <c r="E1178" s="2"/>
      <c r="F1178" s="2"/>
      <c r="G1178" s="2"/>
      <c r="H1178" s="2"/>
      <c r="I1178" s="2"/>
      <c r="J1178" s="2"/>
    </row>
    <row r="1179" spans="4:10" x14ac:dyDescent="0.25">
      <c r="D1179" s="2"/>
      <c r="E1179" s="2"/>
      <c r="F1179" s="2"/>
      <c r="G1179" s="2"/>
      <c r="H1179" s="2"/>
      <c r="I1179" s="2"/>
      <c r="J1179" s="2"/>
    </row>
    <row r="1180" spans="4:10" x14ac:dyDescent="0.25">
      <c r="D1180" s="2"/>
      <c r="E1180" s="2"/>
      <c r="F1180" s="2"/>
      <c r="G1180" s="2"/>
      <c r="H1180" s="2"/>
      <c r="I1180" s="2"/>
      <c r="J1180" s="2"/>
    </row>
    <row r="1181" spans="4:10" x14ac:dyDescent="0.25">
      <c r="D1181" s="2"/>
      <c r="E1181" s="2"/>
      <c r="F1181" s="2"/>
      <c r="G1181" s="2"/>
      <c r="H1181" s="2"/>
      <c r="I1181" s="2"/>
      <c r="J1181" s="2"/>
    </row>
    <row r="1182" spans="4:10" x14ac:dyDescent="0.25">
      <c r="D1182" s="2"/>
      <c r="E1182" s="2"/>
      <c r="F1182" s="2"/>
      <c r="G1182" s="2"/>
      <c r="H1182" s="2"/>
      <c r="I1182" s="2"/>
      <c r="J1182" s="2"/>
    </row>
    <row r="1183" spans="4:10" x14ac:dyDescent="0.25">
      <c r="D1183" s="2"/>
      <c r="E1183" s="2"/>
      <c r="F1183" s="2"/>
      <c r="G1183" s="2"/>
      <c r="H1183" s="2"/>
      <c r="I1183" s="2"/>
      <c r="J1183" s="2"/>
    </row>
    <row r="1184" spans="4:10" x14ac:dyDescent="0.25">
      <c r="D1184" s="2"/>
      <c r="E1184" s="2"/>
      <c r="F1184" s="2"/>
      <c r="G1184" s="2"/>
      <c r="H1184" s="2"/>
      <c r="I1184" s="2"/>
      <c r="J1184" s="2"/>
    </row>
    <row r="1185" spans="4:10" x14ac:dyDescent="0.25">
      <c r="D1185" s="2"/>
      <c r="E1185" s="2"/>
      <c r="F1185" s="2"/>
      <c r="G1185" s="2"/>
      <c r="H1185" s="2"/>
      <c r="I1185" s="2"/>
      <c r="J1185" s="2"/>
    </row>
    <row r="1186" spans="4:10" x14ac:dyDescent="0.25">
      <c r="D1186" s="2"/>
      <c r="E1186" s="2"/>
      <c r="F1186" s="2"/>
      <c r="G1186" s="2"/>
      <c r="H1186" s="2"/>
      <c r="I1186" s="2"/>
      <c r="J1186" s="2"/>
    </row>
    <row r="1187" spans="4:10" x14ac:dyDescent="0.25">
      <c r="D1187" s="2"/>
      <c r="E1187" s="2"/>
      <c r="F1187" s="2"/>
      <c r="G1187" s="2"/>
      <c r="H1187" s="2"/>
      <c r="I1187" s="2"/>
      <c r="J1187" s="2"/>
    </row>
    <row r="1188" spans="4:10" x14ac:dyDescent="0.25">
      <c r="D1188" s="2"/>
      <c r="E1188" s="2"/>
      <c r="F1188" s="2"/>
      <c r="G1188" s="2"/>
      <c r="H1188" s="2"/>
      <c r="I1188" s="2"/>
      <c r="J1188" s="2"/>
    </row>
    <row r="1189" spans="4:10" x14ac:dyDescent="0.25">
      <c r="D1189" s="2"/>
      <c r="E1189" s="2"/>
      <c r="F1189" s="2"/>
      <c r="G1189" s="2"/>
      <c r="H1189" s="2"/>
      <c r="I1189" s="2"/>
      <c r="J1189" s="2"/>
    </row>
    <row r="1190" spans="4:10" x14ac:dyDescent="0.25">
      <c r="D1190" s="2"/>
      <c r="E1190" s="2"/>
      <c r="F1190" s="2"/>
      <c r="G1190" s="2"/>
      <c r="H1190" s="2"/>
      <c r="I1190" s="2"/>
      <c r="J1190" s="2"/>
    </row>
    <row r="1191" spans="4:10" x14ac:dyDescent="0.25">
      <c r="D1191" s="2"/>
      <c r="E1191" s="2"/>
      <c r="F1191" s="2"/>
      <c r="G1191" s="2"/>
      <c r="H1191" s="2"/>
      <c r="I1191" s="2"/>
      <c r="J1191" s="2"/>
    </row>
    <row r="1192" spans="4:10" x14ac:dyDescent="0.25">
      <c r="D1192" s="2"/>
      <c r="E1192" s="2"/>
      <c r="F1192" s="2"/>
      <c r="G1192" s="2"/>
      <c r="H1192" s="2"/>
      <c r="I1192" s="2"/>
      <c r="J1192" s="2"/>
    </row>
    <row r="1193" spans="4:10" x14ac:dyDescent="0.25">
      <c r="D1193" s="2"/>
      <c r="E1193" s="2"/>
      <c r="F1193" s="2"/>
      <c r="G1193" s="2"/>
      <c r="H1193" s="2"/>
      <c r="I1193" s="2"/>
      <c r="J1193" s="2"/>
    </row>
    <row r="1194" spans="4:10" x14ac:dyDescent="0.25">
      <c r="D1194" s="2"/>
      <c r="E1194" s="2"/>
      <c r="F1194" s="2"/>
      <c r="G1194" s="2"/>
      <c r="H1194" s="2"/>
      <c r="I1194" s="2"/>
      <c r="J1194" s="2"/>
    </row>
    <row r="1195" spans="4:10" x14ac:dyDescent="0.25">
      <c r="D1195" s="2"/>
      <c r="E1195" s="2"/>
      <c r="F1195" s="2"/>
      <c r="G1195" s="2"/>
      <c r="H1195" s="2"/>
      <c r="I1195" s="2"/>
      <c r="J1195" s="2"/>
    </row>
    <row r="1196" spans="4:10" x14ac:dyDescent="0.25">
      <c r="D1196" s="2"/>
      <c r="E1196" s="2"/>
      <c r="F1196" s="2"/>
      <c r="G1196" s="2"/>
      <c r="H1196" s="2"/>
      <c r="I1196" s="2"/>
      <c r="J1196" s="2"/>
    </row>
    <row r="1197" spans="4:10" x14ac:dyDescent="0.25">
      <c r="D1197" s="2"/>
      <c r="E1197" s="2"/>
      <c r="F1197" s="2"/>
      <c r="G1197" s="2"/>
      <c r="H1197" s="2"/>
      <c r="I1197" s="2"/>
      <c r="J1197" s="2"/>
    </row>
    <row r="1198" spans="4:10" x14ac:dyDescent="0.25">
      <c r="D1198" s="2"/>
      <c r="E1198" s="2"/>
      <c r="F1198" s="2"/>
      <c r="G1198" s="2"/>
      <c r="H1198" s="2"/>
      <c r="I1198" s="2"/>
      <c r="J1198" s="2"/>
    </row>
    <row r="1199" spans="4:10" x14ac:dyDescent="0.25">
      <c r="D1199" s="2"/>
      <c r="E1199" s="2"/>
      <c r="F1199" s="2"/>
      <c r="G1199" s="2"/>
      <c r="H1199" s="2"/>
      <c r="I1199" s="2"/>
      <c r="J1199" s="2"/>
    </row>
    <row r="1200" spans="4:10" x14ac:dyDescent="0.25">
      <c r="D1200" s="2"/>
      <c r="E1200" s="2"/>
      <c r="F1200" s="2"/>
      <c r="G1200" s="2"/>
      <c r="H1200" s="2"/>
      <c r="I1200" s="2"/>
      <c r="J1200" s="2"/>
    </row>
    <row r="1201" spans="4:10" x14ac:dyDescent="0.25">
      <c r="D1201" s="2"/>
      <c r="E1201" s="2"/>
      <c r="F1201" s="2"/>
      <c r="G1201" s="2"/>
      <c r="H1201" s="2"/>
      <c r="I1201" s="2"/>
      <c r="J1201" s="2"/>
    </row>
    <row r="1202" spans="4:10" x14ac:dyDescent="0.25">
      <c r="D1202" s="2"/>
      <c r="E1202" s="2"/>
      <c r="F1202" s="2"/>
      <c r="G1202" s="2"/>
      <c r="H1202" s="2"/>
      <c r="I1202" s="2"/>
      <c r="J1202" s="2"/>
    </row>
    <row r="1203" spans="4:10" x14ac:dyDescent="0.25">
      <c r="D1203" s="2"/>
      <c r="E1203" s="2"/>
      <c r="F1203" s="2"/>
      <c r="G1203" s="2"/>
      <c r="H1203" s="2"/>
      <c r="I1203" s="2"/>
      <c r="J1203" s="2"/>
    </row>
    <row r="1204" spans="4:10" x14ac:dyDescent="0.25">
      <c r="D1204" s="2"/>
      <c r="E1204" s="2"/>
      <c r="F1204" s="2"/>
      <c r="G1204" s="2"/>
      <c r="H1204" s="2"/>
      <c r="I1204" s="2"/>
      <c r="J1204" s="2"/>
    </row>
    <row r="1205" spans="4:10" x14ac:dyDescent="0.25">
      <c r="D1205" s="2"/>
      <c r="E1205" s="2"/>
      <c r="F1205" s="2"/>
      <c r="G1205" s="2"/>
      <c r="H1205" s="2"/>
      <c r="I1205" s="2"/>
      <c r="J1205" s="2"/>
    </row>
    <row r="1206" spans="4:10" x14ac:dyDescent="0.25">
      <c r="D1206" s="2"/>
      <c r="E1206" s="2"/>
      <c r="F1206" s="2"/>
      <c r="G1206" s="2"/>
      <c r="H1206" s="2"/>
      <c r="I1206" s="2"/>
      <c r="J1206" s="2"/>
    </row>
    <row r="1207" spans="4:10" x14ac:dyDescent="0.25">
      <c r="D1207" s="2"/>
      <c r="E1207" s="2"/>
      <c r="F1207" s="2"/>
      <c r="G1207" s="2"/>
      <c r="H1207" s="2"/>
      <c r="I1207" s="2"/>
      <c r="J1207" s="2"/>
    </row>
    <row r="1208" spans="4:10" x14ac:dyDescent="0.25">
      <c r="D1208" s="2"/>
      <c r="E1208" s="2"/>
      <c r="F1208" s="2"/>
      <c r="G1208" s="2"/>
      <c r="H1208" s="2"/>
      <c r="I1208" s="2"/>
      <c r="J1208" s="2"/>
    </row>
    <row r="1209" spans="4:10" x14ac:dyDescent="0.25">
      <c r="D1209" s="2"/>
      <c r="E1209" s="2"/>
      <c r="F1209" s="2"/>
      <c r="G1209" s="2"/>
      <c r="H1209" s="2"/>
      <c r="I1209" s="2"/>
      <c r="J1209" s="2"/>
    </row>
    <row r="1210" spans="4:10" x14ac:dyDescent="0.25">
      <c r="D1210" s="2"/>
      <c r="E1210" s="2"/>
      <c r="F1210" s="2"/>
      <c r="G1210" s="2"/>
      <c r="H1210" s="2"/>
      <c r="I1210" s="2"/>
      <c r="J1210" s="2"/>
    </row>
    <row r="1211" spans="4:10" x14ac:dyDescent="0.25">
      <c r="D1211" s="2"/>
      <c r="E1211" s="2"/>
      <c r="F1211" s="2"/>
      <c r="G1211" s="2"/>
      <c r="H1211" s="2"/>
      <c r="I1211" s="2"/>
      <c r="J1211" s="2"/>
    </row>
    <row r="1212" spans="4:10" x14ac:dyDescent="0.25">
      <c r="D1212" s="2"/>
      <c r="E1212" s="2"/>
      <c r="F1212" s="2"/>
      <c r="G1212" s="2"/>
      <c r="H1212" s="2"/>
      <c r="I1212" s="2"/>
      <c r="J1212" s="2"/>
    </row>
    <row r="1213" spans="4:10" x14ac:dyDescent="0.25">
      <c r="D1213" s="2"/>
      <c r="E1213" s="2"/>
      <c r="F1213" s="2"/>
      <c r="G1213" s="2"/>
      <c r="H1213" s="2"/>
      <c r="I1213" s="2"/>
      <c r="J1213" s="2"/>
    </row>
    <row r="1214" spans="4:10" x14ac:dyDescent="0.25">
      <c r="D1214" s="2"/>
      <c r="E1214" s="2"/>
      <c r="F1214" s="2"/>
      <c r="G1214" s="2"/>
      <c r="H1214" s="2"/>
      <c r="I1214" s="2"/>
      <c r="J1214" s="2"/>
    </row>
    <row r="1215" spans="4:10" x14ac:dyDescent="0.25">
      <c r="D1215" s="2"/>
      <c r="E1215" s="2"/>
      <c r="F1215" s="2"/>
      <c r="G1215" s="2"/>
      <c r="H1215" s="2"/>
      <c r="I1215" s="2"/>
      <c r="J1215" s="2"/>
    </row>
    <row r="1216" spans="4:10" x14ac:dyDescent="0.25">
      <c r="D1216" s="2"/>
      <c r="E1216" s="2"/>
      <c r="F1216" s="2"/>
      <c r="G1216" s="2"/>
      <c r="H1216" s="2"/>
      <c r="I1216" s="2"/>
      <c r="J1216" s="2"/>
    </row>
    <row r="1217" spans="4:10" x14ac:dyDescent="0.25">
      <c r="D1217" s="2"/>
      <c r="E1217" s="2"/>
      <c r="F1217" s="2"/>
      <c r="G1217" s="2"/>
      <c r="H1217" s="2"/>
      <c r="I1217" s="2"/>
      <c r="J1217" s="2"/>
    </row>
    <row r="1218" spans="4:10" x14ac:dyDescent="0.25">
      <c r="D1218" s="2"/>
      <c r="E1218" s="2"/>
      <c r="F1218" s="2"/>
      <c r="G1218" s="2"/>
      <c r="H1218" s="2"/>
      <c r="I1218" s="2"/>
      <c r="J1218" s="2"/>
    </row>
    <row r="1219" spans="4:10" x14ac:dyDescent="0.25">
      <c r="D1219" s="2"/>
      <c r="E1219" s="2"/>
      <c r="F1219" s="2"/>
      <c r="G1219" s="2"/>
      <c r="H1219" s="2"/>
      <c r="I1219" s="2"/>
      <c r="J1219" s="2"/>
    </row>
    <row r="1220" spans="4:10" x14ac:dyDescent="0.25">
      <c r="D1220" s="2"/>
      <c r="E1220" s="2"/>
      <c r="F1220" s="2"/>
      <c r="G1220" s="2"/>
      <c r="H1220" s="2"/>
      <c r="I1220" s="2"/>
      <c r="J1220" s="2"/>
    </row>
    <row r="1221" spans="4:10" x14ac:dyDescent="0.25">
      <c r="D1221" s="2"/>
      <c r="E1221" s="2"/>
      <c r="F1221" s="2"/>
      <c r="G1221" s="2"/>
      <c r="H1221" s="2"/>
      <c r="I1221" s="2"/>
      <c r="J1221" s="2"/>
    </row>
    <row r="1222" spans="4:10" x14ac:dyDescent="0.25">
      <c r="D1222" s="2"/>
      <c r="E1222" s="2"/>
      <c r="F1222" s="2"/>
      <c r="G1222" s="2"/>
      <c r="H1222" s="2"/>
      <c r="I1222" s="2"/>
      <c r="J1222" s="2"/>
    </row>
    <row r="1223" spans="4:10" x14ac:dyDescent="0.25">
      <c r="D1223" s="2"/>
      <c r="E1223" s="2"/>
      <c r="F1223" s="2"/>
      <c r="G1223" s="2"/>
      <c r="H1223" s="2"/>
      <c r="I1223" s="2"/>
      <c r="J1223" s="2"/>
    </row>
    <row r="1224" spans="4:10" x14ac:dyDescent="0.25">
      <c r="D1224" s="2"/>
      <c r="E1224" s="2"/>
      <c r="F1224" s="2"/>
      <c r="G1224" s="2"/>
      <c r="H1224" s="2"/>
      <c r="I1224" s="2"/>
      <c r="J1224" s="2"/>
    </row>
    <row r="1225" spans="4:10" x14ac:dyDescent="0.25">
      <c r="D1225" s="2"/>
      <c r="E1225" s="2"/>
      <c r="F1225" s="2"/>
      <c r="G1225" s="2"/>
      <c r="H1225" s="2"/>
      <c r="I1225" s="2"/>
      <c r="J1225" s="2"/>
    </row>
    <row r="1226" spans="4:10" x14ac:dyDescent="0.25">
      <c r="D1226" s="2"/>
      <c r="E1226" s="2"/>
      <c r="F1226" s="2"/>
      <c r="G1226" s="2"/>
      <c r="H1226" s="2"/>
      <c r="I1226" s="2"/>
      <c r="J1226" s="2"/>
    </row>
    <row r="1227" spans="4:10" x14ac:dyDescent="0.25">
      <c r="D1227" s="2"/>
      <c r="E1227" s="2"/>
      <c r="F1227" s="2"/>
      <c r="G1227" s="2"/>
      <c r="H1227" s="2"/>
      <c r="I1227" s="2"/>
      <c r="J1227" s="2"/>
    </row>
    <row r="1228" spans="4:10" x14ac:dyDescent="0.25">
      <c r="D1228" s="2"/>
      <c r="E1228" s="2"/>
      <c r="F1228" s="2"/>
      <c r="G1228" s="2"/>
      <c r="H1228" s="2"/>
      <c r="I1228" s="2"/>
      <c r="J1228" s="2"/>
    </row>
    <row r="1229" spans="4:10" x14ac:dyDescent="0.25">
      <c r="D1229" s="2"/>
      <c r="E1229" s="2"/>
      <c r="F1229" s="2"/>
      <c r="G1229" s="2"/>
      <c r="H1229" s="2"/>
      <c r="I1229" s="2"/>
      <c r="J1229" s="2"/>
    </row>
    <row r="1230" spans="4:10" x14ac:dyDescent="0.25">
      <c r="D1230" s="2"/>
      <c r="E1230" s="2"/>
      <c r="F1230" s="2"/>
      <c r="G1230" s="2"/>
      <c r="H1230" s="2"/>
      <c r="I1230" s="2"/>
      <c r="J1230" s="2"/>
    </row>
    <row r="1231" spans="4:10" x14ac:dyDescent="0.25">
      <c r="D1231" s="2"/>
      <c r="E1231" s="2"/>
      <c r="F1231" s="2"/>
      <c r="G1231" s="2"/>
      <c r="H1231" s="2"/>
      <c r="I1231" s="2"/>
      <c r="J1231" s="2"/>
    </row>
    <row r="1232" spans="4:10" x14ac:dyDescent="0.25">
      <c r="D1232" s="2"/>
      <c r="E1232" s="2"/>
      <c r="F1232" s="2"/>
      <c r="G1232" s="2"/>
      <c r="H1232" s="2"/>
      <c r="I1232" s="2"/>
      <c r="J1232" s="2"/>
    </row>
    <row r="1233" spans="4:10" x14ac:dyDescent="0.25">
      <c r="D1233" s="2"/>
      <c r="E1233" s="2"/>
      <c r="F1233" s="2"/>
      <c r="G1233" s="2"/>
      <c r="H1233" s="2"/>
      <c r="I1233" s="2"/>
      <c r="J1233" s="2"/>
    </row>
    <row r="1234" spans="4:10" x14ac:dyDescent="0.25">
      <c r="D1234" s="2"/>
      <c r="E1234" s="2"/>
      <c r="F1234" s="2"/>
      <c r="G1234" s="2"/>
      <c r="H1234" s="2"/>
      <c r="I1234" s="2"/>
      <c r="J1234" s="2"/>
    </row>
    <row r="1235" spans="4:10" x14ac:dyDescent="0.25">
      <c r="D1235" s="2"/>
      <c r="E1235" s="2"/>
      <c r="F1235" s="2"/>
      <c r="G1235" s="2"/>
      <c r="H1235" s="2"/>
      <c r="I1235" s="2"/>
      <c r="J1235" s="2"/>
    </row>
    <row r="1236" spans="4:10" x14ac:dyDescent="0.25">
      <c r="D1236" s="2"/>
      <c r="E1236" s="2"/>
      <c r="F1236" s="2"/>
      <c r="G1236" s="2"/>
      <c r="H1236" s="2"/>
      <c r="I1236" s="2"/>
      <c r="J1236" s="2"/>
    </row>
    <row r="1237" spans="4:10" x14ac:dyDescent="0.25">
      <c r="D1237" s="2"/>
      <c r="E1237" s="2"/>
      <c r="F1237" s="2"/>
      <c r="G1237" s="2"/>
      <c r="H1237" s="2"/>
      <c r="I1237" s="2"/>
      <c r="J1237" s="2"/>
    </row>
    <row r="1238" spans="4:10" x14ac:dyDescent="0.25">
      <c r="D1238" s="2"/>
      <c r="E1238" s="2"/>
      <c r="F1238" s="2"/>
      <c r="G1238" s="2"/>
      <c r="H1238" s="2"/>
      <c r="I1238" s="2"/>
      <c r="J1238" s="2"/>
    </row>
    <row r="1239" spans="4:10" x14ac:dyDescent="0.25">
      <c r="D1239" s="2"/>
      <c r="E1239" s="2"/>
      <c r="F1239" s="2"/>
      <c r="G1239" s="2"/>
      <c r="H1239" s="2"/>
      <c r="I1239" s="2"/>
      <c r="J1239" s="2"/>
    </row>
    <row r="1240" spans="4:10" x14ac:dyDescent="0.25">
      <c r="D1240" s="2"/>
      <c r="E1240" s="2"/>
      <c r="F1240" s="2"/>
      <c r="G1240" s="2"/>
      <c r="H1240" s="2"/>
      <c r="I1240" s="2"/>
      <c r="J1240" s="2"/>
    </row>
    <row r="1241" spans="4:10" x14ac:dyDescent="0.25">
      <c r="D1241" s="2"/>
      <c r="E1241" s="2"/>
      <c r="F1241" s="2"/>
      <c r="G1241" s="2"/>
      <c r="H1241" s="2"/>
      <c r="I1241" s="2"/>
      <c r="J1241" s="2"/>
    </row>
    <row r="1242" spans="4:10" x14ac:dyDescent="0.25">
      <c r="D1242" s="2"/>
      <c r="E1242" s="2"/>
      <c r="F1242" s="2"/>
      <c r="G1242" s="2"/>
      <c r="H1242" s="2"/>
      <c r="I1242" s="2"/>
      <c r="J1242" s="2"/>
    </row>
    <row r="1243" spans="4:10" x14ac:dyDescent="0.25">
      <c r="D1243" s="2"/>
      <c r="E1243" s="2"/>
      <c r="F1243" s="2"/>
      <c r="G1243" s="2"/>
      <c r="H1243" s="2"/>
      <c r="I1243" s="2"/>
      <c r="J1243" s="2"/>
    </row>
    <row r="1244" spans="4:10" x14ac:dyDescent="0.25">
      <c r="D1244" s="2"/>
      <c r="E1244" s="2"/>
      <c r="F1244" s="2"/>
      <c r="G1244" s="2"/>
      <c r="H1244" s="2"/>
      <c r="I1244" s="2"/>
      <c r="J1244" s="2"/>
    </row>
    <row r="1245" spans="4:10" x14ac:dyDescent="0.25">
      <c r="D1245" s="2"/>
      <c r="E1245" s="2"/>
      <c r="F1245" s="2"/>
      <c r="G1245" s="2"/>
      <c r="H1245" s="2"/>
      <c r="I1245" s="2"/>
      <c r="J1245" s="2"/>
    </row>
    <row r="1246" spans="4:10" x14ac:dyDescent="0.25">
      <c r="D1246" s="2"/>
      <c r="E1246" s="2"/>
      <c r="F1246" s="2"/>
      <c r="G1246" s="2"/>
      <c r="H1246" s="2"/>
      <c r="I1246" s="2"/>
      <c r="J1246" s="2"/>
    </row>
    <row r="1247" spans="4:10" x14ac:dyDescent="0.25">
      <c r="D1247" s="2"/>
      <c r="E1247" s="2"/>
      <c r="F1247" s="2"/>
      <c r="G1247" s="2"/>
      <c r="H1247" s="2"/>
      <c r="I1247" s="2"/>
      <c r="J1247" s="2"/>
    </row>
    <row r="1248" spans="4:10" x14ac:dyDescent="0.25">
      <c r="D1248" s="2"/>
      <c r="E1248" s="2"/>
      <c r="F1248" s="2"/>
      <c r="G1248" s="2"/>
      <c r="H1248" s="2"/>
      <c r="I1248" s="2"/>
      <c r="J1248" s="2"/>
    </row>
    <row r="1249" spans="4:10" x14ac:dyDescent="0.25">
      <c r="D1249" s="2"/>
      <c r="E1249" s="2"/>
      <c r="F1249" s="2"/>
      <c r="G1249" s="2"/>
      <c r="H1249" s="2"/>
      <c r="I1249" s="2"/>
      <c r="J1249" s="2"/>
    </row>
    <row r="1250" spans="4:10" x14ac:dyDescent="0.25">
      <c r="D1250" s="2"/>
      <c r="E1250" s="2"/>
      <c r="F1250" s="2"/>
      <c r="G1250" s="2"/>
      <c r="H1250" s="2"/>
      <c r="I1250" s="2"/>
      <c r="J1250" s="2"/>
    </row>
    <row r="1251" spans="4:10" x14ac:dyDescent="0.25">
      <c r="D1251" s="2"/>
      <c r="E1251" s="2"/>
      <c r="F1251" s="2"/>
      <c r="G1251" s="2"/>
      <c r="H1251" s="2"/>
      <c r="I1251" s="2"/>
      <c r="J1251" s="2"/>
    </row>
    <row r="1252" spans="4:10" x14ac:dyDescent="0.25">
      <c r="D1252" s="2"/>
      <c r="E1252" s="2"/>
      <c r="F1252" s="2"/>
      <c r="G1252" s="2"/>
      <c r="H1252" s="2"/>
      <c r="I1252" s="2"/>
      <c r="J1252" s="2"/>
    </row>
    <row r="1253" spans="4:10" x14ac:dyDescent="0.25">
      <c r="D1253" s="2"/>
      <c r="E1253" s="2"/>
      <c r="F1253" s="2"/>
      <c r="G1253" s="2"/>
      <c r="H1253" s="2"/>
      <c r="I1253" s="2"/>
      <c r="J1253" s="2"/>
    </row>
    <row r="1254" spans="4:10" x14ac:dyDescent="0.25">
      <c r="D1254" s="2"/>
      <c r="E1254" s="2"/>
      <c r="F1254" s="2"/>
      <c r="G1254" s="2"/>
      <c r="H1254" s="2"/>
      <c r="I1254" s="2"/>
      <c r="J1254" s="2"/>
    </row>
    <row r="1255" spans="4:10" x14ac:dyDescent="0.25">
      <c r="D1255" s="2"/>
      <c r="E1255" s="2"/>
      <c r="F1255" s="2"/>
      <c r="G1255" s="2"/>
      <c r="H1255" s="2"/>
      <c r="I1255" s="2"/>
      <c r="J1255" s="2"/>
    </row>
    <row r="1256" spans="4:10" x14ac:dyDescent="0.25">
      <c r="D1256" s="2"/>
      <c r="E1256" s="2"/>
      <c r="F1256" s="2"/>
      <c r="G1256" s="2"/>
      <c r="H1256" s="2"/>
      <c r="I1256" s="2"/>
      <c r="J1256" s="2"/>
    </row>
    <row r="1257" spans="4:10" x14ac:dyDescent="0.25">
      <c r="D1257" s="2"/>
      <c r="E1257" s="2"/>
      <c r="F1257" s="2"/>
      <c r="G1257" s="2"/>
      <c r="H1257" s="2"/>
      <c r="I1257" s="2"/>
      <c r="J1257" s="2"/>
    </row>
    <row r="1258" spans="4:10" x14ac:dyDescent="0.25">
      <c r="D1258" s="2"/>
      <c r="E1258" s="2"/>
      <c r="F1258" s="2"/>
      <c r="G1258" s="2"/>
      <c r="H1258" s="2"/>
      <c r="I1258" s="2"/>
      <c r="J1258" s="2"/>
    </row>
    <row r="1259" spans="4:10" x14ac:dyDescent="0.25">
      <c r="D1259" s="2"/>
      <c r="E1259" s="2"/>
      <c r="F1259" s="2"/>
      <c r="G1259" s="2"/>
      <c r="H1259" s="2"/>
      <c r="I1259" s="2"/>
      <c r="J1259" s="2"/>
    </row>
    <row r="1260" spans="4:10" x14ac:dyDescent="0.25">
      <c r="D1260" s="2"/>
      <c r="E1260" s="2"/>
      <c r="F1260" s="2"/>
      <c r="G1260" s="2"/>
      <c r="H1260" s="2"/>
      <c r="I1260" s="2"/>
      <c r="J1260" s="2"/>
    </row>
    <row r="1261" spans="4:10" x14ac:dyDescent="0.25">
      <c r="D1261" s="2"/>
      <c r="E1261" s="2"/>
      <c r="F1261" s="2"/>
      <c r="G1261" s="2"/>
      <c r="H1261" s="2"/>
      <c r="I1261" s="2"/>
      <c r="J1261" s="2"/>
    </row>
    <row r="1262" spans="4:10" x14ac:dyDescent="0.25">
      <c r="D1262" s="2"/>
      <c r="E1262" s="2"/>
      <c r="F1262" s="2"/>
      <c r="G1262" s="2"/>
      <c r="H1262" s="2"/>
      <c r="I1262" s="2"/>
      <c r="J1262" s="2"/>
    </row>
    <row r="1263" spans="4:10" x14ac:dyDescent="0.25">
      <c r="D1263" s="2"/>
      <c r="E1263" s="2"/>
      <c r="F1263" s="2"/>
      <c r="G1263" s="2"/>
      <c r="H1263" s="2"/>
      <c r="I1263" s="2"/>
      <c r="J1263" s="2"/>
    </row>
    <row r="1264" spans="4:10" x14ac:dyDescent="0.25">
      <c r="D1264" s="2"/>
      <c r="E1264" s="2"/>
      <c r="F1264" s="2"/>
      <c r="G1264" s="2"/>
      <c r="H1264" s="2"/>
      <c r="I1264" s="2"/>
      <c r="J1264" s="2"/>
    </row>
    <row r="1265" spans="4:10" x14ac:dyDescent="0.25">
      <c r="D1265" s="2"/>
      <c r="E1265" s="2"/>
      <c r="F1265" s="2"/>
      <c r="G1265" s="2"/>
      <c r="H1265" s="2"/>
      <c r="I1265" s="2"/>
      <c r="J1265" s="2"/>
    </row>
    <row r="1266" spans="4:10" x14ac:dyDescent="0.25">
      <c r="D1266" s="2"/>
      <c r="E1266" s="2"/>
      <c r="F1266" s="2"/>
      <c r="G1266" s="2"/>
      <c r="H1266" s="2"/>
      <c r="I1266" s="2"/>
      <c r="J1266" s="2"/>
    </row>
    <row r="1267" spans="4:10" x14ac:dyDescent="0.25">
      <c r="D1267" s="2"/>
      <c r="E1267" s="2"/>
      <c r="F1267" s="2"/>
      <c r="G1267" s="2"/>
      <c r="H1267" s="2"/>
      <c r="I1267" s="2"/>
      <c r="J1267" s="2"/>
    </row>
    <row r="1268" spans="4:10" x14ac:dyDescent="0.25">
      <c r="D1268" s="2"/>
      <c r="E1268" s="2"/>
      <c r="F1268" s="2"/>
      <c r="G1268" s="2"/>
      <c r="H1268" s="2"/>
      <c r="I1268" s="2"/>
      <c r="J1268" s="2"/>
    </row>
    <row r="1269" spans="4:10" x14ac:dyDescent="0.25">
      <c r="D1269" s="2"/>
      <c r="E1269" s="2"/>
      <c r="F1269" s="2"/>
      <c r="G1269" s="2"/>
      <c r="H1269" s="2"/>
      <c r="I1269" s="2"/>
      <c r="J1269" s="2"/>
    </row>
    <row r="1270" spans="4:10" x14ac:dyDescent="0.25">
      <c r="D1270" s="2"/>
      <c r="E1270" s="2"/>
      <c r="F1270" s="2"/>
      <c r="G1270" s="2"/>
      <c r="H1270" s="2"/>
      <c r="I1270" s="2"/>
      <c r="J1270" s="2"/>
    </row>
    <row r="1271" spans="4:10" x14ac:dyDescent="0.25">
      <c r="D1271" s="2"/>
      <c r="E1271" s="2"/>
      <c r="F1271" s="2"/>
      <c r="G1271" s="2"/>
      <c r="H1271" s="2"/>
      <c r="I1271" s="2"/>
      <c r="J1271" s="2"/>
    </row>
    <row r="1272" spans="4:10" x14ac:dyDescent="0.25">
      <c r="D1272" s="2"/>
      <c r="E1272" s="2"/>
      <c r="F1272" s="2"/>
      <c r="G1272" s="2"/>
      <c r="H1272" s="2"/>
      <c r="I1272" s="2"/>
      <c r="J1272" s="2"/>
    </row>
    <row r="1273" spans="4:10" x14ac:dyDescent="0.25">
      <c r="D1273" s="2"/>
      <c r="E1273" s="2"/>
      <c r="F1273" s="2"/>
      <c r="G1273" s="2"/>
      <c r="H1273" s="2"/>
      <c r="I1273" s="2"/>
      <c r="J1273" s="2"/>
    </row>
    <row r="1274" spans="4:10" x14ac:dyDescent="0.25">
      <c r="D1274" s="2"/>
      <c r="E1274" s="2"/>
      <c r="F1274" s="2"/>
      <c r="G1274" s="2"/>
      <c r="H1274" s="2"/>
      <c r="I1274" s="2"/>
      <c r="J1274" s="2"/>
    </row>
    <row r="1275" spans="4:10" x14ac:dyDescent="0.25">
      <c r="D1275" s="2"/>
      <c r="E1275" s="2"/>
      <c r="F1275" s="2"/>
      <c r="G1275" s="2"/>
      <c r="H1275" s="2"/>
      <c r="I1275" s="2"/>
      <c r="J1275" s="2"/>
    </row>
    <row r="1276" spans="4:10" x14ac:dyDescent="0.25">
      <c r="D1276" s="2"/>
      <c r="E1276" s="2"/>
      <c r="F1276" s="2"/>
      <c r="G1276" s="2"/>
      <c r="H1276" s="2"/>
      <c r="I1276" s="2"/>
      <c r="J1276" s="2"/>
    </row>
    <row r="1277" spans="4:10" x14ac:dyDescent="0.25">
      <c r="D1277" s="2"/>
      <c r="E1277" s="2"/>
      <c r="F1277" s="2"/>
      <c r="G1277" s="2"/>
      <c r="H1277" s="2"/>
      <c r="I1277" s="2"/>
      <c r="J1277" s="2"/>
    </row>
    <row r="1278" spans="4:10" x14ac:dyDescent="0.25">
      <c r="D1278" s="2"/>
      <c r="E1278" s="2"/>
      <c r="F1278" s="2"/>
      <c r="G1278" s="2"/>
      <c r="H1278" s="2"/>
      <c r="I1278" s="2"/>
      <c r="J1278" s="2"/>
    </row>
    <row r="1279" spans="4:10" x14ac:dyDescent="0.25">
      <c r="D1279" s="2"/>
      <c r="E1279" s="2"/>
      <c r="F1279" s="2"/>
      <c r="G1279" s="2"/>
      <c r="H1279" s="2"/>
      <c r="I1279" s="2"/>
      <c r="J1279" s="2"/>
    </row>
    <row r="1280" spans="4:10" x14ac:dyDescent="0.25">
      <c r="D1280" s="2"/>
      <c r="E1280" s="2"/>
      <c r="F1280" s="2"/>
      <c r="G1280" s="2"/>
      <c r="H1280" s="2"/>
      <c r="I1280" s="2"/>
      <c r="J1280" s="2"/>
    </row>
    <row r="1281" spans="4:10" x14ac:dyDescent="0.25">
      <c r="D1281" s="2"/>
      <c r="E1281" s="2"/>
      <c r="F1281" s="2"/>
      <c r="G1281" s="2"/>
      <c r="H1281" s="2"/>
      <c r="I1281" s="2"/>
      <c r="J1281" s="2"/>
    </row>
    <row r="1282" spans="4:10" x14ac:dyDescent="0.25">
      <c r="D1282" s="2"/>
      <c r="E1282" s="2"/>
      <c r="F1282" s="2"/>
      <c r="G1282" s="2"/>
      <c r="H1282" s="2"/>
      <c r="I1282" s="2"/>
      <c r="J1282" s="2"/>
    </row>
    <row r="1283" spans="4:10" x14ac:dyDescent="0.25">
      <c r="D1283" s="2"/>
      <c r="E1283" s="2"/>
      <c r="F1283" s="2"/>
      <c r="G1283" s="2"/>
      <c r="H1283" s="2"/>
      <c r="I1283" s="2"/>
      <c r="J1283" s="2"/>
    </row>
    <row r="1284" spans="4:10" x14ac:dyDescent="0.25">
      <c r="D1284" s="2"/>
      <c r="E1284" s="2"/>
      <c r="F1284" s="2"/>
      <c r="G1284" s="2"/>
      <c r="H1284" s="2"/>
      <c r="I1284" s="2"/>
      <c r="J1284" s="2"/>
    </row>
    <row r="1285" spans="4:10" x14ac:dyDescent="0.25">
      <c r="D1285" s="2"/>
      <c r="E1285" s="2"/>
      <c r="F1285" s="2"/>
      <c r="G1285" s="2"/>
      <c r="H1285" s="2"/>
      <c r="I1285" s="2"/>
      <c r="J1285" s="2"/>
    </row>
    <row r="1286" spans="4:10" x14ac:dyDescent="0.25">
      <c r="D1286" s="2"/>
      <c r="E1286" s="2"/>
      <c r="F1286" s="2"/>
      <c r="G1286" s="2"/>
      <c r="H1286" s="2"/>
      <c r="I1286" s="2"/>
      <c r="J1286" s="2"/>
    </row>
    <row r="1287" spans="4:10" x14ac:dyDescent="0.25">
      <c r="D1287" s="2"/>
      <c r="E1287" s="2"/>
      <c r="F1287" s="2"/>
      <c r="G1287" s="2"/>
      <c r="H1287" s="2"/>
      <c r="I1287" s="2"/>
      <c r="J1287" s="2"/>
    </row>
    <row r="1288" spans="4:10" x14ac:dyDescent="0.25">
      <c r="D1288" s="2"/>
      <c r="E1288" s="2"/>
      <c r="F1288" s="2"/>
      <c r="G1288" s="2"/>
      <c r="H1288" s="2"/>
      <c r="I1288" s="2"/>
      <c r="J1288" s="2"/>
    </row>
    <row r="1289" spans="4:10" x14ac:dyDescent="0.25">
      <c r="D1289" s="2"/>
      <c r="E1289" s="2"/>
      <c r="F1289" s="2"/>
      <c r="G1289" s="2"/>
      <c r="H1289" s="2"/>
      <c r="I1289" s="2"/>
      <c r="J1289" s="2"/>
    </row>
    <row r="1290" spans="4:10" x14ac:dyDescent="0.25">
      <c r="D1290" s="2"/>
      <c r="E1290" s="2"/>
      <c r="F1290" s="2"/>
      <c r="G1290" s="2"/>
      <c r="H1290" s="2"/>
      <c r="I1290" s="2"/>
      <c r="J1290" s="2"/>
    </row>
    <row r="1291" spans="4:10" x14ac:dyDescent="0.25">
      <c r="D1291" s="2"/>
      <c r="E1291" s="2"/>
      <c r="F1291" s="2"/>
      <c r="G1291" s="2"/>
      <c r="H1291" s="2"/>
      <c r="I1291" s="2"/>
      <c r="J1291" s="2"/>
    </row>
    <row r="1292" spans="4:10" x14ac:dyDescent="0.25">
      <c r="D1292" s="2"/>
      <c r="E1292" s="2"/>
      <c r="F1292" s="2"/>
      <c r="G1292" s="2"/>
      <c r="H1292" s="2"/>
      <c r="I1292" s="2"/>
      <c r="J1292" s="2"/>
    </row>
    <row r="1293" spans="4:10" x14ac:dyDescent="0.25">
      <c r="D1293" s="2"/>
      <c r="E1293" s="2"/>
      <c r="F1293" s="2"/>
      <c r="G1293" s="2"/>
      <c r="H1293" s="2"/>
      <c r="I1293" s="2"/>
      <c r="J1293" s="2"/>
    </row>
    <row r="1294" spans="4:10" x14ac:dyDescent="0.25">
      <c r="D1294" s="2"/>
      <c r="E1294" s="2"/>
      <c r="F1294" s="2"/>
      <c r="G1294" s="2"/>
      <c r="H1294" s="2"/>
      <c r="I1294" s="2"/>
      <c r="J1294" s="2"/>
    </row>
    <row r="1295" spans="4:10" x14ac:dyDescent="0.25">
      <c r="D1295" s="2"/>
      <c r="E1295" s="2"/>
      <c r="F1295" s="2"/>
      <c r="G1295" s="2"/>
      <c r="H1295" s="2"/>
      <c r="I1295" s="2"/>
      <c r="J1295" s="2"/>
    </row>
    <row r="1296" spans="4:10" x14ac:dyDescent="0.25">
      <c r="D1296" s="2"/>
      <c r="E1296" s="2"/>
      <c r="F1296" s="2"/>
      <c r="G1296" s="2"/>
      <c r="H1296" s="2"/>
      <c r="I1296" s="2"/>
      <c r="J1296" s="2"/>
    </row>
    <row r="1297" spans="4:10" x14ac:dyDescent="0.25">
      <c r="D1297" s="2"/>
      <c r="E1297" s="2"/>
      <c r="F1297" s="2"/>
      <c r="G1297" s="2"/>
      <c r="H1297" s="2"/>
      <c r="I1297" s="2"/>
      <c r="J1297" s="2"/>
    </row>
    <row r="1298" spans="4:10" x14ac:dyDescent="0.25">
      <c r="D1298" s="2"/>
      <c r="E1298" s="2"/>
      <c r="F1298" s="2"/>
      <c r="G1298" s="2"/>
      <c r="H1298" s="2"/>
      <c r="I1298" s="2"/>
      <c r="J1298" s="2"/>
    </row>
    <row r="1299" spans="4:10" x14ac:dyDescent="0.25">
      <c r="D1299" s="2"/>
      <c r="E1299" s="2"/>
      <c r="F1299" s="2"/>
      <c r="G1299" s="2"/>
      <c r="H1299" s="2"/>
      <c r="I1299" s="2"/>
      <c r="J1299" s="2"/>
    </row>
    <row r="1300" spans="4:10" x14ac:dyDescent="0.25">
      <c r="D1300" s="2"/>
      <c r="E1300" s="2"/>
      <c r="F1300" s="2"/>
      <c r="G1300" s="2"/>
      <c r="H1300" s="2"/>
      <c r="I1300" s="2"/>
      <c r="J1300" s="2"/>
    </row>
    <row r="1301" spans="4:10" x14ac:dyDescent="0.25">
      <c r="D1301" s="2"/>
      <c r="E1301" s="2"/>
      <c r="F1301" s="2"/>
      <c r="G1301" s="2"/>
      <c r="H1301" s="2"/>
      <c r="I1301" s="2"/>
      <c r="J1301" s="2"/>
    </row>
    <row r="1302" spans="4:10" x14ac:dyDescent="0.25">
      <c r="D1302" s="2"/>
      <c r="E1302" s="2"/>
      <c r="F1302" s="2"/>
      <c r="G1302" s="2"/>
      <c r="H1302" s="2"/>
      <c r="I1302" s="2"/>
      <c r="J1302" s="2"/>
    </row>
    <row r="1303" spans="4:10" x14ac:dyDescent="0.25">
      <c r="D1303" s="2"/>
      <c r="E1303" s="2"/>
      <c r="F1303" s="2"/>
      <c r="G1303" s="2"/>
      <c r="H1303" s="2"/>
      <c r="I1303" s="2"/>
      <c r="J1303" s="2"/>
    </row>
    <row r="1304" spans="4:10" x14ac:dyDescent="0.25">
      <c r="D1304" s="2"/>
      <c r="E1304" s="2"/>
      <c r="F1304" s="2"/>
      <c r="G1304" s="2"/>
      <c r="H1304" s="2"/>
      <c r="I1304" s="2"/>
      <c r="J1304" s="2"/>
    </row>
    <row r="1305" spans="4:10" x14ac:dyDescent="0.25">
      <c r="D1305" s="2"/>
      <c r="E1305" s="2"/>
      <c r="F1305" s="2"/>
      <c r="G1305" s="2"/>
      <c r="H1305" s="2"/>
      <c r="I1305" s="2"/>
      <c r="J1305" s="2"/>
    </row>
    <row r="1306" spans="4:10" x14ac:dyDescent="0.25">
      <c r="D1306" s="2"/>
      <c r="E1306" s="2"/>
      <c r="F1306" s="2"/>
      <c r="G1306" s="2"/>
      <c r="H1306" s="2"/>
      <c r="I1306" s="2"/>
      <c r="J1306" s="2"/>
    </row>
    <row r="1307" spans="4:10" x14ac:dyDescent="0.25">
      <c r="D1307" s="2"/>
      <c r="E1307" s="2"/>
      <c r="F1307" s="2"/>
      <c r="G1307" s="2"/>
      <c r="H1307" s="2"/>
      <c r="I1307" s="2"/>
      <c r="J1307" s="2"/>
    </row>
    <row r="1308" spans="4:10" x14ac:dyDescent="0.25">
      <c r="D1308" s="2"/>
      <c r="E1308" s="2"/>
      <c r="F1308" s="2"/>
      <c r="G1308" s="2"/>
      <c r="H1308" s="2"/>
      <c r="I1308" s="2"/>
      <c r="J1308" s="2"/>
    </row>
    <row r="1309" spans="4:10" x14ac:dyDescent="0.25">
      <c r="D1309" s="2"/>
      <c r="E1309" s="2"/>
      <c r="F1309" s="2"/>
      <c r="G1309" s="2"/>
      <c r="H1309" s="2"/>
      <c r="I1309" s="2"/>
      <c r="J1309" s="2"/>
    </row>
    <row r="1310" spans="4:10" x14ac:dyDescent="0.25">
      <c r="D1310" s="2"/>
      <c r="E1310" s="2"/>
      <c r="F1310" s="2"/>
      <c r="G1310" s="2"/>
      <c r="H1310" s="2"/>
      <c r="I1310" s="2"/>
      <c r="J1310" s="2"/>
    </row>
    <row r="1311" spans="4:10" x14ac:dyDescent="0.25">
      <c r="D1311" s="2"/>
      <c r="E1311" s="2"/>
      <c r="F1311" s="2"/>
      <c r="G1311" s="2"/>
      <c r="H1311" s="2"/>
      <c r="I1311" s="2"/>
      <c r="J1311" s="2"/>
    </row>
    <row r="1312" spans="4:10" x14ac:dyDescent="0.25">
      <c r="D1312" s="2"/>
      <c r="E1312" s="2"/>
      <c r="F1312" s="2"/>
      <c r="G1312" s="2"/>
      <c r="H1312" s="2"/>
      <c r="I1312" s="2"/>
      <c r="J1312" s="2"/>
    </row>
    <row r="1313" spans="4:10" x14ac:dyDescent="0.25">
      <c r="D1313" s="2"/>
      <c r="E1313" s="2"/>
      <c r="F1313" s="2"/>
      <c r="G1313" s="2"/>
      <c r="H1313" s="2"/>
      <c r="I1313" s="2"/>
      <c r="J1313" s="2"/>
    </row>
    <row r="1314" spans="4:10" x14ac:dyDescent="0.25">
      <c r="D1314" s="2"/>
      <c r="E1314" s="2"/>
      <c r="F1314" s="2"/>
      <c r="G1314" s="2"/>
      <c r="H1314" s="2"/>
      <c r="I1314" s="2"/>
      <c r="J1314" s="2"/>
    </row>
    <row r="1315" spans="4:10" x14ac:dyDescent="0.25">
      <c r="D1315" s="2"/>
      <c r="E1315" s="2"/>
      <c r="F1315" s="2"/>
      <c r="G1315" s="2"/>
      <c r="H1315" s="2"/>
      <c r="I1315" s="2"/>
      <c r="J1315" s="2"/>
    </row>
    <row r="1316" spans="4:10" x14ac:dyDescent="0.25">
      <c r="D1316" s="2"/>
      <c r="E1316" s="2"/>
      <c r="F1316" s="2"/>
      <c r="G1316" s="2"/>
      <c r="H1316" s="2"/>
      <c r="I1316" s="2"/>
      <c r="J1316" s="2"/>
    </row>
    <row r="1317" spans="4:10" x14ac:dyDescent="0.25">
      <c r="D1317" s="2"/>
      <c r="E1317" s="2"/>
      <c r="F1317" s="2"/>
      <c r="G1317" s="2"/>
      <c r="H1317" s="2"/>
      <c r="I1317" s="2"/>
      <c r="J1317" s="2"/>
    </row>
    <row r="1318" spans="4:10" x14ac:dyDescent="0.25">
      <c r="D1318" s="2"/>
      <c r="E1318" s="2"/>
      <c r="F1318" s="2"/>
      <c r="G1318" s="2"/>
      <c r="H1318" s="2"/>
      <c r="I1318" s="2"/>
      <c r="J1318" s="2"/>
    </row>
    <row r="1319" spans="4:10" x14ac:dyDescent="0.25">
      <c r="D1319" s="2"/>
      <c r="E1319" s="2"/>
      <c r="F1319" s="2"/>
      <c r="G1319" s="2"/>
      <c r="H1319" s="2"/>
      <c r="I1319" s="2"/>
      <c r="J1319" s="2"/>
    </row>
    <row r="1320" spans="4:10" x14ac:dyDescent="0.25">
      <c r="D1320" s="2"/>
      <c r="E1320" s="2"/>
      <c r="F1320" s="2"/>
      <c r="G1320" s="2"/>
      <c r="H1320" s="2"/>
      <c r="I1320" s="2"/>
      <c r="J1320" s="2"/>
    </row>
    <row r="1321" spans="4:10" x14ac:dyDescent="0.25">
      <c r="D1321" s="2"/>
      <c r="E1321" s="2"/>
      <c r="F1321" s="2"/>
      <c r="G1321" s="2"/>
      <c r="H1321" s="2"/>
      <c r="I1321" s="2"/>
      <c r="J1321" s="2"/>
    </row>
    <row r="1322" spans="4:10" x14ac:dyDescent="0.25">
      <c r="D1322" s="2"/>
      <c r="E1322" s="2"/>
      <c r="F1322" s="2"/>
      <c r="G1322" s="2"/>
      <c r="H1322" s="2"/>
      <c r="I1322" s="2"/>
      <c r="J1322" s="2"/>
    </row>
    <row r="1323" spans="4:10" x14ac:dyDescent="0.25">
      <c r="D1323" s="2"/>
      <c r="E1323" s="2"/>
      <c r="F1323" s="2"/>
      <c r="G1323" s="2"/>
      <c r="H1323" s="2"/>
      <c r="I1323" s="2"/>
      <c r="J1323" s="2"/>
    </row>
    <row r="1324" spans="4:10" x14ac:dyDescent="0.25">
      <c r="D1324" s="2"/>
      <c r="E1324" s="2"/>
      <c r="F1324" s="2"/>
      <c r="G1324" s="2"/>
      <c r="H1324" s="2"/>
      <c r="I1324" s="2"/>
      <c r="J1324" s="2"/>
    </row>
    <row r="1325" spans="4:10" x14ac:dyDescent="0.25">
      <c r="D1325" s="2"/>
      <c r="E1325" s="2"/>
      <c r="F1325" s="2"/>
      <c r="G1325" s="2"/>
      <c r="H1325" s="2"/>
      <c r="I1325" s="2"/>
      <c r="J1325" s="2"/>
    </row>
    <row r="1326" spans="4:10" x14ac:dyDescent="0.25">
      <c r="D1326" s="2"/>
      <c r="E1326" s="2"/>
      <c r="F1326" s="2"/>
      <c r="G1326" s="2"/>
      <c r="H1326" s="2"/>
      <c r="I1326" s="2"/>
      <c r="J1326" s="2"/>
    </row>
    <row r="1327" spans="4:10" x14ac:dyDescent="0.25">
      <c r="D1327" s="2"/>
      <c r="E1327" s="2"/>
      <c r="F1327" s="2"/>
      <c r="G1327" s="2"/>
      <c r="H1327" s="2"/>
      <c r="I1327" s="2"/>
      <c r="J1327" s="2"/>
    </row>
    <row r="1328" spans="4:10" x14ac:dyDescent="0.25">
      <c r="D1328" s="2"/>
      <c r="E1328" s="2"/>
      <c r="F1328" s="2"/>
      <c r="G1328" s="2"/>
      <c r="H1328" s="2"/>
      <c r="I1328" s="2"/>
      <c r="J1328" s="2"/>
    </row>
    <row r="1329" spans="4:10" x14ac:dyDescent="0.25">
      <c r="D1329" s="2"/>
      <c r="E1329" s="2"/>
      <c r="F1329" s="2"/>
      <c r="G1329" s="2"/>
      <c r="H1329" s="2"/>
      <c r="I1329" s="2"/>
      <c r="J1329" s="2"/>
    </row>
    <row r="1330" spans="4:10" x14ac:dyDescent="0.25">
      <c r="D1330" s="2"/>
      <c r="E1330" s="2"/>
      <c r="F1330" s="2"/>
      <c r="G1330" s="2"/>
      <c r="H1330" s="2"/>
      <c r="I1330" s="2"/>
      <c r="J1330" s="2"/>
    </row>
    <row r="1331" spans="4:10" x14ac:dyDescent="0.25">
      <c r="D1331" s="2"/>
      <c r="E1331" s="2"/>
      <c r="F1331" s="2"/>
      <c r="G1331" s="2"/>
      <c r="H1331" s="2"/>
      <c r="I1331" s="2"/>
      <c r="J1331" s="2"/>
    </row>
    <row r="1332" spans="4:10" x14ac:dyDescent="0.25">
      <c r="D1332" s="2"/>
      <c r="E1332" s="2"/>
      <c r="F1332" s="2"/>
      <c r="G1332" s="2"/>
      <c r="H1332" s="2"/>
      <c r="I1332" s="2"/>
      <c r="J1332" s="2"/>
    </row>
    <row r="1333" spans="4:10" x14ac:dyDescent="0.25">
      <c r="D1333" s="2"/>
      <c r="E1333" s="2"/>
      <c r="F1333" s="2"/>
      <c r="G1333" s="2"/>
      <c r="H1333" s="2"/>
      <c r="I1333" s="2"/>
      <c r="J1333" s="2"/>
    </row>
    <row r="1334" spans="4:10" x14ac:dyDescent="0.25">
      <c r="D1334" s="2"/>
      <c r="E1334" s="2"/>
      <c r="F1334" s="2"/>
      <c r="G1334" s="2"/>
      <c r="H1334" s="2"/>
      <c r="I1334" s="2"/>
      <c r="J1334" s="2"/>
    </row>
    <row r="1335" spans="4:10" x14ac:dyDescent="0.25">
      <c r="D1335" s="2"/>
      <c r="E1335" s="2"/>
      <c r="F1335" s="2"/>
      <c r="G1335" s="2"/>
      <c r="H1335" s="2"/>
      <c r="I1335" s="2"/>
      <c r="J1335" s="2"/>
    </row>
    <row r="1336" spans="4:10" x14ac:dyDescent="0.25">
      <c r="D1336" s="2"/>
      <c r="E1336" s="2"/>
      <c r="F1336" s="2"/>
      <c r="G1336" s="2"/>
      <c r="H1336" s="2"/>
      <c r="I1336" s="2"/>
      <c r="J1336" s="2"/>
    </row>
    <row r="1337" spans="4:10" x14ac:dyDescent="0.25">
      <c r="D1337" s="2"/>
      <c r="E1337" s="2"/>
      <c r="F1337" s="2"/>
      <c r="G1337" s="2"/>
      <c r="H1337" s="2"/>
      <c r="I1337" s="2"/>
      <c r="J1337" s="2"/>
    </row>
    <row r="1338" spans="4:10" x14ac:dyDescent="0.25">
      <c r="D1338" s="2"/>
      <c r="E1338" s="2"/>
      <c r="F1338" s="2"/>
      <c r="G1338" s="2"/>
      <c r="H1338" s="2"/>
      <c r="I1338" s="2"/>
      <c r="J1338" s="2"/>
    </row>
    <row r="1339" spans="4:10" x14ac:dyDescent="0.25">
      <c r="D1339" s="2"/>
      <c r="E1339" s="2"/>
      <c r="F1339" s="2"/>
      <c r="G1339" s="2"/>
      <c r="H1339" s="2"/>
      <c r="I1339" s="2"/>
      <c r="J1339" s="2"/>
    </row>
    <row r="1340" spans="4:10" x14ac:dyDescent="0.25">
      <c r="D1340" s="2"/>
      <c r="E1340" s="2"/>
      <c r="F1340" s="2"/>
      <c r="G1340" s="2"/>
      <c r="H1340" s="2"/>
      <c r="I1340" s="2"/>
      <c r="J1340" s="2"/>
    </row>
    <row r="1341" spans="4:10" x14ac:dyDescent="0.25">
      <c r="D1341" s="2"/>
      <c r="E1341" s="2"/>
      <c r="F1341" s="2"/>
      <c r="G1341" s="2"/>
      <c r="H1341" s="2"/>
      <c r="I1341" s="2"/>
      <c r="J1341" s="2"/>
    </row>
    <row r="1342" spans="4:10" x14ac:dyDescent="0.25">
      <c r="D1342" s="2"/>
      <c r="E1342" s="2"/>
      <c r="F1342" s="2"/>
      <c r="G1342" s="2"/>
      <c r="H1342" s="2"/>
      <c r="I1342" s="2"/>
      <c r="J1342" s="2"/>
    </row>
    <row r="1343" spans="4:10" x14ac:dyDescent="0.25">
      <c r="D1343" s="2"/>
      <c r="E1343" s="2"/>
      <c r="F1343" s="2"/>
      <c r="G1343" s="2"/>
      <c r="H1343" s="2"/>
      <c r="I1343" s="2"/>
      <c r="J1343" s="2"/>
    </row>
    <row r="1344" spans="4:10" x14ac:dyDescent="0.25">
      <c r="D1344" s="2"/>
      <c r="E1344" s="2"/>
      <c r="F1344" s="2"/>
      <c r="G1344" s="2"/>
      <c r="H1344" s="2"/>
      <c r="I1344" s="2"/>
      <c r="J1344" s="2"/>
    </row>
    <row r="1345" spans="4:10" x14ac:dyDescent="0.25">
      <c r="D1345" s="2"/>
      <c r="E1345" s="2"/>
      <c r="F1345" s="2"/>
      <c r="G1345" s="2"/>
      <c r="H1345" s="2"/>
      <c r="I1345" s="2"/>
      <c r="J1345" s="2"/>
    </row>
    <row r="1346" spans="4:10" x14ac:dyDescent="0.25">
      <c r="D1346" s="2"/>
      <c r="E1346" s="2"/>
      <c r="F1346" s="2"/>
      <c r="G1346" s="2"/>
      <c r="H1346" s="2"/>
      <c r="I1346" s="2"/>
      <c r="J1346" s="2"/>
    </row>
    <row r="1347" spans="4:10" x14ac:dyDescent="0.25">
      <c r="D1347" s="2"/>
      <c r="E1347" s="2"/>
      <c r="F1347" s="2"/>
      <c r="G1347" s="2"/>
      <c r="H1347" s="2"/>
      <c r="I1347" s="2"/>
      <c r="J1347" s="2"/>
    </row>
    <row r="1348" spans="4:10" x14ac:dyDescent="0.25">
      <c r="D1348" s="2"/>
      <c r="E1348" s="2"/>
      <c r="F1348" s="2"/>
      <c r="G1348" s="2"/>
      <c r="H1348" s="2"/>
      <c r="I1348" s="2"/>
      <c r="J1348" s="2"/>
    </row>
    <row r="1349" spans="4:10" x14ac:dyDescent="0.25">
      <c r="D1349" s="2"/>
      <c r="E1349" s="2"/>
      <c r="F1349" s="2"/>
      <c r="G1349" s="2"/>
      <c r="H1349" s="2"/>
      <c r="I1349" s="2"/>
      <c r="J1349" s="2"/>
    </row>
    <row r="1350" spans="4:10" x14ac:dyDescent="0.25">
      <c r="D1350" s="2"/>
      <c r="E1350" s="2"/>
      <c r="F1350" s="2"/>
      <c r="G1350" s="2"/>
      <c r="H1350" s="2"/>
      <c r="I1350" s="2"/>
      <c r="J1350" s="2"/>
    </row>
    <row r="1351" spans="4:10" x14ac:dyDescent="0.25">
      <c r="D1351" s="2"/>
      <c r="E1351" s="2"/>
      <c r="F1351" s="2"/>
      <c r="G1351" s="2"/>
      <c r="H1351" s="2"/>
      <c r="I1351" s="2"/>
      <c r="J1351" s="2"/>
    </row>
    <row r="1352" spans="4:10" x14ac:dyDescent="0.25">
      <c r="D1352" s="2"/>
      <c r="E1352" s="2"/>
      <c r="F1352" s="2"/>
      <c r="G1352" s="2"/>
      <c r="H1352" s="2"/>
      <c r="I1352" s="2"/>
      <c r="J1352" s="2"/>
    </row>
    <row r="1353" spans="4:10" x14ac:dyDescent="0.25">
      <c r="D1353" s="2"/>
      <c r="E1353" s="2"/>
      <c r="F1353" s="2"/>
      <c r="G1353" s="2"/>
      <c r="H1353" s="2"/>
      <c r="I1353" s="2"/>
      <c r="J1353" s="2"/>
    </row>
    <row r="1354" spans="4:10" x14ac:dyDescent="0.25">
      <c r="D1354" s="2"/>
      <c r="E1354" s="2"/>
      <c r="F1354" s="2"/>
      <c r="G1354" s="2"/>
      <c r="H1354" s="2"/>
      <c r="I1354" s="2"/>
      <c r="J1354" s="2"/>
    </row>
    <row r="1355" spans="4:10" x14ac:dyDescent="0.25">
      <c r="D1355" s="2"/>
      <c r="E1355" s="2"/>
      <c r="F1355" s="2"/>
      <c r="G1355" s="2"/>
      <c r="H1355" s="2"/>
      <c r="I1355" s="2"/>
      <c r="J1355" s="2"/>
    </row>
    <row r="1356" spans="4:10" x14ac:dyDescent="0.25">
      <c r="D1356" s="2"/>
      <c r="E1356" s="2"/>
      <c r="F1356" s="2"/>
      <c r="G1356" s="2"/>
      <c r="H1356" s="2"/>
      <c r="I1356" s="2"/>
      <c r="J1356" s="2"/>
    </row>
    <row r="1357" spans="4:10" x14ac:dyDescent="0.25">
      <c r="D1357" s="2"/>
      <c r="E1357" s="2"/>
      <c r="F1357" s="2"/>
      <c r="G1357" s="2"/>
      <c r="H1357" s="2"/>
      <c r="I1357" s="2"/>
      <c r="J1357" s="2"/>
    </row>
    <row r="1358" spans="4:10" x14ac:dyDescent="0.25">
      <c r="D1358" s="2"/>
      <c r="E1358" s="2"/>
      <c r="F1358" s="2"/>
      <c r="G1358" s="2"/>
      <c r="H1358" s="2"/>
      <c r="I1358" s="2"/>
      <c r="J1358" s="2"/>
    </row>
    <row r="1359" spans="4:10" x14ac:dyDescent="0.25">
      <c r="D1359" s="2"/>
      <c r="E1359" s="2"/>
      <c r="F1359" s="2"/>
      <c r="G1359" s="2"/>
      <c r="H1359" s="2"/>
      <c r="I1359" s="2"/>
      <c r="J1359" s="2"/>
    </row>
    <row r="1360" spans="4:10" x14ac:dyDescent="0.25">
      <c r="D1360" s="2"/>
      <c r="E1360" s="2"/>
      <c r="F1360" s="2"/>
      <c r="G1360" s="2"/>
      <c r="H1360" s="2"/>
      <c r="I1360" s="2"/>
      <c r="J1360" s="2"/>
    </row>
    <row r="1361" spans="4:10" x14ac:dyDescent="0.25">
      <c r="D1361" s="2"/>
      <c r="E1361" s="2"/>
      <c r="F1361" s="2"/>
      <c r="G1361" s="2"/>
      <c r="H1361" s="2"/>
      <c r="I1361" s="2"/>
      <c r="J1361" s="2"/>
    </row>
    <row r="1362" spans="4:10" x14ac:dyDescent="0.25">
      <c r="D1362" s="2"/>
      <c r="E1362" s="2"/>
      <c r="F1362" s="2"/>
      <c r="G1362" s="2"/>
      <c r="H1362" s="2"/>
      <c r="I1362" s="2"/>
      <c r="J1362" s="2"/>
    </row>
    <row r="1363" spans="4:10" x14ac:dyDescent="0.25">
      <c r="D1363" s="2"/>
      <c r="E1363" s="2"/>
      <c r="F1363" s="2"/>
      <c r="G1363" s="2"/>
      <c r="H1363" s="2"/>
      <c r="I1363" s="2"/>
      <c r="J1363" s="2"/>
    </row>
    <row r="1364" spans="4:10" x14ac:dyDescent="0.25">
      <c r="D1364" s="2"/>
      <c r="E1364" s="2"/>
      <c r="F1364" s="2"/>
      <c r="G1364" s="2"/>
      <c r="H1364" s="2"/>
      <c r="I1364" s="2"/>
      <c r="J1364" s="2"/>
    </row>
    <row r="1365" spans="4:10" x14ac:dyDescent="0.25">
      <c r="D1365" s="2"/>
      <c r="E1365" s="2"/>
      <c r="F1365" s="2"/>
      <c r="G1365" s="2"/>
      <c r="H1365" s="2"/>
      <c r="I1365" s="2"/>
      <c r="J1365" s="2"/>
    </row>
    <row r="1366" spans="4:10" x14ac:dyDescent="0.25">
      <c r="D1366" s="2"/>
      <c r="E1366" s="2"/>
      <c r="F1366" s="2"/>
      <c r="G1366" s="2"/>
      <c r="H1366" s="2"/>
      <c r="I1366" s="2"/>
      <c r="J1366" s="2"/>
    </row>
    <row r="1367" spans="4:10" x14ac:dyDescent="0.25">
      <c r="D1367" s="2"/>
      <c r="E1367" s="2"/>
      <c r="F1367" s="2"/>
      <c r="G1367" s="2"/>
      <c r="H1367" s="2"/>
      <c r="I1367" s="2"/>
      <c r="J1367" s="2"/>
    </row>
    <row r="1368" spans="4:10" x14ac:dyDescent="0.25">
      <c r="D1368" s="2"/>
      <c r="E1368" s="2"/>
      <c r="F1368" s="2"/>
      <c r="G1368" s="2"/>
      <c r="H1368" s="2"/>
      <c r="I1368" s="2"/>
      <c r="J1368" s="2"/>
    </row>
    <row r="1369" spans="4:10" x14ac:dyDescent="0.25">
      <c r="D1369" s="2"/>
      <c r="E1369" s="2"/>
      <c r="F1369" s="2"/>
      <c r="G1369" s="2"/>
      <c r="H1369" s="2"/>
      <c r="I1369" s="2"/>
      <c r="J1369" s="2"/>
    </row>
    <row r="1370" spans="4:10" x14ac:dyDescent="0.25">
      <c r="D1370" s="2"/>
      <c r="E1370" s="2"/>
      <c r="F1370" s="2"/>
      <c r="G1370" s="2"/>
      <c r="H1370" s="2"/>
      <c r="I1370" s="2"/>
      <c r="J1370" s="2"/>
    </row>
    <row r="1371" spans="4:10" x14ac:dyDescent="0.25">
      <c r="D1371" s="2"/>
      <c r="E1371" s="2"/>
      <c r="F1371" s="2"/>
      <c r="G1371" s="2"/>
      <c r="H1371" s="2"/>
      <c r="I1371" s="2"/>
      <c r="J1371" s="2"/>
    </row>
    <row r="1372" spans="4:10" x14ac:dyDescent="0.25">
      <c r="D1372" s="2"/>
      <c r="E1372" s="2"/>
      <c r="F1372" s="2"/>
      <c r="G1372" s="2"/>
      <c r="H1372" s="2"/>
      <c r="I1372" s="2"/>
      <c r="J1372" s="2"/>
    </row>
    <row r="1373" spans="4:10" x14ac:dyDescent="0.25">
      <c r="D1373" s="2"/>
      <c r="E1373" s="2"/>
      <c r="F1373" s="2"/>
      <c r="G1373" s="2"/>
      <c r="H1373" s="2"/>
      <c r="I1373" s="2"/>
      <c r="J1373" s="2"/>
    </row>
    <row r="1374" spans="4:10" x14ac:dyDescent="0.25">
      <c r="D1374" s="2"/>
      <c r="E1374" s="2"/>
      <c r="F1374" s="2"/>
      <c r="G1374" s="2"/>
      <c r="H1374" s="2"/>
      <c r="I1374" s="2"/>
      <c r="J1374" s="2"/>
    </row>
    <row r="1375" spans="4:10" x14ac:dyDescent="0.25">
      <c r="D1375" s="2"/>
      <c r="E1375" s="2"/>
      <c r="F1375" s="2"/>
      <c r="G1375" s="2"/>
      <c r="H1375" s="2"/>
      <c r="I1375" s="2"/>
      <c r="J1375" s="2"/>
    </row>
    <row r="1376" spans="4:10" x14ac:dyDescent="0.25">
      <c r="D1376" s="2"/>
      <c r="E1376" s="2"/>
      <c r="F1376" s="2"/>
      <c r="G1376" s="2"/>
      <c r="H1376" s="2"/>
      <c r="I1376" s="2"/>
      <c r="J1376" s="2"/>
    </row>
    <row r="1377" spans="4:10" x14ac:dyDescent="0.25">
      <c r="D1377" s="2"/>
      <c r="E1377" s="2"/>
      <c r="F1377" s="2"/>
      <c r="G1377" s="2"/>
      <c r="H1377" s="2"/>
      <c r="I1377" s="2"/>
      <c r="J1377" s="2"/>
    </row>
    <row r="1378" spans="4:10" x14ac:dyDescent="0.25">
      <c r="D1378" s="2"/>
      <c r="E1378" s="2"/>
      <c r="F1378" s="2"/>
      <c r="G1378" s="2"/>
      <c r="H1378" s="2"/>
      <c r="I1378" s="2"/>
      <c r="J1378" s="2"/>
    </row>
    <row r="1379" spans="4:10" x14ac:dyDescent="0.25">
      <c r="D1379" s="2"/>
      <c r="E1379" s="2"/>
      <c r="F1379" s="2"/>
      <c r="G1379" s="2"/>
      <c r="H1379" s="2"/>
      <c r="I1379" s="2"/>
      <c r="J1379" s="2"/>
    </row>
    <row r="1380" spans="4:10" x14ac:dyDescent="0.25">
      <c r="D1380" s="2"/>
      <c r="E1380" s="2"/>
      <c r="F1380" s="2"/>
      <c r="G1380" s="2"/>
      <c r="H1380" s="2"/>
      <c r="I1380" s="2"/>
      <c r="J1380" s="2"/>
    </row>
    <row r="1381" spans="4:10" x14ac:dyDescent="0.25">
      <c r="D1381" s="2"/>
      <c r="E1381" s="2"/>
      <c r="F1381" s="2"/>
      <c r="G1381" s="2"/>
      <c r="H1381" s="2"/>
      <c r="I1381" s="2"/>
      <c r="J1381" s="2"/>
    </row>
    <row r="1382" spans="4:10" x14ac:dyDescent="0.25">
      <c r="D1382" s="2"/>
      <c r="E1382" s="2"/>
      <c r="F1382" s="2"/>
      <c r="G1382" s="2"/>
      <c r="H1382" s="2"/>
      <c r="I1382" s="2"/>
      <c r="J1382" s="2"/>
    </row>
    <row r="1383" spans="4:10" x14ac:dyDescent="0.25">
      <c r="D1383" s="2"/>
      <c r="E1383" s="2"/>
      <c r="F1383" s="2"/>
      <c r="G1383" s="2"/>
      <c r="H1383" s="2"/>
      <c r="I1383" s="2"/>
      <c r="J1383" s="2"/>
    </row>
    <row r="1384" spans="4:10" x14ac:dyDescent="0.25">
      <c r="D1384" s="2"/>
      <c r="E1384" s="2"/>
      <c r="F1384" s="2"/>
      <c r="G1384" s="2"/>
      <c r="H1384" s="2"/>
      <c r="I1384" s="2"/>
      <c r="J1384" s="2"/>
    </row>
    <row r="1385" spans="4:10" x14ac:dyDescent="0.25">
      <c r="D1385" s="2"/>
      <c r="E1385" s="2"/>
      <c r="F1385" s="2"/>
      <c r="G1385" s="2"/>
      <c r="H1385" s="2"/>
      <c r="I1385" s="2"/>
      <c r="J1385" s="2"/>
    </row>
    <row r="1386" spans="4:10" x14ac:dyDescent="0.25">
      <c r="D1386" s="2"/>
      <c r="E1386" s="2"/>
      <c r="F1386" s="2"/>
      <c r="G1386" s="2"/>
      <c r="H1386" s="2"/>
      <c r="I1386" s="2"/>
      <c r="J1386" s="2"/>
    </row>
    <row r="1387" spans="4:10" x14ac:dyDescent="0.25">
      <c r="D1387" s="2"/>
      <c r="E1387" s="2"/>
      <c r="F1387" s="2"/>
      <c r="G1387" s="2"/>
      <c r="H1387" s="2"/>
      <c r="I1387" s="2"/>
      <c r="J1387" s="2"/>
    </row>
    <row r="1388" spans="4:10" x14ac:dyDescent="0.25">
      <c r="D1388" s="2"/>
      <c r="E1388" s="2"/>
      <c r="F1388" s="2"/>
      <c r="G1388" s="2"/>
      <c r="H1388" s="2"/>
      <c r="I1388" s="2"/>
      <c r="J1388" s="2"/>
    </row>
    <row r="1389" spans="4:10" x14ac:dyDescent="0.25">
      <c r="D1389" s="2"/>
      <c r="E1389" s="2"/>
      <c r="F1389" s="2"/>
      <c r="G1389" s="2"/>
      <c r="H1389" s="2"/>
      <c r="I1389" s="2"/>
      <c r="J1389" s="2"/>
    </row>
    <row r="1390" spans="4:10" x14ac:dyDescent="0.25">
      <c r="D1390" s="2"/>
      <c r="E1390" s="2"/>
      <c r="F1390" s="2"/>
      <c r="G1390" s="2"/>
      <c r="H1390" s="2"/>
      <c r="I1390" s="2"/>
      <c r="J1390" s="2"/>
    </row>
    <row r="1391" spans="4:10" x14ac:dyDescent="0.25">
      <c r="D1391" s="2"/>
      <c r="E1391" s="2"/>
      <c r="F1391" s="2"/>
      <c r="G1391" s="2"/>
      <c r="H1391" s="2"/>
      <c r="I1391" s="2"/>
      <c r="J1391" s="2"/>
    </row>
    <row r="1392" spans="4:10" x14ac:dyDescent="0.25">
      <c r="D1392" s="2"/>
      <c r="E1392" s="2"/>
      <c r="F1392" s="2"/>
      <c r="G1392" s="2"/>
      <c r="H1392" s="2"/>
      <c r="I1392" s="2"/>
      <c r="J1392" s="2"/>
    </row>
    <row r="1393" spans="4:10" x14ac:dyDescent="0.25">
      <c r="D1393" s="2"/>
      <c r="E1393" s="2"/>
      <c r="F1393" s="2"/>
      <c r="G1393" s="2"/>
      <c r="H1393" s="2"/>
      <c r="I1393" s="2"/>
      <c r="J1393" s="2"/>
    </row>
    <row r="1394" spans="4:10" x14ac:dyDescent="0.25">
      <c r="D1394" s="2"/>
      <c r="E1394" s="2"/>
      <c r="F1394" s="2"/>
      <c r="G1394" s="2"/>
      <c r="H1394" s="2"/>
      <c r="I1394" s="2"/>
      <c r="J1394" s="2"/>
    </row>
    <row r="1395" spans="4:10" x14ac:dyDescent="0.25">
      <c r="D1395" s="2"/>
      <c r="E1395" s="2"/>
      <c r="F1395" s="2"/>
      <c r="G1395" s="2"/>
      <c r="H1395" s="2"/>
      <c r="I1395" s="2"/>
      <c r="J1395" s="2"/>
    </row>
    <row r="1396" spans="4:10" x14ac:dyDescent="0.25">
      <c r="D1396" s="2"/>
      <c r="E1396" s="2"/>
      <c r="F1396" s="2"/>
      <c r="G1396" s="2"/>
      <c r="H1396" s="2"/>
      <c r="I1396" s="2"/>
      <c r="J1396" s="2"/>
    </row>
    <row r="1397" spans="4:10" x14ac:dyDescent="0.25">
      <c r="D1397" s="2"/>
      <c r="E1397" s="2"/>
      <c r="F1397" s="2"/>
      <c r="G1397" s="2"/>
      <c r="H1397" s="2"/>
      <c r="I1397" s="2"/>
      <c r="J1397" s="2"/>
    </row>
    <row r="1398" spans="4:10" x14ac:dyDescent="0.25">
      <c r="D1398" s="2"/>
      <c r="E1398" s="2"/>
      <c r="F1398" s="2"/>
      <c r="G1398" s="2"/>
      <c r="H1398" s="2"/>
      <c r="I1398" s="2"/>
      <c r="J1398" s="2"/>
    </row>
    <row r="1399" spans="4:10" x14ac:dyDescent="0.25">
      <c r="D1399" s="2"/>
      <c r="E1399" s="2"/>
      <c r="F1399" s="2"/>
      <c r="G1399" s="2"/>
      <c r="H1399" s="2"/>
      <c r="I1399" s="2"/>
      <c r="J1399" s="2"/>
    </row>
    <row r="1400" spans="4:10" x14ac:dyDescent="0.25">
      <c r="D1400" s="2"/>
      <c r="E1400" s="2"/>
      <c r="F1400" s="2"/>
      <c r="G1400" s="2"/>
      <c r="H1400" s="2"/>
      <c r="I1400" s="2"/>
      <c r="J1400" s="2"/>
    </row>
    <row r="1401" spans="4:10" x14ac:dyDescent="0.25">
      <c r="D1401" s="2"/>
      <c r="E1401" s="2"/>
      <c r="F1401" s="2"/>
      <c r="G1401" s="2"/>
      <c r="H1401" s="2"/>
      <c r="I1401" s="2"/>
      <c r="J1401" s="2"/>
    </row>
    <row r="1402" spans="4:10" x14ac:dyDescent="0.25">
      <c r="D1402" s="2"/>
      <c r="E1402" s="2"/>
      <c r="F1402" s="2"/>
      <c r="G1402" s="2"/>
      <c r="H1402" s="2"/>
      <c r="I1402" s="2"/>
      <c r="J1402" s="2"/>
    </row>
    <row r="1403" spans="4:10" x14ac:dyDescent="0.25">
      <c r="D1403" s="2"/>
      <c r="E1403" s="2"/>
      <c r="F1403" s="2"/>
      <c r="G1403" s="2"/>
      <c r="H1403" s="2"/>
      <c r="I1403" s="2"/>
      <c r="J1403" s="2"/>
    </row>
    <row r="1404" spans="4:10" x14ac:dyDescent="0.25">
      <c r="D1404" s="2"/>
      <c r="E1404" s="2"/>
      <c r="F1404" s="2"/>
      <c r="G1404" s="2"/>
      <c r="H1404" s="2"/>
      <c r="I1404" s="2"/>
      <c r="J1404" s="2"/>
    </row>
    <row r="1405" spans="4:10" x14ac:dyDescent="0.25">
      <c r="D1405" s="2"/>
      <c r="E1405" s="2"/>
      <c r="F1405" s="2"/>
      <c r="G1405" s="2"/>
      <c r="H1405" s="2"/>
      <c r="I1405" s="2"/>
      <c r="J1405" s="2"/>
    </row>
    <row r="1406" spans="4:10" x14ac:dyDescent="0.25">
      <c r="D1406" s="2"/>
      <c r="E1406" s="2"/>
      <c r="F1406" s="2"/>
      <c r="G1406" s="2"/>
      <c r="H1406" s="2"/>
      <c r="I1406" s="2"/>
      <c r="J1406" s="2"/>
    </row>
    <row r="1407" spans="4:10" x14ac:dyDescent="0.25">
      <c r="D1407" s="2"/>
      <c r="E1407" s="2"/>
      <c r="F1407" s="2"/>
      <c r="G1407" s="2"/>
      <c r="H1407" s="2"/>
      <c r="I1407" s="2"/>
      <c r="J1407" s="2"/>
    </row>
    <row r="1408" spans="4:10" x14ac:dyDescent="0.25">
      <c r="D1408" s="2"/>
      <c r="E1408" s="2"/>
      <c r="F1408" s="2"/>
      <c r="G1408" s="2"/>
      <c r="H1408" s="2"/>
      <c r="I1408" s="2"/>
      <c r="J1408" s="2"/>
    </row>
    <row r="1409" spans="4:10" x14ac:dyDescent="0.25">
      <c r="D1409" s="2"/>
      <c r="E1409" s="2"/>
      <c r="F1409" s="2"/>
      <c r="G1409" s="2"/>
      <c r="H1409" s="2"/>
      <c r="I1409" s="2"/>
      <c r="J1409" s="2"/>
    </row>
    <row r="1410" spans="4:10" x14ac:dyDescent="0.25">
      <c r="D1410" s="2"/>
      <c r="E1410" s="2"/>
      <c r="F1410" s="2"/>
      <c r="G1410" s="2"/>
      <c r="H1410" s="2"/>
      <c r="I1410" s="2"/>
      <c r="J1410" s="2"/>
    </row>
    <row r="1411" spans="4:10" x14ac:dyDescent="0.25">
      <c r="D1411" s="2"/>
      <c r="E1411" s="2"/>
      <c r="F1411" s="2"/>
      <c r="G1411" s="2"/>
      <c r="H1411" s="2"/>
      <c r="I1411" s="2"/>
      <c r="J1411" s="2"/>
    </row>
    <row r="1412" spans="4:10" x14ac:dyDescent="0.25">
      <c r="D1412" s="2"/>
      <c r="E1412" s="2"/>
      <c r="F1412" s="2"/>
      <c r="G1412" s="2"/>
      <c r="H1412" s="2"/>
      <c r="I1412" s="2"/>
      <c r="J1412" s="2"/>
    </row>
    <row r="1413" spans="4:10" x14ac:dyDescent="0.25">
      <c r="D1413" s="2"/>
      <c r="E1413" s="2"/>
      <c r="F1413" s="2"/>
      <c r="G1413" s="2"/>
      <c r="H1413" s="2"/>
      <c r="I1413" s="2"/>
      <c r="J1413" s="2"/>
    </row>
    <row r="1414" spans="4:10" x14ac:dyDescent="0.25">
      <c r="D1414" s="2"/>
      <c r="E1414" s="2"/>
      <c r="F1414" s="2"/>
      <c r="G1414" s="2"/>
      <c r="H1414" s="2"/>
      <c r="I1414" s="2"/>
      <c r="J1414" s="2"/>
    </row>
    <row r="1415" spans="4:10" x14ac:dyDescent="0.25">
      <c r="D1415" s="2"/>
      <c r="E1415" s="2"/>
      <c r="F1415" s="2"/>
      <c r="G1415" s="2"/>
      <c r="H1415" s="2"/>
      <c r="I1415" s="2"/>
      <c r="J1415" s="2"/>
    </row>
    <row r="1416" spans="4:10" x14ac:dyDescent="0.25">
      <c r="D1416" s="2"/>
      <c r="E1416" s="2"/>
      <c r="F1416" s="2"/>
      <c r="G1416" s="2"/>
      <c r="H1416" s="2"/>
      <c r="I1416" s="2"/>
      <c r="J1416" s="2"/>
    </row>
    <row r="1417" spans="4:10" x14ac:dyDescent="0.25">
      <c r="D1417" s="2"/>
      <c r="E1417" s="2"/>
      <c r="F1417" s="2"/>
      <c r="G1417" s="2"/>
      <c r="H1417" s="2"/>
      <c r="I1417" s="2"/>
      <c r="J1417" s="2"/>
    </row>
    <row r="1418" spans="4:10" x14ac:dyDescent="0.25">
      <c r="D1418" s="2"/>
      <c r="E1418" s="2"/>
      <c r="F1418" s="2"/>
      <c r="G1418" s="2"/>
      <c r="H1418" s="2"/>
      <c r="I1418" s="2"/>
      <c r="J1418" s="2"/>
    </row>
    <row r="1419" spans="4:10" x14ac:dyDescent="0.25">
      <c r="D1419" s="2"/>
      <c r="E1419" s="2"/>
      <c r="F1419" s="2"/>
      <c r="G1419" s="2"/>
      <c r="H1419" s="2"/>
      <c r="I1419" s="2"/>
      <c r="J1419" s="2"/>
    </row>
    <row r="1420" spans="4:10" x14ac:dyDescent="0.25">
      <c r="D1420" s="2"/>
      <c r="E1420" s="2"/>
      <c r="F1420" s="2"/>
      <c r="G1420" s="2"/>
      <c r="H1420" s="2"/>
      <c r="I1420" s="2"/>
      <c r="J1420" s="2"/>
    </row>
    <row r="1421" spans="4:10" x14ac:dyDescent="0.25">
      <c r="D1421" s="2"/>
      <c r="E1421" s="2"/>
      <c r="F1421" s="2"/>
      <c r="G1421" s="2"/>
      <c r="H1421" s="2"/>
      <c r="I1421" s="2"/>
      <c r="J1421" s="2"/>
    </row>
    <row r="1422" spans="4:10" x14ac:dyDescent="0.25">
      <c r="D1422" s="2"/>
      <c r="E1422" s="2"/>
      <c r="F1422" s="2"/>
      <c r="G1422" s="2"/>
      <c r="H1422" s="2"/>
      <c r="I1422" s="2"/>
      <c r="J1422" s="2"/>
    </row>
    <row r="1423" spans="4:10" x14ac:dyDescent="0.25">
      <c r="D1423" s="2"/>
      <c r="E1423" s="2"/>
      <c r="F1423" s="2"/>
      <c r="G1423" s="2"/>
      <c r="H1423" s="2"/>
      <c r="I1423" s="2"/>
      <c r="J1423" s="2"/>
    </row>
    <row r="1424" spans="4:10" x14ac:dyDescent="0.25">
      <c r="D1424" s="2"/>
      <c r="E1424" s="2"/>
      <c r="F1424" s="2"/>
      <c r="G1424" s="2"/>
      <c r="H1424" s="2"/>
      <c r="I1424" s="2"/>
      <c r="J1424" s="2"/>
    </row>
    <row r="1425" spans="4:10" x14ac:dyDescent="0.25">
      <c r="D1425" s="2"/>
      <c r="E1425" s="2"/>
      <c r="F1425" s="2"/>
      <c r="G1425" s="2"/>
      <c r="H1425" s="2"/>
      <c r="I1425" s="2"/>
      <c r="J1425" s="2"/>
    </row>
    <row r="1426" spans="4:10" x14ac:dyDescent="0.25">
      <c r="D1426" s="2"/>
      <c r="E1426" s="2"/>
      <c r="F1426" s="2"/>
      <c r="G1426" s="2"/>
      <c r="H1426" s="2"/>
      <c r="I1426" s="2"/>
      <c r="J1426" s="2"/>
    </row>
    <row r="1427" spans="4:10" x14ac:dyDescent="0.25">
      <c r="D1427" s="2"/>
      <c r="E1427" s="2"/>
      <c r="F1427" s="2"/>
      <c r="G1427" s="2"/>
      <c r="H1427" s="2"/>
      <c r="I1427" s="2"/>
      <c r="J1427" s="2"/>
    </row>
    <row r="1428" spans="4:10" x14ac:dyDescent="0.25">
      <c r="D1428" s="2"/>
      <c r="E1428" s="2"/>
      <c r="F1428" s="2"/>
      <c r="G1428" s="2"/>
      <c r="H1428" s="2"/>
      <c r="I1428" s="2"/>
      <c r="J1428" s="2"/>
    </row>
    <row r="1429" spans="4:10" x14ac:dyDescent="0.25">
      <c r="D1429" s="2"/>
      <c r="E1429" s="2"/>
      <c r="F1429" s="2"/>
      <c r="G1429" s="2"/>
      <c r="H1429" s="2"/>
      <c r="I1429" s="2"/>
      <c r="J1429" s="2"/>
    </row>
    <row r="1430" spans="4:10" x14ac:dyDescent="0.25">
      <c r="D1430" s="2"/>
      <c r="E1430" s="2"/>
      <c r="F1430" s="2"/>
      <c r="G1430" s="2"/>
      <c r="H1430" s="2"/>
      <c r="I1430" s="2"/>
      <c r="J1430" s="2"/>
    </row>
    <row r="1431" spans="4:10" x14ac:dyDescent="0.25">
      <c r="D1431" s="2"/>
      <c r="E1431" s="2"/>
      <c r="F1431" s="2"/>
      <c r="G1431" s="2"/>
      <c r="H1431" s="2"/>
      <c r="I1431" s="2"/>
      <c r="J1431" s="2"/>
    </row>
    <row r="1432" spans="4:10" x14ac:dyDescent="0.25">
      <c r="D1432" s="2"/>
      <c r="E1432" s="2"/>
      <c r="F1432" s="2"/>
      <c r="G1432" s="2"/>
      <c r="H1432" s="2"/>
      <c r="I1432" s="2"/>
      <c r="J1432" s="2"/>
    </row>
    <row r="1433" spans="4:10" x14ac:dyDescent="0.25">
      <c r="D1433" s="2"/>
      <c r="E1433" s="2"/>
      <c r="F1433" s="2"/>
      <c r="G1433" s="2"/>
      <c r="H1433" s="2"/>
      <c r="I1433" s="2"/>
      <c r="J1433" s="2"/>
    </row>
    <row r="1434" spans="4:10" x14ac:dyDescent="0.25">
      <c r="D1434" s="2"/>
      <c r="E1434" s="2"/>
      <c r="F1434" s="2"/>
      <c r="G1434" s="2"/>
      <c r="H1434" s="2"/>
      <c r="I1434" s="2"/>
      <c r="J1434" s="2"/>
    </row>
    <row r="1435" spans="4:10" x14ac:dyDescent="0.25">
      <c r="D1435" s="2"/>
      <c r="E1435" s="2"/>
      <c r="F1435" s="2"/>
      <c r="G1435" s="2"/>
      <c r="H1435" s="2"/>
      <c r="I1435" s="2"/>
      <c r="J1435" s="2"/>
    </row>
    <row r="1436" spans="4:10" x14ac:dyDescent="0.25">
      <c r="D1436" s="2"/>
      <c r="E1436" s="2"/>
      <c r="F1436" s="2"/>
      <c r="G1436" s="2"/>
      <c r="H1436" s="2"/>
      <c r="I1436" s="2"/>
      <c r="J1436" s="2"/>
    </row>
    <row r="1437" spans="4:10" x14ac:dyDescent="0.25">
      <c r="D1437" s="2"/>
      <c r="E1437" s="2"/>
      <c r="F1437" s="2"/>
      <c r="G1437" s="2"/>
      <c r="H1437" s="2"/>
      <c r="I1437" s="2"/>
      <c r="J1437" s="2"/>
    </row>
    <row r="1438" spans="4:10" x14ac:dyDescent="0.25">
      <c r="D1438" s="2"/>
      <c r="E1438" s="2"/>
      <c r="F1438" s="2"/>
      <c r="G1438" s="2"/>
      <c r="H1438" s="2"/>
      <c r="I1438" s="2"/>
      <c r="J1438" s="2"/>
    </row>
    <row r="1439" spans="4:10" x14ac:dyDescent="0.25">
      <c r="D1439" s="2"/>
      <c r="E1439" s="2"/>
      <c r="F1439" s="2"/>
      <c r="G1439" s="2"/>
      <c r="H1439" s="2"/>
      <c r="I1439" s="2"/>
      <c r="J1439" s="2"/>
    </row>
    <row r="1440" spans="4:10" x14ac:dyDescent="0.25">
      <c r="D1440" s="2"/>
      <c r="E1440" s="2"/>
      <c r="F1440" s="2"/>
      <c r="G1440" s="2"/>
      <c r="H1440" s="2"/>
      <c r="I1440" s="2"/>
      <c r="J1440" s="2"/>
    </row>
    <row r="1441" spans="4:10" x14ac:dyDescent="0.25">
      <c r="D1441" s="2"/>
      <c r="E1441" s="2"/>
      <c r="F1441" s="2"/>
      <c r="G1441" s="2"/>
      <c r="H1441" s="2"/>
      <c r="I1441" s="2"/>
      <c r="J1441" s="2"/>
    </row>
    <row r="1442" spans="4:10" x14ac:dyDescent="0.25">
      <c r="D1442" s="2"/>
      <c r="E1442" s="2"/>
      <c r="F1442" s="2"/>
      <c r="G1442" s="2"/>
      <c r="H1442" s="2"/>
      <c r="I1442" s="2"/>
      <c r="J1442" s="2"/>
    </row>
    <row r="1443" spans="4:10" x14ac:dyDescent="0.25">
      <c r="D1443" s="2"/>
      <c r="E1443" s="2"/>
      <c r="F1443" s="2"/>
      <c r="G1443" s="2"/>
      <c r="H1443" s="2"/>
      <c r="I1443" s="2"/>
      <c r="J1443" s="2"/>
    </row>
    <row r="1444" spans="4:10" x14ac:dyDescent="0.25">
      <c r="D1444" s="2"/>
      <c r="E1444" s="2"/>
      <c r="F1444" s="2"/>
      <c r="G1444" s="2"/>
      <c r="H1444" s="2"/>
      <c r="I1444" s="2"/>
      <c r="J1444" s="2"/>
    </row>
    <row r="1445" spans="4:10" x14ac:dyDescent="0.25">
      <c r="D1445" s="2"/>
      <c r="E1445" s="2"/>
      <c r="F1445" s="2"/>
      <c r="G1445" s="2"/>
      <c r="H1445" s="2"/>
      <c r="I1445" s="2"/>
      <c r="J1445" s="2"/>
    </row>
    <row r="1446" spans="4:10" x14ac:dyDescent="0.25">
      <c r="D1446" s="2"/>
      <c r="E1446" s="2"/>
      <c r="F1446" s="2"/>
      <c r="G1446" s="2"/>
      <c r="H1446" s="2"/>
      <c r="I1446" s="2"/>
      <c r="J1446" s="2"/>
    </row>
    <row r="1447" spans="4:10" x14ac:dyDescent="0.25">
      <c r="D1447" s="2"/>
      <c r="E1447" s="2"/>
      <c r="F1447" s="2"/>
      <c r="G1447" s="2"/>
      <c r="H1447" s="2"/>
      <c r="I1447" s="2"/>
      <c r="J1447" s="2"/>
    </row>
    <row r="1448" spans="4:10" x14ac:dyDescent="0.25">
      <c r="D1448" s="2"/>
      <c r="E1448" s="2"/>
      <c r="F1448" s="2"/>
      <c r="G1448" s="2"/>
      <c r="H1448" s="2"/>
      <c r="I1448" s="2"/>
      <c r="J1448" s="2"/>
    </row>
    <row r="1449" spans="4:10" x14ac:dyDescent="0.25">
      <c r="D1449" s="2"/>
      <c r="E1449" s="2"/>
      <c r="F1449" s="2"/>
      <c r="G1449" s="2"/>
      <c r="H1449" s="2"/>
      <c r="I1449" s="2"/>
      <c r="J1449" s="2"/>
    </row>
    <row r="1450" spans="4:10" x14ac:dyDescent="0.25">
      <c r="D1450" s="2"/>
      <c r="E1450" s="2"/>
      <c r="F1450" s="2"/>
      <c r="G1450" s="2"/>
      <c r="H1450" s="2"/>
      <c r="I1450" s="2"/>
      <c r="J1450" s="2"/>
    </row>
    <row r="1451" spans="4:10" x14ac:dyDescent="0.25">
      <c r="D1451" s="2"/>
      <c r="E1451" s="2"/>
      <c r="F1451" s="2"/>
      <c r="G1451" s="2"/>
      <c r="H1451" s="2"/>
      <c r="I1451" s="2"/>
      <c r="J1451" s="2"/>
    </row>
    <row r="1452" spans="4:10" x14ac:dyDescent="0.25">
      <c r="D1452" s="2"/>
      <c r="E1452" s="2"/>
      <c r="F1452" s="2"/>
      <c r="G1452" s="2"/>
      <c r="H1452" s="2"/>
      <c r="I1452" s="2"/>
      <c r="J1452" s="2"/>
    </row>
    <row r="1453" spans="4:10" x14ac:dyDescent="0.25">
      <c r="D1453" s="2"/>
      <c r="E1453" s="2"/>
      <c r="F1453" s="2"/>
      <c r="G1453" s="2"/>
      <c r="H1453" s="2"/>
      <c r="I1453" s="2"/>
      <c r="J1453" s="2"/>
    </row>
    <row r="1454" spans="4:10" x14ac:dyDescent="0.25">
      <c r="D1454" s="2"/>
      <c r="E1454" s="2"/>
      <c r="F1454" s="2"/>
      <c r="G1454" s="2"/>
      <c r="H1454" s="2"/>
      <c r="I1454" s="2"/>
      <c r="J1454" s="2"/>
    </row>
    <row r="1455" spans="4:10" x14ac:dyDescent="0.25">
      <c r="D1455" s="2"/>
      <c r="E1455" s="2"/>
      <c r="F1455" s="2"/>
      <c r="G1455" s="2"/>
      <c r="H1455" s="2"/>
      <c r="I1455" s="2"/>
      <c r="J1455" s="2"/>
    </row>
    <row r="1456" spans="4:10" x14ac:dyDescent="0.25">
      <c r="D1456" s="2"/>
      <c r="E1456" s="2"/>
      <c r="F1456" s="2"/>
      <c r="G1456" s="2"/>
      <c r="H1456" s="2"/>
      <c r="I1456" s="2"/>
      <c r="J1456" s="2"/>
    </row>
    <row r="1457" spans="4:10" x14ac:dyDescent="0.25">
      <c r="D1457" s="2"/>
      <c r="E1457" s="2"/>
      <c r="F1457" s="2"/>
      <c r="G1457" s="2"/>
      <c r="H1457" s="2"/>
      <c r="I1457" s="2"/>
      <c r="J1457" s="2"/>
    </row>
    <row r="1458" spans="4:10" x14ac:dyDescent="0.25">
      <c r="D1458" s="2"/>
      <c r="E1458" s="2"/>
      <c r="F1458" s="2"/>
      <c r="G1458" s="2"/>
      <c r="H1458" s="2"/>
      <c r="I1458" s="2"/>
      <c r="J1458" s="2"/>
    </row>
    <row r="1459" spans="4:10" x14ac:dyDescent="0.25">
      <c r="D1459" s="2"/>
      <c r="E1459" s="2"/>
      <c r="F1459" s="2"/>
      <c r="G1459" s="2"/>
      <c r="H1459" s="2"/>
      <c r="I1459" s="2"/>
      <c r="J1459" s="2"/>
    </row>
    <row r="1460" spans="4:10" x14ac:dyDescent="0.25">
      <c r="D1460" s="2"/>
      <c r="E1460" s="2"/>
      <c r="F1460" s="2"/>
      <c r="G1460" s="2"/>
      <c r="H1460" s="2"/>
      <c r="I1460" s="2"/>
      <c r="J1460" s="2"/>
    </row>
    <row r="1461" spans="4:10" x14ac:dyDescent="0.25">
      <c r="D1461" s="2"/>
      <c r="E1461" s="2"/>
      <c r="F1461" s="2"/>
      <c r="G1461" s="2"/>
      <c r="H1461" s="2"/>
      <c r="I1461" s="2"/>
      <c r="J1461" s="2"/>
    </row>
    <row r="1462" spans="4:10" x14ac:dyDescent="0.25">
      <c r="D1462" s="2"/>
      <c r="E1462" s="2"/>
      <c r="F1462" s="2"/>
      <c r="G1462" s="2"/>
      <c r="H1462" s="2"/>
      <c r="I1462" s="2"/>
      <c r="J1462" s="2"/>
    </row>
    <row r="1463" spans="4:10" x14ac:dyDescent="0.25">
      <c r="D1463" s="2"/>
      <c r="E1463" s="2"/>
      <c r="F1463" s="2"/>
      <c r="G1463" s="2"/>
      <c r="H1463" s="2"/>
      <c r="I1463" s="2"/>
      <c r="J1463" s="2"/>
    </row>
    <row r="1464" spans="4:10" x14ac:dyDescent="0.25">
      <c r="D1464" s="2"/>
      <c r="E1464" s="2"/>
      <c r="F1464" s="2"/>
      <c r="G1464" s="2"/>
      <c r="H1464" s="2"/>
      <c r="I1464" s="2"/>
      <c r="J1464" s="2"/>
    </row>
    <row r="1465" spans="4:10" x14ac:dyDescent="0.25">
      <c r="D1465" s="2"/>
      <c r="E1465" s="2"/>
      <c r="F1465" s="2"/>
      <c r="G1465" s="2"/>
      <c r="H1465" s="2"/>
      <c r="I1465" s="2"/>
      <c r="J1465" s="2"/>
    </row>
    <row r="1466" spans="4:10" x14ac:dyDescent="0.25">
      <c r="D1466" s="2"/>
      <c r="E1466" s="2"/>
      <c r="F1466" s="2"/>
      <c r="G1466" s="2"/>
      <c r="H1466" s="2"/>
      <c r="I1466" s="2"/>
      <c r="J1466" s="2"/>
    </row>
    <row r="1467" spans="4:10" x14ac:dyDescent="0.25">
      <c r="D1467" s="2"/>
      <c r="E1467" s="2"/>
      <c r="F1467" s="2"/>
      <c r="G1467" s="2"/>
      <c r="H1467" s="2"/>
      <c r="I1467" s="2"/>
      <c r="J1467" s="2"/>
    </row>
    <row r="1468" spans="4:10" x14ac:dyDescent="0.25">
      <c r="D1468" s="2"/>
      <c r="E1468" s="2"/>
      <c r="F1468" s="2"/>
      <c r="G1468" s="2"/>
      <c r="H1468" s="2"/>
      <c r="I1468" s="2"/>
      <c r="J1468" s="2"/>
    </row>
    <row r="1469" spans="4:10" x14ac:dyDescent="0.25">
      <c r="D1469" s="2"/>
      <c r="E1469" s="2"/>
      <c r="F1469" s="2"/>
      <c r="G1469" s="2"/>
      <c r="H1469" s="2"/>
      <c r="I1469" s="2"/>
      <c r="J1469" s="2"/>
    </row>
    <row r="1470" spans="4:10" x14ac:dyDescent="0.25">
      <c r="D1470" s="2"/>
      <c r="E1470" s="2"/>
      <c r="F1470" s="2"/>
      <c r="G1470" s="2"/>
      <c r="H1470" s="2"/>
      <c r="I1470" s="2"/>
      <c r="J1470" s="2"/>
    </row>
    <row r="1471" spans="4:10" x14ac:dyDescent="0.25">
      <c r="D1471" s="2"/>
      <c r="E1471" s="2"/>
      <c r="F1471" s="2"/>
      <c r="G1471" s="2"/>
      <c r="H1471" s="2"/>
      <c r="I1471" s="2"/>
      <c r="J1471" s="2"/>
    </row>
    <row r="1472" spans="4:10" x14ac:dyDescent="0.25">
      <c r="D1472" s="2"/>
      <c r="E1472" s="2"/>
      <c r="F1472" s="2"/>
      <c r="G1472" s="2"/>
      <c r="H1472" s="2"/>
      <c r="I1472" s="2"/>
      <c r="J1472" s="2"/>
    </row>
    <row r="1473" spans="4:10" x14ac:dyDescent="0.25">
      <c r="D1473" s="2"/>
      <c r="E1473" s="2"/>
      <c r="F1473" s="2"/>
      <c r="G1473" s="2"/>
      <c r="H1473" s="2"/>
      <c r="I1473" s="2"/>
      <c r="J1473" s="2"/>
    </row>
    <row r="1474" spans="4:10" x14ac:dyDescent="0.25">
      <c r="D1474" s="2"/>
      <c r="E1474" s="2"/>
      <c r="F1474" s="2"/>
      <c r="G1474" s="2"/>
      <c r="H1474" s="2"/>
      <c r="I1474" s="2"/>
      <c r="J1474" s="2"/>
    </row>
    <row r="1475" spans="4:10" x14ac:dyDescent="0.25">
      <c r="D1475" s="2"/>
      <c r="E1475" s="2"/>
      <c r="F1475" s="2"/>
      <c r="G1475" s="2"/>
      <c r="H1475" s="2"/>
      <c r="I1475" s="2"/>
      <c r="J1475" s="2"/>
    </row>
    <row r="1476" spans="4:10" x14ac:dyDescent="0.25">
      <c r="D1476" s="2"/>
      <c r="E1476" s="2"/>
      <c r="F1476" s="2"/>
      <c r="G1476" s="2"/>
      <c r="H1476" s="2"/>
      <c r="I1476" s="2"/>
      <c r="J1476" s="2"/>
    </row>
    <row r="1477" spans="4:10" x14ac:dyDescent="0.25">
      <c r="D1477" s="2"/>
      <c r="E1477" s="2"/>
      <c r="F1477" s="2"/>
      <c r="G1477" s="2"/>
      <c r="H1477" s="2"/>
      <c r="I1477" s="2"/>
      <c r="J1477" s="2"/>
    </row>
    <row r="1478" spans="4:10" x14ac:dyDescent="0.25">
      <c r="D1478" s="2"/>
      <c r="E1478" s="2"/>
      <c r="F1478" s="2"/>
      <c r="G1478" s="2"/>
      <c r="H1478" s="2"/>
      <c r="I1478" s="2"/>
      <c r="J1478" s="2"/>
    </row>
    <row r="1479" spans="4:10" x14ac:dyDescent="0.25">
      <c r="D1479" s="2"/>
      <c r="E1479" s="2"/>
      <c r="F1479" s="2"/>
      <c r="G1479" s="2"/>
      <c r="H1479" s="2"/>
      <c r="I1479" s="2"/>
      <c r="J1479" s="2"/>
    </row>
    <row r="1480" spans="4:10" x14ac:dyDescent="0.25">
      <c r="D1480" s="2"/>
      <c r="E1480" s="2"/>
      <c r="F1480" s="2"/>
      <c r="G1480" s="2"/>
      <c r="H1480" s="2"/>
      <c r="I1480" s="2"/>
      <c r="J1480" s="2"/>
    </row>
    <row r="1481" spans="4:10" x14ac:dyDescent="0.25">
      <c r="D1481" s="2"/>
      <c r="E1481" s="2"/>
      <c r="F1481" s="2"/>
      <c r="G1481" s="2"/>
      <c r="H1481" s="2"/>
      <c r="I1481" s="2"/>
      <c r="J1481" s="2"/>
    </row>
    <row r="1482" spans="4:10" x14ac:dyDescent="0.25">
      <c r="D1482" s="2"/>
      <c r="E1482" s="2"/>
      <c r="F1482" s="2"/>
      <c r="G1482" s="2"/>
      <c r="H1482" s="2"/>
      <c r="I1482" s="2"/>
      <c r="J1482" s="2"/>
    </row>
    <row r="1483" spans="4:10" x14ac:dyDescent="0.25">
      <c r="D1483" s="2"/>
      <c r="E1483" s="2"/>
      <c r="F1483" s="2"/>
      <c r="G1483" s="2"/>
      <c r="H1483" s="2"/>
      <c r="I1483" s="2"/>
      <c r="J1483" s="2"/>
    </row>
    <row r="1484" spans="4:10" x14ac:dyDescent="0.25">
      <c r="D1484" s="2"/>
      <c r="E1484" s="2"/>
      <c r="F1484" s="2"/>
      <c r="G1484" s="2"/>
      <c r="H1484" s="2"/>
      <c r="I1484" s="2"/>
      <c r="J1484" s="2"/>
    </row>
    <row r="1485" spans="4:10" x14ac:dyDescent="0.25">
      <c r="D1485" s="2"/>
      <c r="E1485" s="2"/>
      <c r="F1485" s="2"/>
      <c r="G1485" s="2"/>
      <c r="H1485" s="2"/>
      <c r="I1485" s="2"/>
      <c r="J1485" s="2"/>
    </row>
    <row r="1486" spans="4:10" x14ac:dyDescent="0.25">
      <c r="D1486" s="2"/>
      <c r="E1486" s="2"/>
      <c r="F1486" s="2"/>
      <c r="G1486" s="2"/>
      <c r="H1486" s="2"/>
      <c r="I1486" s="2"/>
      <c r="J1486" s="2"/>
    </row>
    <row r="1487" spans="4:10" x14ac:dyDescent="0.25">
      <c r="D1487" s="2"/>
      <c r="E1487" s="2"/>
      <c r="F1487" s="2"/>
      <c r="G1487" s="2"/>
      <c r="H1487" s="2"/>
      <c r="I1487" s="2"/>
      <c r="J1487" s="2"/>
    </row>
    <row r="1488" spans="4:10" x14ac:dyDescent="0.25">
      <c r="D1488" s="2"/>
      <c r="E1488" s="2"/>
      <c r="F1488" s="2"/>
      <c r="G1488" s="2"/>
      <c r="H1488" s="2"/>
      <c r="I1488" s="2"/>
      <c r="J1488" s="2"/>
    </row>
    <row r="1489" spans="4:10" x14ac:dyDescent="0.25">
      <c r="D1489" s="2"/>
      <c r="E1489" s="2"/>
      <c r="F1489" s="2"/>
      <c r="G1489" s="2"/>
      <c r="H1489" s="2"/>
      <c r="I1489" s="2"/>
      <c r="J1489" s="2"/>
    </row>
    <row r="1490" spans="4:10" x14ac:dyDescent="0.25">
      <c r="D1490" s="2"/>
      <c r="E1490" s="2"/>
      <c r="F1490" s="2"/>
      <c r="G1490" s="2"/>
      <c r="H1490" s="2"/>
      <c r="I1490" s="2"/>
      <c r="J1490" s="2"/>
    </row>
    <row r="1491" spans="4:10" x14ac:dyDescent="0.25">
      <c r="D1491" s="2"/>
      <c r="E1491" s="2"/>
      <c r="F1491" s="2"/>
      <c r="G1491" s="2"/>
      <c r="H1491" s="2"/>
      <c r="I1491" s="2"/>
      <c r="J1491" s="2"/>
    </row>
    <row r="1492" spans="4:10" x14ac:dyDescent="0.25">
      <c r="D1492" s="2"/>
      <c r="E1492" s="2"/>
      <c r="F1492" s="2"/>
      <c r="G1492" s="2"/>
      <c r="H1492" s="2"/>
      <c r="I1492" s="2"/>
      <c r="J1492" s="2"/>
    </row>
    <row r="1493" spans="4:10" x14ac:dyDescent="0.25">
      <c r="D1493" s="2"/>
      <c r="E1493" s="2"/>
      <c r="F1493" s="2"/>
      <c r="G1493" s="2"/>
      <c r="H1493" s="2"/>
      <c r="I1493" s="2"/>
      <c r="J1493" s="2"/>
    </row>
    <row r="1494" spans="4:10" x14ac:dyDescent="0.25">
      <c r="D1494" s="2"/>
      <c r="E1494" s="2"/>
      <c r="F1494" s="2"/>
      <c r="G1494" s="2"/>
      <c r="H1494" s="2"/>
      <c r="I1494" s="2"/>
      <c r="J1494" s="2"/>
    </row>
    <row r="1495" spans="4:10" x14ac:dyDescent="0.25">
      <c r="D1495" s="2"/>
      <c r="E1495" s="2"/>
      <c r="F1495" s="2"/>
      <c r="G1495" s="2"/>
      <c r="H1495" s="2"/>
      <c r="I1495" s="2"/>
      <c r="J1495" s="2"/>
    </row>
    <row r="1496" spans="4:10" x14ac:dyDescent="0.25">
      <c r="D1496" s="2"/>
      <c r="E1496" s="2"/>
      <c r="F1496" s="2"/>
      <c r="G1496" s="2"/>
      <c r="H1496" s="2"/>
      <c r="I1496" s="2"/>
      <c r="J1496" s="2"/>
    </row>
    <row r="1497" spans="4:10" x14ac:dyDescent="0.25">
      <c r="D1497" s="2"/>
      <c r="E1497" s="2"/>
      <c r="F1497" s="2"/>
      <c r="G1497" s="2"/>
      <c r="H1497" s="2"/>
      <c r="I1497" s="2"/>
      <c r="J1497" s="2"/>
    </row>
    <row r="1498" spans="4:10" x14ac:dyDescent="0.25">
      <c r="D1498" s="2"/>
      <c r="E1498" s="2"/>
      <c r="F1498" s="2"/>
      <c r="G1498" s="2"/>
      <c r="H1498" s="2"/>
      <c r="I1498" s="2"/>
      <c r="J1498" s="2"/>
    </row>
    <row r="1499" spans="4:10" x14ac:dyDescent="0.25">
      <c r="D1499" s="2"/>
      <c r="E1499" s="2"/>
      <c r="F1499" s="2"/>
      <c r="G1499" s="2"/>
      <c r="H1499" s="2"/>
      <c r="I1499" s="2"/>
      <c r="J1499" s="2"/>
    </row>
    <row r="1500" spans="4:10" x14ac:dyDescent="0.25">
      <c r="D1500" s="2"/>
      <c r="E1500" s="2"/>
      <c r="F1500" s="2"/>
      <c r="G1500" s="2"/>
      <c r="H1500" s="2"/>
      <c r="I1500" s="2"/>
      <c r="J1500" s="2"/>
    </row>
    <row r="1501" spans="4:10" x14ac:dyDescent="0.25">
      <c r="D1501" s="2"/>
      <c r="E1501" s="2"/>
      <c r="F1501" s="2"/>
      <c r="G1501" s="2"/>
      <c r="H1501" s="2"/>
      <c r="I1501" s="2"/>
      <c r="J1501" s="2"/>
    </row>
    <row r="1502" spans="4:10" x14ac:dyDescent="0.25">
      <c r="D1502" s="2"/>
      <c r="E1502" s="2"/>
      <c r="F1502" s="2"/>
      <c r="G1502" s="2"/>
      <c r="H1502" s="2"/>
      <c r="I1502" s="2"/>
      <c r="J1502" s="2"/>
    </row>
    <row r="1503" spans="4:10" x14ac:dyDescent="0.25">
      <c r="D1503" s="2"/>
      <c r="E1503" s="2"/>
      <c r="F1503" s="2"/>
      <c r="G1503" s="2"/>
      <c r="H1503" s="2"/>
      <c r="I1503" s="2"/>
      <c r="J1503" s="2"/>
    </row>
    <row r="1504" spans="4:10" x14ac:dyDescent="0.25">
      <c r="D1504" s="2"/>
      <c r="E1504" s="2"/>
      <c r="F1504" s="2"/>
      <c r="G1504" s="2"/>
      <c r="H1504" s="2"/>
      <c r="I1504" s="2"/>
      <c r="J1504" s="2"/>
    </row>
    <row r="1505" spans="4:10" x14ac:dyDescent="0.25">
      <c r="D1505" s="2"/>
      <c r="E1505" s="2"/>
      <c r="F1505" s="2"/>
      <c r="G1505" s="2"/>
      <c r="H1505" s="2"/>
      <c r="I1505" s="2"/>
      <c r="J1505" s="2"/>
    </row>
    <row r="1506" spans="4:10" x14ac:dyDescent="0.25">
      <c r="D1506" s="2"/>
      <c r="E1506" s="2"/>
      <c r="F1506" s="2"/>
      <c r="G1506" s="2"/>
      <c r="H1506" s="2"/>
      <c r="I1506" s="2"/>
      <c r="J1506" s="2"/>
    </row>
    <row r="1507" spans="4:10" x14ac:dyDescent="0.25">
      <c r="D1507" s="2"/>
      <c r="E1507" s="2"/>
      <c r="F1507" s="2"/>
      <c r="G1507" s="2"/>
      <c r="H1507" s="2"/>
      <c r="I1507" s="2"/>
      <c r="J1507" s="2"/>
    </row>
    <row r="1508" spans="4:10" x14ac:dyDescent="0.25">
      <c r="D1508" s="2"/>
      <c r="E1508" s="2"/>
      <c r="F1508" s="2"/>
      <c r="G1508" s="2"/>
      <c r="H1508" s="2"/>
      <c r="I1508" s="2"/>
      <c r="J1508" s="2"/>
    </row>
    <row r="1509" spans="4:10" x14ac:dyDescent="0.25">
      <c r="D1509" s="2"/>
      <c r="E1509" s="2"/>
      <c r="F1509" s="2"/>
      <c r="G1509" s="2"/>
      <c r="H1509" s="2"/>
      <c r="I1509" s="2"/>
      <c r="J1509" s="2"/>
    </row>
    <row r="1510" spans="4:10" x14ac:dyDescent="0.25">
      <c r="D1510" s="2"/>
      <c r="E1510" s="2"/>
      <c r="F1510" s="2"/>
      <c r="G1510" s="2"/>
      <c r="H1510" s="2"/>
      <c r="I1510" s="2"/>
      <c r="J1510" s="2"/>
    </row>
    <row r="1511" spans="4:10" x14ac:dyDescent="0.25">
      <c r="D1511" s="2"/>
      <c r="E1511" s="2"/>
      <c r="F1511" s="2"/>
      <c r="G1511" s="2"/>
      <c r="H1511" s="2"/>
      <c r="I1511" s="2"/>
      <c r="J1511" s="2"/>
    </row>
    <row r="1512" spans="4:10" x14ac:dyDescent="0.25">
      <c r="D1512" s="2"/>
      <c r="E1512" s="2"/>
      <c r="F1512" s="2"/>
      <c r="G1512" s="2"/>
      <c r="H1512" s="2"/>
      <c r="I1512" s="2"/>
      <c r="J1512" s="2"/>
    </row>
    <row r="1513" spans="4:10" x14ac:dyDescent="0.25">
      <c r="D1513" s="2"/>
      <c r="E1513" s="2"/>
      <c r="F1513" s="2"/>
      <c r="G1513" s="2"/>
      <c r="H1513" s="2"/>
      <c r="I1513" s="2"/>
      <c r="J1513" s="2"/>
    </row>
    <row r="1514" spans="4:10" x14ac:dyDescent="0.25">
      <c r="D1514" s="2"/>
      <c r="E1514" s="2"/>
      <c r="F1514" s="2"/>
      <c r="G1514" s="2"/>
      <c r="H1514" s="2"/>
      <c r="I1514" s="2"/>
      <c r="J1514" s="2"/>
    </row>
    <row r="1515" spans="4:10" x14ac:dyDescent="0.25">
      <c r="D1515" s="2"/>
      <c r="E1515" s="2"/>
      <c r="F1515" s="2"/>
      <c r="G1515" s="2"/>
      <c r="H1515" s="2"/>
      <c r="I1515" s="2"/>
      <c r="J1515" s="2"/>
    </row>
    <row r="1516" spans="4:10" x14ac:dyDescent="0.25">
      <c r="D1516" s="2"/>
      <c r="E1516" s="2"/>
      <c r="F1516" s="2"/>
      <c r="G1516" s="2"/>
      <c r="H1516" s="2"/>
      <c r="I1516" s="2"/>
      <c r="J1516" s="2"/>
    </row>
    <row r="1517" spans="4:10" x14ac:dyDescent="0.25">
      <c r="D1517" s="2"/>
      <c r="E1517" s="2"/>
      <c r="F1517" s="2"/>
      <c r="G1517" s="2"/>
      <c r="H1517" s="2"/>
      <c r="I1517" s="2"/>
      <c r="J1517" s="2"/>
    </row>
    <row r="1518" spans="4:10" x14ac:dyDescent="0.25">
      <c r="D1518" s="2"/>
      <c r="E1518" s="2"/>
      <c r="F1518" s="2"/>
      <c r="G1518" s="2"/>
      <c r="H1518" s="2"/>
      <c r="I1518" s="2"/>
      <c r="J1518" s="2"/>
    </row>
    <row r="1519" spans="4:10" x14ac:dyDescent="0.25">
      <c r="D1519" s="2"/>
      <c r="E1519" s="2"/>
      <c r="F1519" s="2"/>
      <c r="G1519" s="2"/>
      <c r="H1519" s="2"/>
      <c r="I1519" s="2"/>
      <c r="J1519" s="2"/>
    </row>
    <row r="1520" spans="4:10" x14ac:dyDescent="0.25">
      <c r="D1520" s="2"/>
      <c r="E1520" s="2"/>
      <c r="F1520" s="2"/>
      <c r="G1520" s="2"/>
      <c r="H1520" s="2"/>
      <c r="I1520" s="2"/>
      <c r="J1520" s="2"/>
    </row>
    <row r="1521" spans="4:10" x14ac:dyDescent="0.25">
      <c r="D1521" s="2"/>
      <c r="E1521" s="2"/>
      <c r="F1521" s="2"/>
      <c r="G1521" s="2"/>
      <c r="H1521" s="2"/>
      <c r="I1521" s="2"/>
      <c r="J1521" s="2"/>
    </row>
    <row r="1522" spans="4:10" x14ac:dyDescent="0.25">
      <c r="D1522" s="2"/>
      <c r="E1522" s="2"/>
      <c r="F1522" s="2"/>
      <c r="G1522" s="2"/>
      <c r="H1522" s="2"/>
      <c r="I1522" s="2"/>
      <c r="J1522" s="2"/>
    </row>
    <row r="1523" spans="4:10" x14ac:dyDescent="0.25">
      <c r="D1523" s="2"/>
      <c r="E1523" s="2"/>
      <c r="F1523" s="2"/>
      <c r="G1523" s="2"/>
      <c r="H1523" s="2"/>
      <c r="I1523" s="2"/>
      <c r="J1523" s="2"/>
    </row>
    <row r="1524" spans="4:10" x14ac:dyDescent="0.25">
      <c r="D1524" s="2"/>
      <c r="E1524" s="2"/>
      <c r="F1524" s="2"/>
      <c r="G1524" s="2"/>
      <c r="H1524" s="2"/>
      <c r="I1524" s="2"/>
      <c r="J1524" s="2"/>
    </row>
    <row r="1525" spans="4:10" x14ac:dyDescent="0.25">
      <c r="D1525" s="2"/>
      <c r="E1525" s="2"/>
      <c r="F1525" s="2"/>
      <c r="G1525" s="2"/>
      <c r="H1525" s="2"/>
      <c r="I1525" s="2"/>
      <c r="J1525" s="2"/>
    </row>
    <row r="1526" spans="4:10" x14ac:dyDescent="0.25">
      <c r="D1526" s="2"/>
      <c r="E1526" s="2"/>
      <c r="F1526" s="2"/>
      <c r="G1526" s="2"/>
      <c r="H1526" s="2"/>
      <c r="I1526" s="2"/>
      <c r="J1526" s="2"/>
    </row>
    <row r="1527" spans="4:10" x14ac:dyDescent="0.25">
      <c r="D1527" s="2"/>
      <c r="E1527" s="2"/>
      <c r="F1527" s="2"/>
      <c r="G1527" s="2"/>
      <c r="H1527" s="2"/>
      <c r="I1527" s="2"/>
      <c r="J1527" s="2"/>
    </row>
    <row r="1528" spans="4:10" x14ac:dyDescent="0.25">
      <c r="D1528" s="2"/>
      <c r="E1528" s="2"/>
      <c r="F1528" s="2"/>
      <c r="G1528" s="2"/>
      <c r="H1528" s="2"/>
      <c r="I1528" s="2"/>
      <c r="J1528" s="2"/>
    </row>
    <row r="1529" spans="4:10" x14ac:dyDescent="0.25">
      <c r="D1529" s="2"/>
      <c r="E1529" s="2"/>
      <c r="F1529" s="2"/>
      <c r="G1529" s="2"/>
      <c r="H1529" s="2"/>
      <c r="I1529" s="2"/>
      <c r="J1529" s="2"/>
    </row>
    <row r="1530" spans="4:10" x14ac:dyDescent="0.25">
      <c r="D1530" s="2"/>
      <c r="E1530" s="2"/>
      <c r="F1530" s="2"/>
      <c r="G1530" s="2"/>
      <c r="H1530" s="2"/>
      <c r="I1530" s="2"/>
      <c r="J1530" s="2"/>
    </row>
    <row r="1531" spans="4:10" x14ac:dyDescent="0.25">
      <c r="D1531" s="2"/>
      <c r="E1531" s="2"/>
      <c r="F1531" s="2"/>
      <c r="G1531" s="2"/>
      <c r="H1531" s="2"/>
      <c r="I1531" s="2"/>
      <c r="J1531" s="2"/>
    </row>
    <row r="1532" spans="4:10" x14ac:dyDescent="0.25">
      <c r="D1532" s="2"/>
      <c r="E1532" s="2"/>
      <c r="F1532" s="2"/>
      <c r="G1532" s="2"/>
      <c r="H1532" s="2"/>
      <c r="I1532" s="2"/>
      <c r="J1532" s="2"/>
    </row>
    <row r="1533" spans="4:10" x14ac:dyDescent="0.25">
      <c r="D1533" s="2"/>
      <c r="E1533" s="2"/>
      <c r="F1533" s="2"/>
      <c r="G1533" s="2"/>
      <c r="H1533" s="2"/>
      <c r="I1533" s="2"/>
      <c r="J1533" s="2"/>
    </row>
    <row r="1534" spans="4:10" x14ac:dyDescent="0.25">
      <c r="D1534" s="2"/>
      <c r="E1534" s="2"/>
      <c r="F1534" s="2"/>
      <c r="G1534" s="2"/>
      <c r="H1534" s="2"/>
      <c r="I1534" s="2"/>
      <c r="J1534" s="2"/>
    </row>
    <row r="1535" spans="4:10" x14ac:dyDescent="0.25">
      <c r="D1535" s="2"/>
      <c r="E1535" s="2"/>
      <c r="F1535" s="2"/>
      <c r="G1535" s="2"/>
      <c r="H1535" s="2"/>
      <c r="I1535" s="2"/>
      <c r="J1535" s="2"/>
    </row>
    <row r="1536" spans="4:10" x14ac:dyDescent="0.25">
      <c r="D1536" s="2"/>
      <c r="E1536" s="2"/>
      <c r="F1536" s="2"/>
      <c r="G1536" s="2"/>
      <c r="H1536" s="2"/>
      <c r="I1536" s="2"/>
      <c r="J1536" s="2"/>
    </row>
    <row r="1537" spans="4:10" x14ac:dyDescent="0.25">
      <c r="D1537" s="2"/>
      <c r="E1537" s="2"/>
      <c r="F1537" s="2"/>
      <c r="G1537" s="2"/>
      <c r="H1537" s="2"/>
      <c r="I1537" s="2"/>
      <c r="J1537" s="2"/>
    </row>
    <row r="1538" spans="4:10" x14ac:dyDescent="0.25">
      <c r="D1538" s="2"/>
      <c r="E1538" s="2"/>
      <c r="F1538" s="2"/>
      <c r="G1538" s="2"/>
      <c r="H1538" s="2"/>
      <c r="I1538" s="2"/>
      <c r="J1538" s="2"/>
    </row>
    <row r="1539" spans="4:10" x14ac:dyDescent="0.25">
      <c r="D1539" s="2"/>
      <c r="E1539" s="2"/>
      <c r="F1539" s="2"/>
      <c r="G1539" s="2"/>
      <c r="H1539" s="2"/>
      <c r="I1539" s="2"/>
      <c r="J1539" s="2"/>
    </row>
    <row r="1540" spans="4:10" x14ac:dyDescent="0.25">
      <c r="D1540" s="2"/>
      <c r="E1540" s="2"/>
      <c r="F1540" s="2"/>
      <c r="G1540" s="2"/>
      <c r="H1540" s="2"/>
      <c r="I1540" s="2"/>
      <c r="J1540" s="2"/>
    </row>
    <row r="1541" spans="4:10" x14ac:dyDescent="0.25">
      <c r="D1541" s="2"/>
      <c r="E1541" s="2"/>
      <c r="F1541" s="2"/>
      <c r="G1541" s="2"/>
      <c r="H1541" s="2"/>
      <c r="I1541" s="2"/>
      <c r="J1541" s="2"/>
    </row>
    <row r="1542" spans="4:10" x14ac:dyDescent="0.25">
      <c r="D1542" s="2"/>
      <c r="E1542" s="2"/>
      <c r="F1542" s="2"/>
      <c r="G1542" s="2"/>
      <c r="H1542" s="2"/>
      <c r="I1542" s="2"/>
      <c r="J1542" s="2"/>
    </row>
    <row r="1543" spans="4:10" x14ac:dyDescent="0.25">
      <c r="D1543" s="2"/>
      <c r="E1543" s="2"/>
      <c r="F1543" s="2"/>
      <c r="G1543" s="2"/>
      <c r="H1543" s="2"/>
      <c r="I1543" s="2"/>
      <c r="J1543" s="2"/>
    </row>
    <row r="1544" spans="4:10" x14ac:dyDescent="0.25">
      <c r="D1544" s="2"/>
      <c r="E1544" s="2"/>
      <c r="F1544" s="2"/>
      <c r="G1544" s="2"/>
      <c r="H1544" s="2"/>
      <c r="I1544" s="2"/>
      <c r="J1544" s="2"/>
    </row>
    <row r="1545" spans="4:10" x14ac:dyDescent="0.25">
      <c r="D1545" s="2"/>
      <c r="E1545" s="2"/>
      <c r="F1545" s="2"/>
      <c r="G1545" s="2"/>
      <c r="H1545" s="2"/>
      <c r="I1545" s="2"/>
      <c r="J1545" s="2"/>
    </row>
    <row r="1546" spans="4:10" x14ac:dyDescent="0.25">
      <c r="D1546" s="2"/>
      <c r="E1546" s="2"/>
      <c r="F1546" s="2"/>
      <c r="G1546" s="2"/>
      <c r="H1546" s="2"/>
      <c r="I1546" s="2"/>
      <c r="J1546" s="2"/>
    </row>
    <row r="1547" spans="4:10" x14ac:dyDescent="0.25">
      <c r="D1547" s="2"/>
      <c r="E1547" s="2"/>
      <c r="F1547" s="2"/>
      <c r="G1547" s="2"/>
      <c r="H1547" s="2"/>
      <c r="I1547" s="2"/>
      <c r="J1547" s="2"/>
    </row>
    <row r="1548" spans="4:10" x14ac:dyDescent="0.25">
      <c r="D1548" s="2"/>
      <c r="E1548" s="2"/>
      <c r="F1548" s="2"/>
      <c r="G1548" s="2"/>
      <c r="H1548" s="2"/>
      <c r="I1548" s="2"/>
      <c r="J1548" s="2"/>
    </row>
    <row r="1549" spans="4:10" x14ac:dyDescent="0.25">
      <c r="D1549" s="2"/>
      <c r="E1549" s="2"/>
      <c r="F1549" s="2"/>
      <c r="G1549" s="2"/>
      <c r="H1549" s="2"/>
      <c r="I1549" s="2"/>
      <c r="J1549" s="2"/>
    </row>
    <row r="1550" spans="4:10" x14ac:dyDescent="0.25">
      <c r="D1550" s="2"/>
      <c r="E1550" s="2"/>
      <c r="F1550" s="2"/>
      <c r="G1550" s="2"/>
      <c r="H1550" s="2"/>
      <c r="I1550" s="2"/>
      <c r="J1550" s="2"/>
    </row>
    <row r="1551" spans="4:10" x14ac:dyDescent="0.25">
      <c r="D1551" s="2"/>
      <c r="E1551" s="2"/>
      <c r="F1551" s="2"/>
      <c r="G1551" s="2"/>
      <c r="H1551" s="2"/>
      <c r="I1551" s="2"/>
      <c r="J1551" s="2"/>
    </row>
    <row r="1552" spans="4:10" x14ac:dyDescent="0.25">
      <c r="D1552" s="2"/>
      <c r="E1552" s="2"/>
      <c r="F1552" s="2"/>
      <c r="G1552" s="2"/>
      <c r="H1552" s="2"/>
      <c r="I1552" s="2"/>
      <c r="J1552" s="2"/>
    </row>
    <row r="1553" spans="4:10" x14ac:dyDescent="0.25">
      <c r="D1553" s="2"/>
      <c r="E1553" s="2"/>
      <c r="F1553" s="2"/>
      <c r="G1553" s="2"/>
      <c r="H1553" s="2"/>
      <c r="I1553" s="2"/>
      <c r="J1553" s="2"/>
    </row>
    <row r="1554" spans="4:10" x14ac:dyDescent="0.25">
      <c r="D1554" s="2"/>
      <c r="E1554" s="2"/>
      <c r="F1554" s="2"/>
      <c r="G1554" s="2"/>
      <c r="H1554" s="2"/>
      <c r="I1554" s="2"/>
      <c r="J1554" s="2"/>
    </row>
    <row r="1555" spans="4:10" x14ac:dyDescent="0.25">
      <c r="D1555" s="2"/>
      <c r="E1555" s="2"/>
      <c r="F1555" s="2"/>
      <c r="G1555" s="2"/>
      <c r="H1555" s="2"/>
      <c r="I1555" s="2"/>
      <c r="J1555" s="2"/>
    </row>
    <row r="1556" spans="4:10" x14ac:dyDescent="0.25">
      <c r="D1556" s="2"/>
      <c r="E1556" s="2"/>
      <c r="F1556" s="2"/>
      <c r="G1556" s="2"/>
      <c r="H1556" s="2"/>
      <c r="I1556" s="2"/>
      <c r="J1556" s="2"/>
    </row>
    <row r="1557" spans="4:10" x14ac:dyDescent="0.25">
      <c r="D1557" s="2"/>
      <c r="E1557" s="2"/>
      <c r="F1557" s="2"/>
      <c r="G1557" s="2"/>
      <c r="H1557" s="2"/>
      <c r="I1557" s="2"/>
      <c r="J1557" s="2"/>
    </row>
    <row r="1558" spans="4:10" x14ac:dyDescent="0.25">
      <c r="D1558" s="2"/>
      <c r="E1558" s="2"/>
      <c r="F1558" s="2"/>
      <c r="G1558" s="2"/>
      <c r="H1558" s="2"/>
      <c r="I1558" s="2"/>
      <c r="J1558" s="2"/>
    </row>
    <row r="1559" spans="4:10" x14ac:dyDescent="0.25">
      <c r="D1559" s="2"/>
      <c r="E1559" s="2"/>
      <c r="F1559" s="2"/>
      <c r="G1559" s="2"/>
      <c r="H1559" s="2"/>
      <c r="I1559" s="2"/>
      <c r="J1559" s="2"/>
    </row>
    <row r="1560" spans="4:10" x14ac:dyDescent="0.25">
      <c r="D1560" s="2"/>
      <c r="E1560" s="2"/>
      <c r="F1560" s="2"/>
      <c r="G1560" s="2"/>
      <c r="H1560" s="2"/>
      <c r="I1560" s="2"/>
      <c r="J1560" s="2"/>
    </row>
    <row r="1561" spans="4:10" x14ac:dyDescent="0.25">
      <c r="D1561" s="2"/>
      <c r="E1561" s="2"/>
      <c r="F1561" s="2"/>
      <c r="G1561" s="2"/>
      <c r="H1561" s="2"/>
      <c r="I1561" s="2"/>
      <c r="J1561" s="2"/>
    </row>
    <row r="1562" spans="4:10" x14ac:dyDescent="0.25">
      <c r="D1562" s="2"/>
      <c r="E1562" s="2"/>
      <c r="F1562" s="2"/>
      <c r="G1562" s="2"/>
      <c r="H1562" s="2"/>
      <c r="I1562" s="2"/>
      <c r="J1562" s="2"/>
    </row>
    <row r="1563" spans="4:10" x14ac:dyDescent="0.25">
      <c r="D1563" s="2"/>
      <c r="E1563" s="2"/>
      <c r="F1563" s="2"/>
      <c r="G1563" s="2"/>
      <c r="H1563" s="2"/>
      <c r="I1563" s="2"/>
      <c r="J1563" s="2"/>
    </row>
    <row r="1564" spans="4:10" x14ac:dyDescent="0.25">
      <c r="D1564" s="2"/>
      <c r="E1564" s="2"/>
      <c r="F1564" s="2"/>
      <c r="G1564" s="2"/>
      <c r="H1564" s="2"/>
      <c r="I1564" s="2"/>
      <c r="J1564" s="2"/>
    </row>
    <row r="1565" spans="4:10" x14ac:dyDescent="0.25">
      <c r="D1565" s="2"/>
      <c r="E1565" s="2"/>
      <c r="F1565" s="2"/>
      <c r="G1565" s="2"/>
      <c r="H1565" s="2"/>
      <c r="I1565" s="2"/>
      <c r="J1565" s="2"/>
    </row>
    <row r="1566" spans="4:10" x14ac:dyDescent="0.25">
      <c r="D1566" s="2"/>
      <c r="E1566" s="2"/>
      <c r="F1566" s="2"/>
      <c r="G1566" s="2"/>
      <c r="H1566" s="2"/>
      <c r="I1566" s="2"/>
      <c r="J1566" s="2"/>
    </row>
    <row r="1567" spans="4:10" x14ac:dyDescent="0.25">
      <c r="D1567" s="2"/>
      <c r="E1567" s="2"/>
      <c r="F1567" s="2"/>
      <c r="G1567" s="2"/>
      <c r="H1567" s="2"/>
      <c r="I1567" s="2"/>
      <c r="J1567" s="2"/>
    </row>
    <row r="1568" spans="4:10" x14ac:dyDescent="0.25">
      <c r="D1568" s="2"/>
      <c r="E1568" s="2"/>
      <c r="F1568" s="2"/>
      <c r="G1568" s="2"/>
      <c r="H1568" s="2"/>
      <c r="I1568" s="2"/>
      <c r="J1568" s="2"/>
    </row>
    <row r="1569" spans="4:10" x14ac:dyDescent="0.25">
      <c r="D1569" s="2"/>
      <c r="E1569" s="2"/>
      <c r="F1569" s="2"/>
      <c r="G1569" s="2"/>
      <c r="H1569" s="2"/>
      <c r="I1569" s="2"/>
      <c r="J1569" s="2"/>
    </row>
    <row r="1570" spans="4:10" x14ac:dyDescent="0.25">
      <c r="D1570" s="2"/>
      <c r="E1570" s="2"/>
      <c r="F1570" s="2"/>
      <c r="G1570" s="2"/>
      <c r="H1570" s="2"/>
      <c r="I1570" s="2"/>
      <c r="J1570" s="2"/>
    </row>
    <row r="1571" spans="4:10" x14ac:dyDescent="0.25">
      <c r="D1571" s="2"/>
      <c r="E1571" s="2"/>
      <c r="F1571" s="2"/>
      <c r="G1571" s="2"/>
      <c r="H1571" s="2"/>
      <c r="I1571" s="2"/>
      <c r="J1571" s="2"/>
    </row>
    <row r="1572" spans="4:10" x14ac:dyDescent="0.25">
      <c r="D1572" s="2"/>
      <c r="E1572" s="2"/>
      <c r="F1572" s="2"/>
      <c r="G1572" s="2"/>
      <c r="H1572" s="2"/>
      <c r="I1572" s="2"/>
      <c r="J1572" s="2"/>
    </row>
    <row r="1573" spans="4:10" x14ac:dyDescent="0.25">
      <c r="D1573" s="2"/>
      <c r="E1573" s="2"/>
      <c r="F1573" s="2"/>
      <c r="G1573" s="2"/>
      <c r="H1573" s="2"/>
      <c r="I1573" s="2"/>
      <c r="J1573" s="2"/>
    </row>
    <row r="1574" spans="4:10" x14ac:dyDescent="0.25">
      <c r="D1574" s="2"/>
      <c r="E1574" s="2"/>
      <c r="F1574" s="2"/>
      <c r="G1574" s="2"/>
      <c r="H1574" s="2"/>
      <c r="I1574" s="2"/>
      <c r="J1574" s="2"/>
    </row>
    <row r="1575" spans="4:10" x14ac:dyDescent="0.25">
      <c r="D1575" s="2"/>
      <c r="E1575" s="2"/>
      <c r="F1575" s="2"/>
      <c r="G1575" s="2"/>
      <c r="H1575" s="2"/>
      <c r="I1575" s="2"/>
      <c r="J1575" s="2"/>
    </row>
    <row r="1576" spans="4:10" x14ac:dyDescent="0.25">
      <c r="D1576" s="2"/>
      <c r="E1576" s="2"/>
      <c r="F1576" s="2"/>
      <c r="G1576" s="2"/>
      <c r="H1576" s="2"/>
      <c r="I1576" s="2"/>
      <c r="J1576" s="2"/>
    </row>
    <row r="1577" spans="4:10" x14ac:dyDescent="0.25">
      <c r="D1577" s="2"/>
      <c r="E1577" s="2"/>
      <c r="F1577" s="2"/>
      <c r="G1577" s="2"/>
      <c r="H1577" s="2"/>
      <c r="I1577" s="2"/>
      <c r="J1577" s="2"/>
    </row>
    <row r="1578" spans="4:10" x14ac:dyDescent="0.25">
      <c r="D1578" s="2"/>
      <c r="E1578" s="2"/>
      <c r="F1578" s="2"/>
      <c r="G1578" s="2"/>
      <c r="H1578" s="2"/>
      <c r="I1578" s="2"/>
      <c r="J1578" s="2"/>
    </row>
    <row r="1579" spans="4:10" x14ac:dyDescent="0.25">
      <c r="D1579" s="2"/>
      <c r="E1579" s="2"/>
      <c r="F1579" s="2"/>
      <c r="G1579" s="2"/>
      <c r="H1579" s="2"/>
      <c r="I1579" s="2"/>
      <c r="J1579" s="2"/>
    </row>
    <row r="1580" spans="4:10" x14ac:dyDescent="0.25">
      <c r="D1580" s="2"/>
      <c r="E1580" s="2"/>
      <c r="F1580" s="2"/>
      <c r="G1580" s="2"/>
      <c r="H1580" s="2"/>
      <c r="I1580" s="2"/>
      <c r="J1580" s="2"/>
    </row>
    <row r="1581" spans="4:10" x14ac:dyDescent="0.25">
      <c r="D1581" s="2"/>
      <c r="E1581" s="2"/>
      <c r="F1581" s="2"/>
      <c r="G1581" s="2"/>
      <c r="H1581" s="2"/>
      <c r="I1581" s="2"/>
      <c r="J1581" s="2"/>
    </row>
    <row r="1582" spans="4:10" x14ac:dyDescent="0.25">
      <c r="D1582" s="2"/>
      <c r="E1582" s="2"/>
      <c r="F1582" s="2"/>
      <c r="G1582" s="2"/>
      <c r="H1582" s="2"/>
      <c r="I1582" s="2"/>
      <c r="J1582" s="2"/>
    </row>
    <row r="1583" spans="4:10" x14ac:dyDescent="0.25">
      <c r="D1583" s="2"/>
      <c r="E1583" s="2"/>
      <c r="F1583" s="2"/>
      <c r="G1583" s="2"/>
      <c r="H1583" s="2"/>
      <c r="I1583" s="2"/>
      <c r="J1583" s="2"/>
    </row>
    <row r="1584" spans="4:10" x14ac:dyDescent="0.25">
      <c r="D1584" s="2"/>
      <c r="E1584" s="2"/>
      <c r="F1584" s="2"/>
      <c r="G1584" s="2"/>
      <c r="H1584" s="2"/>
      <c r="I1584" s="2"/>
      <c r="J1584" s="2"/>
    </row>
    <row r="1585" spans="4:10" x14ac:dyDescent="0.25">
      <c r="D1585" s="2"/>
      <c r="E1585" s="2"/>
      <c r="F1585" s="2"/>
      <c r="G1585" s="2"/>
      <c r="H1585" s="2"/>
      <c r="I1585" s="2"/>
      <c r="J1585" s="2"/>
    </row>
    <row r="1586" spans="4:10" x14ac:dyDescent="0.25">
      <c r="D1586" s="2"/>
      <c r="E1586" s="2"/>
      <c r="F1586" s="2"/>
      <c r="G1586" s="2"/>
      <c r="H1586" s="2"/>
      <c r="I1586" s="2"/>
      <c r="J1586" s="2"/>
    </row>
    <row r="1587" spans="4:10" x14ac:dyDescent="0.25">
      <c r="D1587" s="2"/>
      <c r="E1587" s="2"/>
      <c r="F1587" s="2"/>
      <c r="G1587" s="2"/>
      <c r="H1587" s="2"/>
      <c r="I1587" s="2"/>
      <c r="J1587" s="2"/>
    </row>
    <row r="1588" spans="4:10" x14ac:dyDescent="0.25">
      <c r="D1588" s="2"/>
      <c r="E1588" s="2"/>
      <c r="F1588" s="2"/>
      <c r="G1588" s="2"/>
      <c r="H1588" s="2"/>
      <c r="I1588" s="2"/>
      <c r="J1588" s="2"/>
    </row>
    <row r="1589" spans="4:10" x14ac:dyDescent="0.25">
      <c r="D1589" s="2"/>
      <c r="E1589" s="2"/>
      <c r="F1589" s="2"/>
      <c r="G1589" s="2"/>
      <c r="H1589" s="2"/>
      <c r="I1589" s="2"/>
      <c r="J1589" s="2"/>
    </row>
    <row r="1590" spans="4:10" x14ac:dyDescent="0.25">
      <c r="D1590" s="2"/>
      <c r="E1590" s="2"/>
      <c r="F1590" s="2"/>
      <c r="G1590" s="2"/>
      <c r="H1590" s="2"/>
      <c r="I1590" s="2"/>
      <c r="J1590" s="2"/>
    </row>
    <row r="1591" spans="4:10" x14ac:dyDescent="0.25">
      <c r="D1591" s="2"/>
      <c r="E1591" s="2"/>
      <c r="F1591" s="2"/>
      <c r="G1591" s="2"/>
      <c r="H1591" s="2"/>
      <c r="I1591" s="2"/>
      <c r="J1591" s="2"/>
    </row>
    <row r="1592" spans="4:10" x14ac:dyDescent="0.25">
      <c r="D1592" s="2"/>
      <c r="E1592" s="2"/>
      <c r="F1592" s="2"/>
      <c r="G1592" s="2"/>
      <c r="H1592" s="2"/>
      <c r="I1592" s="2"/>
      <c r="J1592" s="2"/>
    </row>
    <row r="1593" spans="4:10" x14ac:dyDescent="0.25">
      <c r="D1593" s="2"/>
      <c r="E1593" s="2"/>
      <c r="F1593" s="2"/>
      <c r="G1593" s="2"/>
      <c r="H1593" s="2"/>
      <c r="I1593" s="2"/>
      <c r="J1593" s="2"/>
    </row>
    <row r="1594" spans="4:10" x14ac:dyDescent="0.25">
      <c r="D1594" s="2"/>
      <c r="E1594" s="2"/>
      <c r="F1594" s="2"/>
      <c r="G1594" s="2"/>
      <c r="H1594" s="2"/>
      <c r="I1594" s="2"/>
      <c r="J1594" s="2"/>
    </row>
    <row r="1595" spans="4:10" x14ac:dyDescent="0.25">
      <c r="D1595" s="2"/>
      <c r="E1595" s="2"/>
      <c r="F1595" s="2"/>
      <c r="G1595" s="2"/>
      <c r="H1595" s="2"/>
      <c r="I1595" s="2"/>
      <c r="J1595" s="2"/>
    </row>
    <row r="1596" spans="4:10" x14ac:dyDescent="0.25">
      <c r="D1596" s="2"/>
      <c r="E1596" s="2"/>
      <c r="F1596" s="2"/>
      <c r="G1596" s="2"/>
      <c r="H1596" s="2"/>
      <c r="I1596" s="2"/>
      <c r="J1596" s="2"/>
    </row>
    <row r="1597" spans="4:10" x14ac:dyDescent="0.25">
      <c r="D1597" s="2"/>
      <c r="E1597" s="2"/>
      <c r="F1597" s="2"/>
      <c r="G1597" s="2"/>
      <c r="H1597" s="2"/>
      <c r="I1597" s="2"/>
      <c r="J1597" s="2"/>
    </row>
    <row r="1598" spans="4:10" x14ac:dyDescent="0.25">
      <c r="D1598" s="2"/>
      <c r="E1598" s="2"/>
      <c r="F1598" s="2"/>
      <c r="G1598" s="2"/>
      <c r="H1598" s="2"/>
      <c r="I1598" s="2"/>
      <c r="J1598" s="2"/>
    </row>
    <row r="1599" spans="4:10" x14ac:dyDescent="0.25">
      <c r="D1599" s="2"/>
      <c r="E1599" s="2"/>
      <c r="F1599" s="2"/>
      <c r="G1599" s="2"/>
      <c r="H1599" s="2"/>
      <c r="I1599" s="2"/>
      <c r="J1599" s="2"/>
    </row>
    <row r="1600" spans="4:10" x14ac:dyDescent="0.25">
      <c r="D1600" s="2"/>
      <c r="E1600" s="2"/>
      <c r="F1600" s="2"/>
      <c r="G1600" s="2"/>
      <c r="H1600" s="2"/>
      <c r="I1600" s="2"/>
      <c r="J1600" s="2"/>
    </row>
    <row r="1601" spans="4:10" x14ac:dyDescent="0.25">
      <c r="D1601" s="2"/>
      <c r="E1601" s="2"/>
      <c r="F1601" s="2"/>
      <c r="G1601" s="2"/>
      <c r="H1601" s="2"/>
      <c r="I1601" s="2"/>
      <c r="J1601" s="2"/>
    </row>
    <row r="1602" spans="4:10" x14ac:dyDescent="0.25">
      <c r="D1602" s="2"/>
      <c r="E1602" s="2"/>
      <c r="F1602" s="2"/>
      <c r="G1602" s="2"/>
      <c r="H1602" s="2"/>
      <c r="I1602" s="2"/>
      <c r="J1602" s="2"/>
    </row>
    <row r="1603" spans="4:10" x14ac:dyDescent="0.25">
      <c r="D1603" s="2"/>
      <c r="E1603" s="2"/>
      <c r="F1603" s="2"/>
      <c r="G1603" s="2"/>
      <c r="H1603" s="2"/>
      <c r="I1603" s="2"/>
      <c r="J1603" s="2"/>
    </row>
    <row r="1604" spans="4:10" x14ac:dyDescent="0.25">
      <c r="D1604" s="2"/>
      <c r="E1604" s="2"/>
      <c r="F1604" s="2"/>
      <c r="G1604" s="2"/>
      <c r="H1604" s="2"/>
      <c r="I1604" s="2"/>
      <c r="J1604" s="2"/>
    </row>
    <row r="1605" spans="4:10" x14ac:dyDescent="0.25">
      <c r="D1605" s="2"/>
      <c r="E1605" s="2"/>
      <c r="F1605" s="2"/>
      <c r="G1605" s="2"/>
      <c r="H1605" s="2"/>
      <c r="I1605" s="2"/>
      <c r="J1605" s="2"/>
    </row>
    <row r="1606" spans="4:10" x14ac:dyDescent="0.25">
      <c r="D1606" s="2"/>
      <c r="E1606" s="2"/>
      <c r="F1606" s="2"/>
      <c r="G1606" s="2"/>
      <c r="H1606" s="2"/>
      <c r="I1606" s="2"/>
      <c r="J1606" s="2"/>
    </row>
    <row r="1607" spans="4:10" x14ac:dyDescent="0.25">
      <c r="D1607" s="2"/>
      <c r="E1607" s="2"/>
      <c r="F1607" s="2"/>
      <c r="G1607" s="2"/>
      <c r="H1607" s="2"/>
      <c r="I1607" s="2"/>
      <c r="J1607" s="2"/>
    </row>
    <row r="1608" spans="4:10" x14ac:dyDescent="0.25">
      <c r="D1608" s="2"/>
      <c r="E1608" s="2"/>
      <c r="F1608" s="2"/>
      <c r="G1608" s="2"/>
      <c r="H1608" s="2"/>
      <c r="I1608" s="2"/>
      <c r="J1608" s="2"/>
    </row>
    <row r="1609" spans="4:10" x14ac:dyDescent="0.25">
      <c r="D1609" s="2"/>
      <c r="E1609" s="2"/>
      <c r="F1609" s="2"/>
      <c r="G1609" s="2"/>
      <c r="H1609" s="2"/>
      <c r="I1609" s="2"/>
      <c r="J1609" s="2"/>
    </row>
    <row r="1610" spans="4:10" x14ac:dyDescent="0.25">
      <c r="D1610" s="2"/>
      <c r="E1610" s="2"/>
      <c r="F1610" s="2"/>
      <c r="G1610" s="2"/>
      <c r="H1610" s="2"/>
      <c r="I1610" s="2"/>
      <c r="J1610" s="2"/>
    </row>
    <row r="1611" spans="4:10" x14ac:dyDescent="0.25">
      <c r="D1611" s="2"/>
      <c r="E1611" s="2"/>
      <c r="F1611" s="2"/>
      <c r="G1611" s="2"/>
      <c r="H1611" s="2"/>
      <c r="I1611" s="2"/>
      <c r="J1611" s="2"/>
    </row>
    <row r="1612" spans="4:10" x14ac:dyDescent="0.25">
      <c r="D1612" s="2"/>
      <c r="E1612" s="2"/>
      <c r="F1612" s="2"/>
      <c r="G1612" s="2"/>
      <c r="H1612" s="2"/>
      <c r="I1612" s="2"/>
      <c r="J1612" s="2"/>
    </row>
    <row r="1613" spans="4:10" x14ac:dyDescent="0.25">
      <c r="D1613" s="2"/>
      <c r="E1613" s="2"/>
      <c r="F1613" s="2"/>
      <c r="G1613" s="2"/>
      <c r="H1613" s="2"/>
      <c r="I1613" s="2"/>
      <c r="J1613" s="2"/>
    </row>
    <row r="1614" spans="4:10" x14ac:dyDescent="0.25">
      <c r="D1614" s="2"/>
      <c r="E1614" s="2"/>
      <c r="F1614" s="2"/>
      <c r="G1614" s="2"/>
      <c r="H1614" s="2"/>
      <c r="I1614" s="2"/>
      <c r="J1614" s="2"/>
    </row>
    <row r="1615" spans="4:10" x14ac:dyDescent="0.25">
      <c r="D1615" s="2"/>
      <c r="E1615" s="2"/>
      <c r="F1615" s="2"/>
      <c r="G1615" s="2"/>
      <c r="H1615" s="2"/>
      <c r="I1615" s="2"/>
      <c r="J1615" s="2"/>
    </row>
    <row r="1616" spans="4:10" x14ac:dyDescent="0.25">
      <c r="D1616" s="2"/>
      <c r="E1616" s="2"/>
      <c r="F1616" s="2"/>
      <c r="G1616" s="2"/>
      <c r="H1616" s="2"/>
      <c r="I1616" s="2"/>
      <c r="J1616" s="2"/>
    </row>
    <row r="1617" spans="4:10" x14ac:dyDescent="0.25">
      <c r="D1617" s="2"/>
      <c r="E1617" s="2"/>
      <c r="F1617" s="2"/>
      <c r="G1617" s="2"/>
      <c r="H1617" s="2"/>
      <c r="I1617" s="2"/>
      <c r="J1617" s="2"/>
    </row>
    <row r="1618" spans="4:10" x14ac:dyDescent="0.25">
      <c r="D1618" s="2"/>
      <c r="E1618" s="2"/>
      <c r="F1618" s="2"/>
      <c r="G1618" s="2"/>
      <c r="H1618" s="2"/>
      <c r="I1618" s="2"/>
      <c r="J1618" s="2"/>
    </row>
    <row r="1619" spans="4:10" x14ac:dyDescent="0.25">
      <c r="D1619" s="2"/>
      <c r="E1619" s="2"/>
      <c r="F1619" s="2"/>
      <c r="G1619" s="2"/>
      <c r="H1619" s="2"/>
      <c r="I1619" s="2"/>
      <c r="J1619" s="2"/>
    </row>
    <row r="1620" spans="4:10" x14ac:dyDescent="0.25">
      <c r="D1620" s="2"/>
      <c r="E1620" s="2"/>
      <c r="F1620" s="2"/>
      <c r="G1620" s="2"/>
      <c r="H1620" s="2"/>
      <c r="I1620" s="2"/>
      <c r="J1620" s="2"/>
    </row>
    <row r="1621" spans="4:10" x14ac:dyDescent="0.25">
      <c r="D1621" s="2"/>
      <c r="E1621" s="2"/>
      <c r="F1621" s="2"/>
      <c r="G1621" s="2"/>
      <c r="H1621" s="2"/>
      <c r="I1621" s="2"/>
      <c r="J1621" s="2"/>
    </row>
    <row r="1622" spans="4:10" x14ac:dyDescent="0.25">
      <c r="D1622" s="2"/>
      <c r="E1622" s="2"/>
      <c r="F1622" s="2"/>
      <c r="G1622" s="2"/>
      <c r="H1622" s="2"/>
      <c r="I1622" s="2"/>
      <c r="J1622" s="2"/>
    </row>
    <row r="1623" spans="4:10" x14ac:dyDescent="0.25">
      <c r="D1623" s="2"/>
      <c r="E1623" s="2"/>
      <c r="F1623" s="2"/>
      <c r="G1623" s="2"/>
      <c r="H1623" s="2"/>
      <c r="I1623" s="2"/>
      <c r="J1623" s="2"/>
    </row>
    <row r="1624" spans="4:10" x14ac:dyDescent="0.25">
      <c r="D1624" s="2"/>
      <c r="E1624" s="2"/>
      <c r="F1624" s="2"/>
      <c r="G1624" s="2"/>
      <c r="H1624" s="2"/>
      <c r="I1624" s="2"/>
      <c r="J1624" s="2"/>
    </row>
    <row r="1625" spans="4:10" x14ac:dyDescent="0.25">
      <c r="D1625" s="2"/>
      <c r="E1625" s="2"/>
      <c r="F1625" s="2"/>
      <c r="G1625" s="2"/>
      <c r="H1625" s="2"/>
      <c r="I1625" s="2"/>
      <c r="J1625" s="2"/>
    </row>
    <row r="1626" spans="4:10" x14ac:dyDescent="0.25">
      <c r="D1626" s="2"/>
      <c r="E1626" s="2"/>
      <c r="F1626" s="2"/>
      <c r="G1626" s="2"/>
      <c r="H1626" s="2"/>
      <c r="I1626" s="2"/>
      <c r="J1626" s="2"/>
    </row>
    <row r="1627" spans="4:10" x14ac:dyDescent="0.25">
      <c r="D1627" s="2"/>
      <c r="E1627" s="2"/>
      <c r="F1627" s="2"/>
      <c r="G1627" s="2"/>
      <c r="H1627" s="2"/>
      <c r="I1627" s="2"/>
      <c r="J1627" s="2"/>
    </row>
    <row r="1628" spans="4:10" x14ac:dyDescent="0.25">
      <c r="D1628" s="2"/>
      <c r="E1628" s="2"/>
      <c r="F1628" s="2"/>
      <c r="G1628" s="2"/>
      <c r="H1628" s="2"/>
      <c r="I1628" s="2"/>
      <c r="J1628" s="2"/>
    </row>
    <row r="1629" spans="4:10" x14ac:dyDescent="0.25">
      <c r="D1629" s="2"/>
      <c r="E1629" s="2"/>
      <c r="F1629" s="2"/>
      <c r="G1629" s="2"/>
      <c r="H1629" s="2"/>
      <c r="I1629" s="2"/>
      <c r="J1629" s="2"/>
    </row>
    <row r="1630" spans="4:10" x14ac:dyDescent="0.25">
      <c r="D1630" s="2"/>
      <c r="E1630" s="2"/>
      <c r="F1630" s="2"/>
      <c r="G1630" s="2"/>
      <c r="H1630" s="2"/>
      <c r="I1630" s="2"/>
      <c r="J1630" s="2"/>
    </row>
    <row r="1631" spans="4:10" x14ac:dyDescent="0.25">
      <c r="D1631" s="2"/>
      <c r="E1631" s="2"/>
      <c r="F1631" s="2"/>
      <c r="G1631" s="2"/>
      <c r="H1631" s="2"/>
      <c r="I1631" s="2"/>
      <c r="J1631" s="2"/>
    </row>
    <row r="1632" spans="4:10" x14ac:dyDescent="0.25">
      <c r="D1632" s="2"/>
      <c r="E1632" s="2"/>
      <c r="F1632" s="2"/>
      <c r="G1632" s="2"/>
      <c r="H1632" s="2"/>
      <c r="I1632" s="2"/>
      <c r="J1632" s="2"/>
    </row>
    <row r="1633" spans="4:10" x14ac:dyDescent="0.25">
      <c r="D1633" s="2"/>
      <c r="E1633" s="2"/>
      <c r="F1633" s="2"/>
      <c r="G1633" s="2"/>
      <c r="H1633" s="2"/>
      <c r="I1633" s="2"/>
      <c r="J1633" s="2"/>
    </row>
    <row r="1634" spans="4:10" x14ac:dyDescent="0.25">
      <c r="D1634" s="2"/>
      <c r="E1634" s="2"/>
      <c r="F1634" s="2"/>
      <c r="G1634" s="2"/>
      <c r="H1634" s="2"/>
      <c r="I1634" s="2"/>
      <c r="J1634" s="2"/>
    </row>
    <row r="1635" spans="4:10" x14ac:dyDescent="0.25">
      <c r="D1635" s="2"/>
      <c r="E1635" s="2"/>
      <c r="F1635" s="2"/>
      <c r="G1635" s="2"/>
      <c r="H1635" s="2"/>
      <c r="I1635" s="2"/>
      <c r="J1635" s="2"/>
    </row>
    <row r="1636" spans="4:10" x14ac:dyDescent="0.25">
      <c r="D1636" s="2"/>
      <c r="E1636" s="2"/>
      <c r="F1636" s="2"/>
      <c r="G1636" s="2"/>
      <c r="H1636" s="2"/>
      <c r="I1636" s="2"/>
      <c r="J1636" s="2"/>
    </row>
    <row r="1637" spans="4:10" x14ac:dyDescent="0.25">
      <c r="D1637" s="2"/>
      <c r="E1637" s="2"/>
      <c r="F1637" s="2"/>
      <c r="G1637" s="2"/>
      <c r="H1637" s="2"/>
      <c r="I1637" s="2"/>
      <c r="J1637" s="2"/>
    </row>
    <row r="1638" spans="4:10" x14ac:dyDescent="0.25">
      <c r="D1638" s="2"/>
      <c r="E1638" s="2"/>
      <c r="F1638" s="2"/>
      <c r="G1638" s="2"/>
      <c r="H1638" s="2"/>
      <c r="I1638" s="2"/>
      <c r="J1638" s="2"/>
    </row>
    <row r="1639" spans="4:10" x14ac:dyDescent="0.25">
      <c r="D1639" s="2"/>
      <c r="E1639" s="2"/>
      <c r="F1639" s="2"/>
      <c r="G1639" s="2"/>
      <c r="H1639" s="2"/>
      <c r="I1639" s="2"/>
      <c r="J1639" s="2"/>
    </row>
    <row r="1640" spans="4:10" x14ac:dyDescent="0.25">
      <c r="D1640" s="2"/>
      <c r="E1640" s="2"/>
      <c r="F1640" s="2"/>
      <c r="G1640" s="2"/>
      <c r="H1640" s="2"/>
      <c r="I1640" s="2"/>
      <c r="J1640" s="2"/>
    </row>
    <row r="1641" spans="4:10" x14ac:dyDescent="0.25">
      <c r="D1641" s="2"/>
      <c r="E1641" s="2"/>
      <c r="F1641" s="2"/>
      <c r="G1641" s="2"/>
      <c r="H1641" s="2"/>
      <c r="I1641" s="2"/>
      <c r="J1641" s="2"/>
    </row>
    <row r="1642" spans="4:10" x14ac:dyDescent="0.25">
      <c r="D1642" s="2"/>
      <c r="E1642" s="2"/>
      <c r="F1642" s="2"/>
      <c r="G1642" s="2"/>
      <c r="H1642" s="2"/>
      <c r="I1642" s="2"/>
      <c r="J1642" s="2"/>
    </row>
    <row r="1643" spans="4:10" x14ac:dyDescent="0.25">
      <c r="D1643" s="2"/>
      <c r="E1643" s="2"/>
      <c r="F1643" s="2"/>
      <c r="G1643" s="2"/>
      <c r="H1643" s="2"/>
      <c r="I1643" s="2"/>
      <c r="J1643" s="2"/>
    </row>
    <row r="1644" spans="4:10" x14ac:dyDescent="0.25">
      <c r="D1644" s="2"/>
      <c r="E1644" s="2"/>
      <c r="F1644" s="2"/>
      <c r="G1644" s="2"/>
      <c r="H1644" s="2"/>
      <c r="I1644" s="2"/>
      <c r="J1644" s="2"/>
    </row>
    <row r="1645" spans="4:10" x14ac:dyDescent="0.25">
      <c r="D1645" s="2"/>
      <c r="E1645" s="2"/>
      <c r="F1645" s="2"/>
      <c r="G1645" s="2"/>
      <c r="H1645" s="2"/>
      <c r="I1645" s="2"/>
      <c r="J1645" s="2"/>
    </row>
    <row r="1646" spans="4:10" x14ac:dyDescent="0.25">
      <c r="D1646" s="2"/>
      <c r="E1646" s="2"/>
      <c r="F1646" s="2"/>
      <c r="G1646" s="2"/>
      <c r="H1646" s="2"/>
      <c r="I1646" s="2"/>
      <c r="J1646" s="2"/>
    </row>
    <row r="1647" spans="4:10" x14ac:dyDescent="0.25">
      <c r="D1647" s="2"/>
      <c r="E1647" s="2"/>
      <c r="F1647" s="2"/>
      <c r="G1647" s="2"/>
      <c r="H1647" s="2"/>
      <c r="I1647" s="2"/>
      <c r="J1647" s="2"/>
    </row>
    <row r="1648" spans="4:10" x14ac:dyDescent="0.25">
      <c r="D1648" s="2"/>
      <c r="E1648" s="2"/>
      <c r="F1648" s="2"/>
      <c r="G1648" s="2"/>
      <c r="H1648" s="2"/>
      <c r="I1648" s="2"/>
      <c r="J1648" s="2"/>
    </row>
    <row r="1649" spans="4:10" x14ac:dyDescent="0.25">
      <c r="D1649" s="2"/>
      <c r="E1649" s="2"/>
      <c r="F1649" s="2"/>
      <c r="G1649" s="2"/>
      <c r="H1649" s="2"/>
      <c r="I1649" s="2"/>
      <c r="J1649" s="2"/>
    </row>
    <row r="1650" spans="4:10" x14ac:dyDescent="0.25">
      <c r="D1650" s="2"/>
      <c r="E1650" s="2"/>
      <c r="F1650" s="2"/>
      <c r="G1650" s="2"/>
      <c r="H1650" s="2"/>
      <c r="I1650" s="2"/>
      <c r="J1650" s="2"/>
    </row>
    <row r="1651" spans="4:10" x14ac:dyDescent="0.25">
      <c r="D1651" s="2"/>
      <c r="E1651" s="2"/>
      <c r="F1651" s="2"/>
      <c r="G1651" s="2"/>
      <c r="H1651" s="2"/>
      <c r="I1651" s="2"/>
      <c r="J1651" s="2"/>
    </row>
    <row r="1652" spans="4:10" x14ac:dyDescent="0.25">
      <c r="D1652" s="2"/>
      <c r="E1652" s="2"/>
      <c r="F1652" s="2"/>
      <c r="G1652" s="2"/>
      <c r="H1652" s="2"/>
      <c r="I1652" s="2"/>
      <c r="J1652" s="2"/>
    </row>
    <row r="1653" spans="4:10" x14ac:dyDescent="0.25">
      <c r="D1653" s="2"/>
      <c r="E1653" s="2"/>
      <c r="F1653" s="2"/>
      <c r="G1653" s="2"/>
      <c r="H1653" s="2"/>
      <c r="I1653" s="2"/>
      <c r="J1653" s="2"/>
    </row>
    <row r="1654" spans="4:10" x14ac:dyDescent="0.25">
      <c r="D1654" s="2"/>
      <c r="E1654" s="2"/>
      <c r="F1654" s="2"/>
      <c r="G1654" s="2"/>
      <c r="H1654" s="2"/>
      <c r="I1654" s="2"/>
      <c r="J1654" s="2"/>
    </row>
    <row r="1655" spans="4:10" x14ac:dyDescent="0.25">
      <c r="D1655" s="2"/>
      <c r="E1655" s="2"/>
      <c r="F1655" s="2"/>
      <c r="G1655" s="2"/>
      <c r="H1655" s="2"/>
      <c r="I1655" s="2"/>
      <c r="J1655" s="2"/>
    </row>
    <row r="1656" spans="4:10" x14ac:dyDescent="0.25">
      <c r="D1656" s="2"/>
      <c r="E1656" s="2"/>
      <c r="F1656" s="2"/>
      <c r="G1656" s="2"/>
      <c r="H1656" s="2"/>
      <c r="I1656" s="2"/>
      <c r="J1656" s="2"/>
    </row>
    <row r="1657" spans="4:10" x14ac:dyDescent="0.25">
      <c r="D1657" s="2"/>
      <c r="E1657" s="2"/>
      <c r="F1657" s="2"/>
      <c r="G1657" s="2"/>
      <c r="H1657" s="2"/>
      <c r="I1657" s="2"/>
      <c r="J1657" s="2"/>
    </row>
    <row r="1658" spans="4:10" x14ac:dyDescent="0.25">
      <c r="D1658" s="2"/>
      <c r="E1658" s="2"/>
      <c r="F1658" s="2"/>
      <c r="G1658" s="2"/>
      <c r="H1658" s="2"/>
      <c r="I1658" s="2"/>
      <c r="J1658" s="2"/>
    </row>
    <row r="1659" spans="4:10" x14ac:dyDescent="0.25">
      <c r="D1659" s="2"/>
      <c r="E1659" s="2"/>
      <c r="F1659" s="2"/>
      <c r="G1659" s="2"/>
      <c r="H1659" s="2"/>
      <c r="I1659" s="2"/>
      <c r="J1659" s="2"/>
    </row>
    <row r="1660" spans="4:10" x14ac:dyDescent="0.25">
      <c r="D1660" s="2"/>
      <c r="E1660" s="2"/>
      <c r="F1660" s="2"/>
      <c r="G1660" s="2"/>
      <c r="H1660" s="2"/>
      <c r="I1660" s="2"/>
      <c r="J1660" s="2"/>
    </row>
    <row r="1661" spans="4:10" x14ac:dyDescent="0.25">
      <c r="D1661" s="2"/>
      <c r="E1661" s="2"/>
      <c r="F1661" s="2"/>
      <c r="G1661" s="2"/>
      <c r="H1661" s="2"/>
      <c r="I1661" s="2"/>
      <c r="J1661" s="2"/>
    </row>
    <row r="1662" spans="4:10" x14ac:dyDescent="0.25">
      <c r="D1662" s="2"/>
      <c r="E1662" s="2"/>
      <c r="F1662" s="2"/>
      <c r="G1662" s="2"/>
      <c r="H1662" s="2"/>
      <c r="I1662" s="2"/>
      <c r="J1662" s="2"/>
    </row>
    <row r="1663" spans="4:10" x14ac:dyDescent="0.25">
      <c r="D1663" s="2"/>
      <c r="E1663" s="2"/>
      <c r="F1663" s="2"/>
      <c r="G1663" s="2"/>
      <c r="H1663" s="2"/>
      <c r="I1663" s="2"/>
      <c r="J1663" s="2"/>
    </row>
    <row r="1664" spans="4:10" x14ac:dyDescent="0.25">
      <c r="D1664" s="2"/>
      <c r="E1664" s="2"/>
      <c r="F1664" s="2"/>
      <c r="G1664" s="2"/>
      <c r="H1664" s="2"/>
      <c r="I1664" s="2"/>
      <c r="J1664" s="2"/>
    </row>
    <row r="1665" spans="4:10" x14ac:dyDescent="0.25">
      <c r="D1665" s="2"/>
      <c r="E1665" s="2"/>
      <c r="F1665" s="2"/>
      <c r="G1665" s="2"/>
      <c r="H1665" s="2"/>
      <c r="I1665" s="2"/>
      <c r="J1665" s="2"/>
    </row>
    <row r="1666" spans="4:10" x14ac:dyDescent="0.25">
      <c r="D1666" s="2"/>
      <c r="E1666" s="2"/>
      <c r="F1666" s="2"/>
      <c r="G1666" s="2"/>
      <c r="H1666" s="2"/>
      <c r="I1666" s="2"/>
      <c r="J1666" s="2"/>
    </row>
    <row r="1667" spans="4:10" x14ac:dyDescent="0.25">
      <c r="D1667" s="2"/>
      <c r="E1667" s="2"/>
      <c r="F1667" s="2"/>
      <c r="G1667" s="2"/>
      <c r="H1667" s="2"/>
      <c r="I1667" s="2"/>
      <c r="J1667" s="2"/>
    </row>
    <row r="1668" spans="4:10" x14ac:dyDescent="0.25">
      <c r="D1668" s="2"/>
      <c r="E1668" s="2"/>
      <c r="F1668" s="2"/>
      <c r="G1668" s="2"/>
      <c r="H1668" s="2"/>
      <c r="I1668" s="2"/>
      <c r="J1668" s="2"/>
    </row>
    <row r="1669" spans="4:10" x14ac:dyDescent="0.25">
      <c r="D1669" s="2"/>
      <c r="E1669" s="2"/>
      <c r="F1669" s="2"/>
      <c r="G1669" s="2"/>
      <c r="H1669" s="2"/>
      <c r="I1669" s="2"/>
      <c r="J1669" s="2"/>
    </row>
    <row r="1670" spans="4:10" x14ac:dyDescent="0.25">
      <c r="D1670" s="2"/>
      <c r="E1670" s="2"/>
      <c r="F1670" s="2"/>
      <c r="G1670" s="2"/>
      <c r="H1670" s="2"/>
      <c r="I1670" s="2"/>
      <c r="J1670" s="2"/>
    </row>
    <row r="1671" spans="4:10" x14ac:dyDescent="0.25">
      <c r="D1671" s="2"/>
      <c r="E1671" s="2"/>
      <c r="F1671" s="2"/>
      <c r="G1671" s="2"/>
      <c r="H1671" s="2"/>
      <c r="I1671" s="2"/>
      <c r="J1671" s="2"/>
    </row>
    <row r="1672" spans="4:10" x14ac:dyDescent="0.25">
      <c r="D1672" s="2"/>
      <c r="E1672" s="2"/>
      <c r="F1672" s="2"/>
      <c r="G1672" s="2"/>
      <c r="H1672" s="2"/>
      <c r="I1672" s="2"/>
      <c r="J1672" s="2"/>
    </row>
    <row r="1673" spans="4:10" x14ac:dyDescent="0.25">
      <c r="D1673" s="2"/>
      <c r="E1673" s="2"/>
      <c r="F1673" s="2"/>
      <c r="G1673" s="2"/>
      <c r="H1673" s="2"/>
      <c r="I1673" s="2"/>
      <c r="J1673" s="2"/>
    </row>
    <row r="1674" spans="4:10" x14ac:dyDescent="0.25">
      <c r="D1674" s="2"/>
      <c r="E1674" s="2"/>
      <c r="F1674" s="2"/>
      <c r="G1674" s="2"/>
      <c r="H1674" s="2"/>
      <c r="I1674" s="2"/>
      <c r="J1674" s="2"/>
    </row>
    <row r="1675" spans="4:10" x14ac:dyDescent="0.25">
      <c r="D1675" s="2"/>
      <c r="E1675" s="2"/>
      <c r="F1675" s="2"/>
      <c r="G1675" s="2"/>
      <c r="H1675" s="2"/>
      <c r="I1675" s="2"/>
      <c r="J1675" s="2"/>
    </row>
    <row r="1676" spans="4:10" x14ac:dyDescent="0.25">
      <c r="D1676" s="2"/>
      <c r="E1676" s="2"/>
      <c r="F1676" s="2"/>
      <c r="G1676" s="2"/>
      <c r="H1676" s="2"/>
      <c r="I1676" s="2"/>
      <c r="J1676" s="2"/>
    </row>
    <row r="1677" spans="4:10" x14ac:dyDescent="0.25">
      <c r="D1677" s="2"/>
      <c r="E1677" s="2"/>
      <c r="F1677" s="2"/>
      <c r="G1677" s="2"/>
      <c r="H1677" s="2"/>
      <c r="I1677" s="2"/>
      <c r="J1677" s="2"/>
    </row>
    <row r="1678" spans="4:10" x14ac:dyDescent="0.25">
      <c r="D1678" s="2"/>
      <c r="E1678" s="2"/>
      <c r="F1678" s="2"/>
      <c r="G1678" s="2"/>
      <c r="H1678" s="2"/>
      <c r="I1678" s="2"/>
      <c r="J1678" s="2"/>
    </row>
    <row r="1679" spans="4:10" x14ac:dyDescent="0.25">
      <c r="D1679" s="2"/>
      <c r="E1679" s="2"/>
      <c r="F1679" s="2"/>
      <c r="G1679" s="2"/>
      <c r="H1679" s="2"/>
      <c r="I1679" s="2"/>
      <c r="J1679" s="2"/>
    </row>
  </sheetData>
  <autoFilter ref="C2:BU2" xr:uid="{00000000-0001-0000-0200-000000000000}">
    <sortState xmlns:xlrd2="http://schemas.microsoft.com/office/spreadsheetml/2017/richdata2" ref="C3:BU54">
      <sortCondition descending="1" ref="E2"/>
    </sortState>
  </autoFilter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 x14ac:dyDescent="0.25"/>
  <cols>
    <col min="1" max="1" width="2.6640625" style="129" customWidth="1"/>
    <col min="2" max="2" width="4.6640625" style="129" customWidth="1"/>
    <col min="3" max="3" width="20.6640625" style="129" customWidth="1"/>
    <col min="4" max="64" width="6.6640625" style="129" customWidth="1"/>
    <col min="65" max="65" width="0.88671875" style="129" customWidth="1"/>
    <col min="66" max="66" width="4.6640625" style="129" customWidth="1"/>
    <col min="67" max="67" width="20.6640625" style="129" customWidth="1"/>
    <col min="68" max="68" width="9.109375" style="129"/>
    <col min="69" max="70" width="15.109375" style="129" bestFit="1" customWidth="1"/>
    <col min="71" max="16384" width="9.109375" style="129"/>
  </cols>
  <sheetData>
    <row r="1" spans="1:82" ht="12.75" customHeight="1" thickBot="1" x14ac:dyDescent="0.3">
      <c r="A1" s="128"/>
      <c r="B1" s="128"/>
    </row>
    <row r="2" spans="1:82" ht="35.1" customHeight="1" x14ac:dyDescent="0.25">
      <c r="A2" s="130"/>
      <c r="B2" s="131"/>
      <c r="C2" s="132"/>
      <c r="D2" s="489" t="s">
        <v>50</v>
      </c>
      <c r="E2" s="490"/>
      <c r="F2" s="491"/>
      <c r="G2" s="492" t="s">
        <v>267</v>
      </c>
      <c r="H2" s="493"/>
      <c r="I2" s="494"/>
      <c r="J2" s="492" t="s">
        <v>268</v>
      </c>
      <c r="K2" s="493"/>
      <c r="L2" s="494"/>
      <c r="M2" s="492" t="s">
        <v>269</v>
      </c>
      <c r="N2" s="493"/>
      <c r="O2" s="494"/>
      <c r="P2" s="492" t="s">
        <v>270</v>
      </c>
      <c r="Q2" s="493"/>
      <c r="R2" s="495"/>
      <c r="S2" s="498" t="s">
        <v>271</v>
      </c>
      <c r="T2" s="499"/>
      <c r="U2" s="500" t="s">
        <v>272</v>
      </c>
      <c r="V2" s="501"/>
      <c r="W2" s="500" t="s">
        <v>273</v>
      </c>
      <c r="X2" s="501"/>
      <c r="Y2" s="500" t="s">
        <v>281</v>
      </c>
      <c r="Z2" s="501"/>
      <c r="AA2" s="500" t="s">
        <v>283</v>
      </c>
      <c r="AB2" s="501"/>
      <c r="AC2" s="500" t="s">
        <v>274</v>
      </c>
      <c r="AD2" s="501"/>
      <c r="AE2" s="500" t="s">
        <v>282</v>
      </c>
      <c r="AF2" s="501"/>
      <c r="AG2" s="500" t="s">
        <v>284</v>
      </c>
      <c r="AH2" s="501"/>
      <c r="AI2" s="500" t="s">
        <v>275</v>
      </c>
      <c r="AJ2" s="501"/>
      <c r="AK2" s="502" t="s">
        <v>276</v>
      </c>
      <c r="AL2" s="503"/>
      <c r="AM2" s="498" t="s">
        <v>277</v>
      </c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3"/>
    </row>
    <row r="3" spans="1:82" ht="24.9" customHeight="1" thickBot="1" x14ac:dyDescent="0.3">
      <c r="A3" s="130"/>
      <c r="B3" s="486" t="s">
        <v>149</v>
      </c>
      <c r="C3" s="487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488">
        <v>0</v>
      </c>
      <c r="AN3" s="484"/>
      <c r="AO3" s="483">
        <v>10</v>
      </c>
      <c r="AP3" s="484"/>
      <c r="AQ3" s="483">
        <v>20</v>
      </c>
      <c r="AR3" s="484"/>
      <c r="AS3" s="483">
        <v>30</v>
      </c>
      <c r="AT3" s="484"/>
      <c r="AU3" s="483">
        <v>40</v>
      </c>
      <c r="AV3" s="484"/>
      <c r="AW3" s="483">
        <v>50</v>
      </c>
      <c r="AX3" s="484"/>
      <c r="AY3" s="483">
        <v>60</v>
      </c>
      <c r="AZ3" s="484"/>
      <c r="BA3" s="483">
        <v>70</v>
      </c>
      <c r="BB3" s="484"/>
      <c r="BC3" s="483">
        <v>80</v>
      </c>
      <c r="BD3" s="484"/>
      <c r="BE3" s="483">
        <v>90</v>
      </c>
      <c r="BF3" s="484"/>
      <c r="BG3" s="483">
        <v>100</v>
      </c>
      <c r="BH3" s="484"/>
      <c r="BI3" s="483">
        <v>110</v>
      </c>
      <c r="BJ3" s="484"/>
      <c r="BK3" s="483">
        <v>120</v>
      </c>
      <c r="BL3" s="485"/>
    </row>
    <row r="4" spans="1:82" ht="35.1" customHeight="1" thickBot="1" x14ac:dyDescent="0.3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96" t="s">
        <v>150</v>
      </c>
      <c r="BO4" s="497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3.8" x14ac:dyDescent="0.25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1650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30.555555555555557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940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26.857142857142858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5.5555555555555552E-2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31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0.57407407407407407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34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0.62962962962962965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22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0.40740740740740738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22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0.40740740740740738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1.8518518518518517E-2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0.24074074074074073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10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0.18518518518518517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3.8" x14ac:dyDescent="0.25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3.8" x14ac:dyDescent="0.25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0.8035714285714286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1470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29.4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0.81578947368421051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920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27.878787878787879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23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0.51111111111111107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28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0.62222222222222223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0.1111111111111111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6.6666666666666666E-2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0.17777777777777778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16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0.35555555555555557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3.8" x14ac:dyDescent="0.25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0.26785714285714285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0.23684210526315788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3.8" x14ac:dyDescent="0.25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0.44642857142857145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0.42105263157894735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3.8" x14ac:dyDescent="0.25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0.6607142857142857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0.57894736842105265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3.8" x14ac:dyDescent="0.25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1660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32.549019607843135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0.78947368421052633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1020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31.875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0.125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26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0.54166666666666663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32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0.66666666666666663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20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20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9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0.1875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4.1666666666666664E-2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11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0.22916666666666666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0.29166666666666669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3.8" x14ac:dyDescent="0.25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1690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32.5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1040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30.588235294117649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7.6923076923076927E-2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29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0.55769230769230771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33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0.63461538461538458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24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24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0.17307692307692307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5.7692307692307696E-2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3.8" x14ac:dyDescent="0.25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0.9107142857142857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1280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25.098039215686274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0.81578947368421051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610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19.677419354838708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9.8039215686274508E-2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21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0.41176470588235292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26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0.50980392156862742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3.9215686274509803E-2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3.9215686274509803E-2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7.8431372549019607E-2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8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0.15686274509803921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3.8" x14ac:dyDescent="0.25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0.32142857142857145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0.39473684210526316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3.8" x14ac:dyDescent="0.25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1250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760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23.75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2.0408163265306121E-2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29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0.59183673469387754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30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0.61224489795918369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15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0.30612244897959184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15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0.30612244897959184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0.10204081632653061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4.0816326530612242E-2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0.22448979591836735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3.8" x14ac:dyDescent="0.25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0.9464285714285714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1820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33.090909090909093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970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27.714285714285715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0.15094339622641509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25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0.47169811320754718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33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0.62264150943396224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0.39622641509433965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0.39622641509433965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8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0.15094339622641509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3.7735849056603772E-2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10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0.18867924528301888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20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0.37735849056603776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3.8" x14ac:dyDescent="0.25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1430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26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870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24.166666666666668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1.8181818181818181E-2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35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0.63636363636363635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36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0.65454545454545454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0.36363636363636365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0.36363636363636365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0.18181818181818182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1.8181818181818181E-2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7.2727272727272724E-2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3.8" x14ac:dyDescent="0.25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0.10714285714285714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3.8" x14ac:dyDescent="0.25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1740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32.222222222222221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1080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30.857142857142858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9.2592592592592587E-2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0.53703703703703709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0.62962962962962965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22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0.40740740740740738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22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0.40740740740740738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6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7.407407407407407E-2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10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0.18518518518518517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18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3.8" x14ac:dyDescent="0.25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1720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30.714285714285715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1110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30.833333333333332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8.9285714285714288E-2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31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0.5535714285714286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36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0.6428571428571429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22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0.39285714285714285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22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0.39285714285714285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11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0.19642857142857142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11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0.19642857142857142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3.8" x14ac:dyDescent="0.25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1500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30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890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26.969696969696969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5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26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0.52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31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0.62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9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9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0.28000000000000003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3.8" x14ac:dyDescent="0.25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0.48214285714285715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0.47368421052631576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3.8" x14ac:dyDescent="0.25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1450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26.851851851851851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870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24.857142857142858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1.8518518518518517E-2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33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0.61111111111111116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34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0.62962962962962965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24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0.44444444444444442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24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0.44444444444444442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7.407407407407407E-2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7.407407407407407E-2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17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0.31481481481481483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3.8" x14ac:dyDescent="0.25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1670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30.363636363636363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990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28.285714285714285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3.6363636363636362E-2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33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35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0.63636363636363635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21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0.38181818181818183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21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0.38181818181818183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11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5.4545454545454543E-2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14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0.25454545454545452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0.21818181818181817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3.8" x14ac:dyDescent="0.25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35.833333333333336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0.78947368421052633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32.666666666666664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0.14583333333333334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0.64583333333333337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0.29166666666666669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0.35416666666666669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3.8" x14ac:dyDescent="0.25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0.9464285714285714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1560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29.433962264150942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850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25.757575757575758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7.5471698113207544E-2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30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0.56603773584905659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34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0.64150943396226412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20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0.37735849056603776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20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0.37735849056603776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0.13207547169811321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3.7735849056603772E-2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0.16981132075471697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12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0.22641509433962265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3.8" x14ac:dyDescent="0.25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1440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26.181818181818183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910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25.277777777777779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4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7.407407407407407E-2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31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0.57407407407407407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35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0.64814814814814814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0.22222222222222221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0.22222222222222221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7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0.12962962962962962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1.8518518518518517E-2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8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0.14814814814814814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0.24074074074074073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3.8" x14ac:dyDescent="0.25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0.9464285714285714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1600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30.76923076923077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950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29.6875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9.4339622641509441E-2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28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0.52830188679245282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33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0.62264150943396224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22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0.41509433962264153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22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0.41509433962264153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7.5471698113207544E-2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5.6603773584905662E-2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0.13207547169811321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0.24528301886792453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3.8" x14ac:dyDescent="0.25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0.4642857142857143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30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0.42105263157894735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24.375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3.8461538461538464E-2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0.61538461538461542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0.65384615384615385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0.42307692307692307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0.42307692307692307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0.19230769230769232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0.19230769230769232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0.30769230769230771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3.8" x14ac:dyDescent="0.25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0.6785714285714286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1050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26.923076923076923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0.63157894736842102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570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23.75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5.2631578947368418E-2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22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0.57894736842105265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24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0.63157894736842102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13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0.34210526315789475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13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0.34210526315789475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7.8947368421052627E-2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2.6315789473684209E-2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0.10526315789473684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14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0.36842105263157893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3.8" x14ac:dyDescent="0.25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1810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32.321428571428569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1010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28.055555555555557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0.12727272727272726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31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0.5636363636363636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38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0.69090909090909092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0.38181818181818183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0.38181818181818183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8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0.14545454545454545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3.6363636363636362E-2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10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0.18181818181818182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13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0.23636363636363636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3.8" x14ac:dyDescent="0.25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0.32142857142857145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0.34210526315789475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3.8" x14ac:dyDescent="0.25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1540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30.196078431372548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0.81578947368421051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840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25.454545454545453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0.10204081632653061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28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33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0.67346938775510201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22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0.44897959183673469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22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0.44897959183673469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0.12244897959183673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0.12244897959183673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0.24489795918367346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3.8" x14ac:dyDescent="0.25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3.5714285714285712E-2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5.2631578947368418E-2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3.8" x14ac:dyDescent="0.25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1850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34.25925925925926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960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28.235294117647058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0.10909090909090909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29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0.52727272727272723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35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0.63636363636363635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0.47272727272727272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0.47272727272727272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11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11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17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0.30909090909090908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3.8" x14ac:dyDescent="0.25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1550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36.904761904761905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0.76315789473684215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920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34.074074074074076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10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21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0.47727272727272729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31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0.70454545454545459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13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0.29545454545454547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13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0.29545454545454547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6.8181818181818177E-2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4.5454545454545456E-2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0.11363636363636363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11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3.8" x14ac:dyDescent="0.25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3.5714285714285712E-2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5.2631578947368418E-2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3.8" x14ac:dyDescent="0.25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5.3571428571428568E-2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7.8947368421052627E-2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3.8" x14ac:dyDescent="0.25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32.75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0.63157894736842102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28.4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0.05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0.67500000000000004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0.22500000000000001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2.5000000000000001E-2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3.8" x14ac:dyDescent="0.25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0.6607142857142857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0.60526315789473684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3.8" x14ac:dyDescent="0.25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0.4107142857142857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0.39473684210526316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3.8" x14ac:dyDescent="0.25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8.9285714285714288E-2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0.13157894736842105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3.8" x14ac:dyDescent="0.25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0.9107142857142857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1740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34.117647058823529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950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28.787878787878789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9.8039215686274508E-2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27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0.52941176470588236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32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0.62745098039215685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25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25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0.13725490196078433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7.8431372549019607E-2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0.21568627450980393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14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0.27450980392156865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3.8" x14ac:dyDescent="0.25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0.10526315789473684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3.8" x14ac:dyDescent="0.25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0.10714285714285714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0.13157894736842105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3.8" x14ac:dyDescent="0.25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0.23214285714285715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0.28947368421052633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3.8" x14ac:dyDescent="0.25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0.9107142857142857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1500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29.411764705882351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860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26.060606060606062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3.9215686274509803E-2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33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0.6470588235294118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35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0.68627450980392157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22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0.43137254901960786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22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0.43137254901960786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9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0.17647058823529413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1.9607843137254902E-2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10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0.19607843137254902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0.13725490196078433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3.8" x14ac:dyDescent="0.25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0.8392857142857143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3.8" x14ac:dyDescent="0.25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3.8" x14ac:dyDescent="0.25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0.9464285714285714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1820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33.703703703703702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1050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30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0.15094339622641509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25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0.47169811320754718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33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0.62264150943396224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23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0.43396226415094341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23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0.43396226415094341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7.5471698113207544E-2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7.5471698113207544E-2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0.15094339622641509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18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0.33962264150943394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3.8" x14ac:dyDescent="0.25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1850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33.035714285714285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1090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30.277777777777779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29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0.5178571428571429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37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0.6607142857142857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25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0.44642857142857145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25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0.44642857142857145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7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1.7857142857142856E-2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8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0.21428571428571427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3.8" x14ac:dyDescent="0.25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1840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33.454545454545453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1150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32.857142857142854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0.10909090909090909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30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0.54545454545454541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36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0.65454545454545454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27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0.49090909090909091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27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0.49090909090909091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0.14545454545454545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0.14545454545454545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18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0.32727272727272727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3.8" x14ac:dyDescent="0.25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3.8" x14ac:dyDescent="0.25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1550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28.181818181818183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920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26.285714285714285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3.6363636363636362E-2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34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0.61818181818181817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36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0.65454545454545454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0.29090909090909089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0.29090909090909089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0.18181818181818182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7.2727272727272724E-2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0.25454545454545452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11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3.8" x14ac:dyDescent="0.25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1690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30.178571428571427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970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26.944444444444443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0.10909090909090909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32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0.58181818181818179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38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0.69090909090909092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21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0.38181818181818183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21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0.38181818181818183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8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0.14545454545454545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8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0.14545454545454545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3.8" x14ac:dyDescent="0.25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0.26315789473684209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3.8" x14ac:dyDescent="0.25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3.8" x14ac:dyDescent="0.25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0.18421052631578946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3.8" x14ac:dyDescent="0.25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3.5714285714285712E-2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5.2631578947368418E-2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3.8" x14ac:dyDescent="0.25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0.48214285714285715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0.44736842105263158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3.8" x14ac:dyDescent="0.25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19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0.35185185185185186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19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0.35185185185185186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0.1111111111111111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1.8518518518518517E-2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0.12962962962962962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3.8" x14ac:dyDescent="0.25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0.9464285714285714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1680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32.307692307692307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1010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29.705882352941178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8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0.15094339622641509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26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0.49056603773584906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34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0.64150943396226412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20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0.37735849056603776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20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0.37735849056603776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5.6603773584905662E-2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5.6603773584905662E-2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0.11320754716981132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13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0.24528301886792453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3.8" x14ac:dyDescent="0.25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0.68421052631578949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3.8" x14ac:dyDescent="0.25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3.8" x14ac:dyDescent="0.25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30.425531914893618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0.76315789473684215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24.666666666666668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0.10869565217391304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0.54347826086956519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0.65217391304347827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0.15217391304347827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2.1739130434782608E-2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0.17391304347826086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0.2608695652173913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3.8" x14ac:dyDescent="0.25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1280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31.219512195121951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0.68421052631578949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830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30.74074074074074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22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0.55000000000000004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28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0.05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0.17499999999999999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3.8" x14ac:dyDescent="0.25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0.78947368421052633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22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22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0.06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0.28000000000000003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3.8" x14ac:dyDescent="0.25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3.8" x14ac:dyDescent="0.25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0.5535714285714286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0.52631578947368418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3.8" x14ac:dyDescent="0.25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0.81578947368421051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17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0.34693877551020408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17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0.34693877551020408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10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0.20408163265306123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10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0.20408163265306123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3.8" x14ac:dyDescent="0.25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0.13157894736842105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3.8" x14ac:dyDescent="0.25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1800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35.294117647058826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1090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35.161290322580648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4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7.6923076923076927E-2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32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0.61538461538461542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36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0.69230769230769229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0.42307692307692307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0.42307692307692307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12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0.23076923076923078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1.9230769230769232E-2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13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0.25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0.40384615384615385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3.8" x14ac:dyDescent="0.25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0.71052631578947367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0.21428571428571427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0.21428571428571427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0.16666666666666666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2.3809523809523808E-2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0.19047619047619047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3.8" x14ac:dyDescent="0.25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3.8" x14ac:dyDescent="0.25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0.9821428571428571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1600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29.62962962962963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0.92105263157894735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820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24.117647058823529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0.10909090909090909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31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0.5636363636363636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37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0.67272727272727273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0.21818181818181817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0.21818181818181817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8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0.14545454545454545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3.6363636363636362E-2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10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0.18181818181818182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0.21818181818181817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3.8" x14ac:dyDescent="0.25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0.21428571428571427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0.23684210526315788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3.8" x14ac:dyDescent="0.25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3.8" x14ac:dyDescent="0.25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3.8" x14ac:dyDescent="0.25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5.3571428571428568E-2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7.8947368421052627E-2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3.8" x14ac:dyDescent="0.25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0.7321428571428571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0.57894736842105265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3.8" x14ac:dyDescent="0.25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1820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32.5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1000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27.777777777777779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6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0.10714285714285714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31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0.5535714285714286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37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0.6607142857142857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22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0.39285714285714285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22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0.39285714285714285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8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5.3571428571428568E-2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11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0.19642857142857142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15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0.26785714285714285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3.8" x14ac:dyDescent="0.25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4.4" thickBot="1" x14ac:dyDescent="0.3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0.86842105263157898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4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8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0.15384615384615385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5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5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 xr:uid="{00000000-0009-0000-0000-000003000000}">
    <sortState xmlns:xlrd2="http://schemas.microsoft.com/office/spreadsheetml/2017/richdata2"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4"/>
  <sheetViews>
    <sheetView topLeftCell="A43" zoomScale="85" zoomScaleNormal="85" workbookViewId="0">
      <selection activeCell="E76" sqref="E76"/>
    </sheetView>
  </sheetViews>
  <sheetFormatPr defaultRowHeight="13.2" x14ac:dyDescent="0.25"/>
  <cols>
    <col min="1" max="2" width="15.6640625" customWidth="1"/>
  </cols>
  <sheetData>
    <row r="1" spans="1:2" ht="20.100000000000001" customHeight="1" x14ac:dyDescent="0.25">
      <c r="A1" s="193" t="s">
        <v>218</v>
      </c>
      <c r="B1" s="194" t="s">
        <v>219</v>
      </c>
    </row>
    <row r="2" spans="1:2" x14ac:dyDescent="0.25">
      <c r="A2" s="195" t="s">
        <v>264</v>
      </c>
      <c r="B2" s="196">
        <v>40</v>
      </c>
    </row>
    <row r="3" spans="1:2" x14ac:dyDescent="0.25">
      <c r="A3" s="197" t="s">
        <v>203</v>
      </c>
      <c r="B3" s="113">
        <v>40</v>
      </c>
    </row>
    <row r="4" spans="1:2" x14ac:dyDescent="0.25">
      <c r="A4" s="39" t="s">
        <v>386</v>
      </c>
      <c r="B4" s="113">
        <v>40</v>
      </c>
    </row>
    <row r="5" spans="1:2" x14ac:dyDescent="0.25">
      <c r="A5" s="197" t="s">
        <v>204</v>
      </c>
      <c r="B5" s="113">
        <v>40</v>
      </c>
    </row>
    <row r="6" spans="1:2" x14ac:dyDescent="0.25">
      <c r="A6" s="197" t="s">
        <v>217</v>
      </c>
      <c r="B6" s="113">
        <v>40</v>
      </c>
    </row>
    <row r="7" spans="1:2" x14ac:dyDescent="0.25">
      <c r="A7" s="197" t="s">
        <v>205</v>
      </c>
      <c r="B7" s="113">
        <v>40</v>
      </c>
    </row>
    <row r="8" spans="1:2" x14ac:dyDescent="0.25">
      <c r="A8" s="197" t="s">
        <v>206</v>
      </c>
      <c r="B8" s="113">
        <v>40</v>
      </c>
    </row>
    <row r="9" spans="1:2" x14ac:dyDescent="0.25">
      <c r="A9" s="197" t="s">
        <v>207</v>
      </c>
      <c r="B9" s="113">
        <v>40</v>
      </c>
    </row>
    <row r="10" spans="1:2" x14ac:dyDescent="0.25">
      <c r="A10" s="197" t="s">
        <v>208</v>
      </c>
      <c r="B10" s="113">
        <v>40</v>
      </c>
    </row>
    <row r="11" spans="1:2" x14ac:dyDescent="0.25">
      <c r="A11" s="197" t="s">
        <v>354</v>
      </c>
      <c r="B11" s="113">
        <v>40</v>
      </c>
    </row>
    <row r="12" spans="1:2" x14ac:dyDescent="0.25">
      <c r="A12" s="198" t="s">
        <v>209</v>
      </c>
      <c r="B12" s="199">
        <v>40</v>
      </c>
    </row>
    <row r="13" spans="1:2" x14ac:dyDescent="0.25">
      <c r="A13" s="195" t="s">
        <v>287</v>
      </c>
      <c r="B13" s="196">
        <v>40</v>
      </c>
    </row>
    <row r="14" spans="1:2" x14ac:dyDescent="0.25">
      <c r="A14" s="197" t="s">
        <v>288</v>
      </c>
      <c r="B14" s="113">
        <v>40</v>
      </c>
    </row>
    <row r="15" spans="1:2" x14ac:dyDescent="0.25">
      <c r="A15" s="197" t="s">
        <v>229</v>
      </c>
      <c r="B15" s="113">
        <v>40</v>
      </c>
    </row>
    <row r="16" spans="1:2" x14ac:dyDescent="0.25">
      <c r="A16" s="197" t="s">
        <v>336</v>
      </c>
      <c r="B16" s="113">
        <v>40</v>
      </c>
    </row>
    <row r="17" spans="1:2" x14ac:dyDescent="0.25">
      <c r="A17" s="197" t="s">
        <v>343</v>
      </c>
      <c r="B17" s="113">
        <v>40</v>
      </c>
    </row>
    <row r="18" spans="1:2" x14ac:dyDescent="0.25">
      <c r="A18" s="197" t="s">
        <v>356</v>
      </c>
      <c r="B18" s="113">
        <v>40</v>
      </c>
    </row>
    <row r="19" spans="1:2" x14ac:dyDescent="0.25">
      <c r="A19" s="197" t="s">
        <v>230</v>
      </c>
      <c r="B19" s="113">
        <v>40</v>
      </c>
    </row>
    <row r="20" spans="1:2" x14ac:dyDescent="0.25">
      <c r="A20" s="197" t="s">
        <v>231</v>
      </c>
      <c r="B20" s="113">
        <v>40</v>
      </c>
    </row>
    <row r="21" spans="1:2" x14ac:dyDescent="0.25">
      <c r="A21" s="197" t="s">
        <v>232</v>
      </c>
      <c r="B21" s="113">
        <v>40</v>
      </c>
    </row>
    <row r="22" spans="1:2" x14ac:dyDescent="0.25">
      <c r="A22" s="197" t="s">
        <v>233</v>
      </c>
      <c r="B22" s="113">
        <v>40</v>
      </c>
    </row>
    <row r="23" spans="1:2" x14ac:dyDescent="0.25">
      <c r="A23" s="197" t="s">
        <v>234</v>
      </c>
      <c r="B23" s="113">
        <v>40</v>
      </c>
    </row>
    <row r="24" spans="1:2" x14ac:dyDescent="0.25">
      <c r="A24" s="197" t="s">
        <v>235</v>
      </c>
      <c r="B24" s="113">
        <v>40</v>
      </c>
    </row>
    <row r="25" spans="1:2" x14ac:dyDescent="0.25">
      <c r="A25" s="197" t="s">
        <v>289</v>
      </c>
      <c r="B25" s="113">
        <v>40</v>
      </c>
    </row>
    <row r="26" spans="1:2" x14ac:dyDescent="0.25">
      <c r="A26" s="198" t="s">
        <v>358</v>
      </c>
      <c r="B26" s="199">
        <v>40</v>
      </c>
    </row>
    <row r="27" spans="1:2" x14ac:dyDescent="0.25">
      <c r="A27" s="195" t="s">
        <v>285</v>
      </c>
      <c r="B27" s="196">
        <v>20</v>
      </c>
    </row>
    <row r="28" spans="1:2" x14ac:dyDescent="0.25">
      <c r="A28" s="197" t="s">
        <v>221</v>
      </c>
      <c r="B28" s="113">
        <v>20</v>
      </c>
    </row>
    <row r="29" spans="1:2" x14ac:dyDescent="0.25">
      <c r="A29" s="197" t="s">
        <v>405</v>
      </c>
      <c r="B29" s="113">
        <v>20</v>
      </c>
    </row>
    <row r="30" spans="1:2" x14ac:dyDescent="0.25">
      <c r="A30" s="197" t="s">
        <v>222</v>
      </c>
      <c r="B30" s="113">
        <v>20</v>
      </c>
    </row>
    <row r="31" spans="1:2" x14ac:dyDescent="0.25">
      <c r="A31" s="197" t="s">
        <v>223</v>
      </c>
      <c r="B31" s="113">
        <v>20</v>
      </c>
    </row>
    <row r="32" spans="1:2" x14ac:dyDescent="0.25">
      <c r="A32" s="197" t="s">
        <v>224</v>
      </c>
      <c r="B32" s="113">
        <v>20</v>
      </c>
    </row>
    <row r="33" spans="1:2" x14ac:dyDescent="0.25">
      <c r="A33" s="197" t="s">
        <v>225</v>
      </c>
      <c r="B33" s="113">
        <v>20</v>
      </c>
    </row>
    <row r="34" spans="1:2" x14ac:dyDescent="0.25">
      <c r="A34" s="197" t="s">
        <v>226</v>
      </c>
      <c r="B34" s="113">
        <v>20</v>
      </c>
    </row>
    <row r="35" spans="1:2" x14ac:dyDescent="0.25">
      <c r="A35" s="197" t="s">
        <v>227</v>
      </c>
      <c r="B35" s="113">
        <v>20</v>
      </c>
    </row>
    <row r="36" spans="1:2" x14ac:dyDescent="0.25">
      <c r="A36" s="197" t="s">
        <v>355</v>
      </c>
      <c r="B36" s="113">
        <v>20</v>
      </c>
    </row>
    <row r="37" spans="1:2" x14ac:dyDescent="0.25">
      <c r="A37" s="198" t="s">
        <v>228</v>
      </c>
      <c r="B37" s="199">
        <v>20</v>
      </c>
    </row>
    <row r="38" spans="1:2" x14ac:dyDescent="0.25">
      <c r="A38" s="195" t="s">
        <v>260</v>
      </c>
      <c r="B38" s="196">
        <v>20</v>
      </c>
    </row>
    <row r="39" spans="1:2" x14ac:dyDescent="0.25">
      <c r="A39" s="197" t="s">
        <v>286</v>
      </c>
      <c r="B39" s="113">
        <v>20</v>
      </c>
    </row>
    <row r="40" spans="1:2" x14ac:dyDescent="0.25">
      <c r="A40" s="197" t="s">
        <v>210</v>
      </c>
      <c r="B40" s="113">
        <v>20</v>
      </c>
    </row>
    <row r="41" spans="1:2" x14ac:dyDescent="0.25">
      <c r="A41" s="197" t="s">
        <v>324</v>
      </c>
      <c r="B41" s="113">
        <v>20</v>
      </c>
    </row>
    <row r="42" spans="1:2" x14ac:dyDescent="0.25">
      <c r="A42" s="197" t="s">
        <v>342</v>
      </c>
      <c r="B42" s="113">
        <v>20</v>
      </c>
    </row>
    <row r="43" spans="1:2" x14ac:dyDescent="0.25">
      <c r="A43" s="197" t="s">
        <v>357</v>
      </c>
      <c r="B43" s="113">
        <v>20</v>
      </c>
    </row>
    <row r="44" spans="1:2" x14ac:dyDescent="0.25">
      <c r="A44" s="197" t="s">
        <v>211</v>
      </c>
      <c r="B44" s="113">
        <v>20</v>
      </c>
    </row>
    <row r="45" spans="1:2" x14ac:dyDescent="0.25">
      <c r="A45" s="197" t="s">
        <v>212</v>
      </c>
      <c r="B45" s="113">
        <v>20</v>
      </c>
    </row>
    <row r="46" spans="1:2" x14ac:dyDescent="0.25">
      <c r="A46" s="197" t="s">
        <v>213</v>
      </c>
      <c r="B46" s="113">
        <v>20</v>
      </c>
    </row>
    <row r="47" spans="1:2" x14ac:dyDescent="0.25">
      <c r="A47" s="197" t="s">
        <v>214</v>
      </c>
      <c r="B47" s="113">
        <v>20</v>
      </c>
    </row>
    <row r="48" spans="1:2" x14ac:dyDescent="0.25">
      <c r="A48" s="197" t="s">
        <v>216</v>
      </c>
      <c r="B48" s="113">
        <v>20</v>
      </c>
    </row>
    <row r="49" spans="1:2" x14ac:dyDescent="0.25">
      <c r="A49" s="197" t="s">
        <v>215</v>
      </c>
      <c r="B49" s="113">
        <v>20</v>
      </c>
    </row>
    <row r="50" spans="1:2" x14ac:dyDescent="0.25">
      <c r="A50" s="197" t="s">
        <v>263</v>
      </c>
      <c r="B50" s="113">
        <v>20</v>
      </c>
    </row>
    <row r="51" spans="1:2" x14ac:dyDescent="0.25">
      <c r="A51" s="198" t="s">
        <v>359</v>
      </c>
      <c r="B51" s="199">
        <v>20</v>
      </c>
    </row>
    <row r="52" spans="1:2" x14ac:dyDescent="0.25">
      <c r="A52" s="195" t="s">
        <v>264</v>
      </c>
      <c r="B52" s="196">
        <v>30</v>
      </c>
    </row>
    <row r="53" spans="1:2" x14ac:dyDescent="0.25">
      <c r="A53" s="197" t="s">
        <v>203</v>
      </c>
      <c r="B53" s="113">
        <v>30</v>
      </c>
    </row>
    <row r="54" spans="1:2" x14ac:dyDescent="0.25">
      <c r="A54" s="197" t="s">
        <v>386</v>
      </c>
      <c r="B54" s="113">
        <v>30</v>
      </c>
    </row>
    <row r="55" spans="1:2" x14ac:dyDescent="0.25">
      <c r="A55" s="197" t="s">
        <v>204</v>
      </c>
      <c r="B55" s="113">
        <v>30</v>
      </c>
    </row>
    <row r="56" spans="1:2" x14ac:dyDescent="0.25">
      <c r="A56" s="197" t="s">
        <v>217</v>
      </c>
      <c r="B56" s="113">
        <v>30</v>
      </c>
    </row>
    <row r="57" spans="1:2" x14ac:dyDescent="0.25">
      <c r="A57" s="197" t="s">
        <v>205</v>
      </c>
      <c r="B57" s="113">
        <v>30</v>
      </c>
    </row>
    <row r="58" spans="1:2" x14ac:dyDescent="0.25">
      <c r="A58" s="197" t="s">
        <v>206</v>
      </c>
      <c r="B58" s="113">
        <v>30</v>
      </c>
    </row>
    <row r="59" spans="1:2" x14ac:dyDescent="0.25">
      <c r="A59" s="197" t="s">
        <v>207</v>
      </c>
      <c r="B59" s="113">
        <v>30</v>
      </c>
    </row>
    <row r="60" spans="1:2" x14ac:dyDescent="0.25">
      <c r="A60" s="197" t="s">
        <v>208</v>
      </c>
      <c r="B60" s="113">
        <v>30</v>
      </c>
    </row>
    <row r="61" spans="1:2" x14ac:dyDescent="0.25">
      <c r="A61" s="197" t="s">
        <v>354</v>
      </c>
      <c r="B61" s="113">
        <v>30</v>
      </c>
    </row>
    <row r="62" spans="1:2" x14ac:dyDescent="0.25">
      <c r="A62" s="198" t="s">
        <v>209</v>
      </c>
      <c r="B62" s="199">
        <v>30</v>
      </c>
    </row>
    <row r="63" spans="1:2" x14ac:dyDescent="0.25">
      <c r="A63" s="195" t="s">
        <v>287</v>
      </c>
      <c r="B63" s="196">
        <v>30</v>
      </c>
    </row>
    <row r="64" spans="1:2" x14ac:dyDescent="0.25">
      <c r="A64" s="197" t="s">
        <v>288</v>
      </c>
      <c r="B64" s="113">
        <v>30</v>
      </c>
    </row>
    <row r="65" spans="1:2" x14ac:dyDescent="0.25">
      <c r="A65" s="197" t="s">
        <v>229</v>
      </c>
      <c r="B65" s="113">
        <v>30</v>
      </c>
    </row>
    <row r="66" spans="1:2" x14ac:dyDescent="0.25">
      <c r="A66" s="197" t="s">
        <v>336</v>
      </c>
      <c r="B66" s="113">
        <v>30</v>
      </c>
    </row>
    <row r="67" spans="1:2" x14ac:dyDescent="0.25">
      <c r="A67" s="197" t="s">
        <v>343</v>
      </c>
      <c r="B67" s="113">
        <v>30</v>
      </c>
    </row>
    <row r="68" spans="1:2" x14ac:dyDescent="0.25">
      <c r="A68" s="197" t="s">
        <v>356</v>
      </c>
      <c r="B68" s="113">
        <v>30</v>
      </c>
    </row>
    <row r="69" spans="1:2" x14ac:dyDescent="0.25">
      <c r="A69" s="197" t="s">
        <v>230</v>
      </c>
      <c r="B69" s="113">
        <v>30</v>
      </c>
    </row>
    <row r="70" spans="1:2" x14ac:dyDescent="0.25">
      <c r="A70" s="197" t="s">
        <v>231</v>
      </c>
      <c r="B70" s="113">
        <v>30</v>
      </c>
    </row>
    <row r="71" spans="1:2" x14ac:dyDescent="0.25">
      <c r="A71" s="197" t="s">
        <v>232</v>
      </c>
      <c r="B71" s="113">
        <v>30</v>
      </c>
    </row>
    <row r="72" spans="1:2" x14ac:dyDescent="0.25">
      <c r="A72" s="197" t="s">
        <v>233</v>
      </c>
      <c r="B72" s="113">
        <v>30</v>
      </c>
    </row>
    <row r="73" spans="1:2" x14ac:dyDescent="0.25">
      <c r="A73" s="197" t="s">
        <v>234</v>
      </c>
      <c r="B73" s="113">
        <v>30</v>
      </c>
    </row>
    <row r="74" spans="1:2" x14ac:dyDescent="0.25">
      <c r="A74" s="197" t="s">
        <v>235</v>
      </c>
      <c r="B74" s="113">
        <v>30</v>
      </c>
    </row>
    <row r="75" spans="1:2" x14ac:dyDescent="0.25">
      <c r="A75" s="197" t="s">
        <v>289</v>
      </c>
      <c r="B75" s="113">
        <v>30</v>
      </c>
    </row>
    <row r="76" spans="1:2" ht="13.8" thickBot="1" x14ac:dyDescent="0.3">
      <c r="A76" s="275" t="s">
        <v>358</v>
      </c>
      <c r="B76" s="276">
        <v>30</v>
      </c>
    </row>
    <row r="77" spans="1:2" x14ac:dyDescent="0.25">
      <c r="A77" s="197" t="s">
        <v>372</v>
      </c>
      <c r="B77" s="113">
        <v>20</v>
      </c>
    </row>
    <row r="78" spans="1:2" x14ac:dyDescent="0.25">
      <c r="A78" s="197" t="s">
        <v>384</v>
      </c>
      <c r="B78" s="113">
        <v>20</v>
      </c>
    </row>
    <row r="79" spans="1:2" x14ac:dyDescent="0.25">
      <c r="A79" s="197" t="s">
        <v>392</v>
      </c>
      <c r="B79" s="113">
        <v>20</v>
      </c>
    </row>
    <row r="80" spans="1:2" x14ac:dyDescent="0.25">
      <c r="A80" s="197" t="s">
        <v>394</v>
      </c>
      <c r="B80" s="113">
        <v>20</v>
      </c>
    </row>
    <row r="81" spans="1:2" x14ac:dyDescent="0.25">
      <c r="A81" s="197" t="s">
        <v>413</v>
      </c>
      <c r="B81" s="113">
        <v>20</v>
      </c>
    </row>
    <row r="82" spans="1:2" x14ac:dyDescent="0.25">
      <c r="A82" s="197" t="s">
        <v>414</v>
      </c>
      <c r="B82" s="113">
        <v>20</v>
      </c>
    </row>
    <row r="83" spans="1:2" x14ac:dyDescent="0.25">
      <c r="A83" s="197" t="s">
        <v>418</v>
      </c>
      <c r="B83" s="113">
        <v>20</v>
      </c>
    </row>
    <row r="84" spans="1:2" x14ac:dyDescent="0.25">
      <c r="A84" s="197" t="s">
        <v>422</v>
      </c>
      <c r="B84" s="113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6"/>
  <sheetViews>
    <sheetView topLeftCell="A37" zoomScale="90" zoomScaleNormal="90" workbookViewId="0">
      <selection activeCell="A3" sqref="A3"/>
    </sheetView>
  </sheetViews>
  <sheetFormatPr defaultRowHeight="13.2" x14ac:dyDescent="0.25"/>
  <cols>
    <col min="1" max="1" width="20.6640625" customWidth="1"/>
    <col min="2" max="2" width="11.6640625" customWidth="1"/>
  </cols>
  <sheetData>
    <row r="1" spans="1:3" ht="35.1" customHeight="1" thickBot="1" x14ac:dyDescent="0.3">
      <c r="A1" s="114" t="s">
        <v>149</v>
      </c>
      <c r="B1" s="112" t="s">
        <v>140</v>
      </c>
    </row>
    <row r="2" spans="1:3" x14ac:dyDescent="0.25">
      <c r="A2" s="115" t="s">
        <v>1</v>
      </c>
      <c r="B2" s="116">
        <v>1</v>
      </c>
      <c r="C2" s="39"/>
    </row>
    <row r="3" spans="1:3" x14ac:dyDescent="0.25">
      <c r="A3" s="115" t="s">
        <v>197</v>
      </c>
      <c r="B3" s="116">
        <v>2</v>
      </c>
      <c r="C3" s="39"/>
    </row>
    <row r="4" spans="1:3" x14ac:dyDescent="0.25">
      <c r="A4" s="115" t="s">
        <v>290</v>
      </c>
      <c r="B4" s="116">
        <v>3</v>
      </c>
      <c r="C4" s="39"/>
    </row>
    <row r="5" spans="1:3" x14ac:dyDescent="0.25">
      <c r="A5" s="115" t="s">
        <v>35</v>
      </c>
      <c r="B5" s="116">
        <v>4</v>
      </c>
      <c r="C5" s="39"/>
    </row>
    <row r="6" spans="1:3" x14ac:dyDescent="0.25">
      <c r="A6" s="115" t="s">
        <v>21</v>
      </c>
      <c r="B6" s="116">
        <v>5</v>
      </c>
      <c r="C6" s="39"/>
    </row>
    <row r="7" spans="1:3" x14ac:dyDescent="0.25">
      <c r="A7" s="115" t="s">
        <v>3</v>
      </c>
      <c r="B7" s="116">
        <v>6</v>
      </c>
      <c r="C7" s="39"/>
    </row>
    <row r="8" spans="1:3" x14ac:dyDescent="0.25">
      <c r="A8" s="115" t="s">
        <v>257</v>
      </c>
      <c r="B8" s="116">
        <v>7</v>
      </c>
      <c r="C8" s="39"/>
    </row>
    <row r="9" spans="1:3" x14ac:dyDescent="0.25">
      <c r="A9" s="115" t="s">
        <v>2</v>
      </c>
      <c r="B9" s="116">
        <v>8</v>
      </c>
      <c r="C9" s="39"/>
    </row>
    <row r="10" spans="1:3" x14ac:dyDescent="0.25">
      <c r="A10" s="115" t="s">
        <v>195</v>
      </c>
      <c r="B10" s="116">
        <v>9</v>
      </c>
      <c r="C10" s="39"/>
    </row>
    <row r="11" spans="1:3" x14ac:dyDescent="0.25">
      <c r="A11" s="115" t="s">
        <v>41</v>
      </c>
      <c r="B11" s="116">
        <v>10</v>
      </c>
      <c r="C11" s="39"/>
    </row>
    <row r="12" spans="1:3" x14ac:dyDescent="0.25">
      <c r="A12" s="115" t="s">
        <v>291</v>
      </c>
      <c r="B12" s="116">
        <v>11</v>
      </c>
      <c r="C12" s="39"/>
    </row>
    <row r="13" spans="1:3" x14ac:dyDescent="0.25">
      <c r="A13" s="115" t="s">
        <v>52</v>
      </c>
      <c r="B13" s="116">
        <v>12</v>
      </c>
      <c r="C13" s="39"/>
    </row>
    <row r="14" spans="1:3" x14ac:dyDescent="0.25">
      <c r="A14" s="115" t="s">
        <v>193</v>
      </c>
      <c r="B14" s="116">
        <v>13</v>
      </c>
      <c r="C14" s="39"/>
    </row>
    <row r="15" spans="1:3" x14ac:dyDescent="0.25">
      <c r="A15" s="115" t="s">
        <v>9</v>
      </c>
      <c r="B15" s="116">
        <v>14</v>
      </c>
      <c r="C15" s="39"/>
    </row>
    <row r="16" spans="1:3" x14ac:dyDescent="0.25">
      <c r="A16" s="115" t="s">
        <v>5</v>
      </c>
      <c r="B16" s="116">
        <v>15</v>
      </c>
      <c r="C16" s="39"/>
    </row>
    <row r="17" spans="1:3" x14ac:dyDescent="0.25">
      <c r="A17" s="115" t="s">
        <v>292</v>
      </c>
      <c r="B17" s="116">
        <v>16</v>
      </c>
      <c r="C17" s="39"/>
    </row>
    <row r="18" spans="1:3" x14ac:dyDescent="0.25">
      <c r="A18" s="115" t="s">
        <v>293</v>
      </c>
      <c r="B18" s="116">
        <v>17</v>
      </c>
      <c r="C18" s="39"/>
    </row>
    <row r="19" spans="1:3" x14ac:dyDescent="0.25">
      <c r="A19" s="115" t="s">
        <v>24</v>
      </c>
      <c r="B19" s="116">
        <v>18</v>
      </c>
      <c r="C19" s="39"/>
    </row>
    <row r="20" spans="1:3" x14ac:dyDescent="0.25">
      <c r="A20" s="115" t="s">
        <v>32</v>
      </c>
      <c r="B20" s="116">
        <v>19</v>
      </c>
      <c r="C20" s="39"/>
    </row>
    <row r="21" spans="1:3" x14ac:dyDescent="0.25">
      <c r="A21" s="115" t="s">
        <v>36</v>
      </c>
      <c r="B21" s="116">
        <v>20</v>
      </c>
      <c r="C21" s="39"/>
    </row>
    <row r="22" spans="1:3" x14ac:dyDescent="0.25">
      <c r="A22" s="115" t="s">
        <v>11</v>
      </c>
      <c r="B22" s="116">
        <v>21</v>
      </c>
      <c r="C22" s="39"/>
    </row>
    <row r="23" spans="1:3" x14ac:dyDescent="0.25">
      <c r="A23" s="115" t="s">
        <v>31</v>
      </c>
      <c r="B23" s="116">
        <v>22</v>
      </c>
      <c r="C23" s="39"/>
    </row>
    <row r="24" spans="1:3" x14ac:dyDescent="0.25">
      <c r="A24" s="115" t="s">
        <v>294</v>
      </c>
      <c r="B24" s="116">
        <v>23</v>
      </c>
      <c r="C24" s="39"/>
    </row>
    <row r="25" spans="1:3" x14ac:dyDescent="0.25">
      <c r="A25" s="115" t="s">
        <v>181</v>
      </c>
      <c r="B25" s="116">
        <v>24</v>
      </c>
      <c r="C25" s="39"/>
    </row>
    <row r="26" spans="1:3" x14ac:dyDescent="0.25">
      <c r="A26" s="115" t="s">
        <v>188</v>
      </c>
      <c r="B26" s="116">
        <v>25</v>
      </c>
      <c r="C26" s="39"/>
    </row>
    <row r="27" spans="1:3" x14ac:dyDescent="0.25">
      <c r="A27" s="115" t="s">
        <v>37</v>
      </c>
      <c r="B27" s="116">
        <v>26</v>
      </c>
      <c r="C27" s="39"/>
    </row>
    <row r="28" spans="1:3" x14ac:dyDescent="0.25">
      <c r="A28" s="115" t="s">
        <v>6</v>
      </c>
      <c r="B28" s="116">
        <v>27</v>
      </c>
      <c r="C28" s="39"/>
    </row>
    <row r="29" spans="1:3" x14ac:dyDescent="0.25">
      <c r="A29" s="115" t="s">
        <v>194</v>
      </c>
      <c r="B29" s="116">
        <v>28</v>
      </c>
      <c r="C29" s="39"/>
    </row>
    <row r="30" spans="1:3" x14ac:dyDescent="0.25">
      <c r="A30" s="115" t="s">
        <v>251</v>
      </c>
      <c r="B30" s="116">
        <v>29</v>
      </c>
      <c r="C30" s="39"/>
    </row>
    <row r="31" spans="1:3" x14ac:dyDescent="0.25">
      <c r="A31" s="115" t="s">
        <v>39</v>
      </c>
      <c r="B31" s="116">
        <v>30</v>
      </c>
      <c r="C31" s="39"/>
    </row>
    <row r="32" spans="1:3" x14ac:dyDescent="0.25">
      <c r="A32" s="115" t="s">
        <v>27</v>
      </c>
      <c r="B32" s="116">
        <v>31</v>
      </c>
      <c r="C32" s="39"/>
    </row>
    <row r="33" spans="1:3" x14ac:dyDescent="0.25">
      <c r="A33" s="115" t="s">
        <v>30</v>
      </c>
      <c r="B33" s="116">
        <v>32</v>
      </c>
      <c r="C33" s="39"/>
    </row>
    <row r="34" spans="1:3" x14ac:dyDescent="0.25">
      <c r="A34" s="115" t="s">
        <v>38</v>
      </c>
      <c r="B34" s="116">
        <v>33</v>
      </c>
      <c r="C34" s="39"/>
    </row>
    <row r="35" spans="1:3" x14ac:dyDescent="0.25">
      <c r="A35" s="115" t="s">
        <v>17</v>
      </c>
      <c r="B35" s="116">
        <v>34</v>
      </c>
      <c r="C35" s="39"/>
    </row>
    <row r="36" spans="1:3" x14ac:dyDescent="0.25">
      <c r="A36" s="115" t="s">
        <v>14</v>
      </c>
      <c r="B36" s="116">
        <v>35</v>
      </c>
      <c r="C36" s="39"/>
    </row>
    <row r="37" spans="1:3" x14ac:dyDescent="0.25">
      <c r="A37" s="115" t="s">
        <v>7</v>
      </c>
      <c r="B37" s="116">
        <v>36</v>
      </c>
      <c r="C37" s="39"/>
    </row>
    <row r="38" spans="1:3" x14ac:dyDescent="0.25">
      <c r="A38" s="115" t="s">
        <v>246</v>
      </c>
      <c r="B38" s="116">
        <v>37</v>
      </c>
      <c r="C38" s="39"/>
    </row>
    <row r="39" spans="1:3" x14ac:dyDescent="0.25">
      <c r="A39" s="115" t="s">
        <v>13</v>
      </c>
      <c r="B39" s="116">
        <v>38</v>
      </c>
      <c r="C39" s="39"/>
    </row>
    <row r="40" spans="1:3" x14ac:dyDescent="0.25">
      <c r="A40" s="115" t="s">
        <v>12</v>
      </c>
      <c r="B40" s="116">
        <v>39</v>
      </c>
      <c r="C40" s="39"/>
    </row>
    <row r="41" spans="1:3" x14ac:dyDescent="0.25">
      <c r="A41" s="115" t="s">
        <v>186</v>
      </c>
      <c r="B41" s="116">
        <v>40</v>
      </c>
      <c r="C41" s="39"/>
    </row>
    <row r="42" spans="1:3" x14ac:dyDescent="0.25">
      <c r="A42" s="115" t="s">
        <v>23</v>
      </c>
      <c r="B42" s="116">
        <v>41</v>
      </c>
      <c r="C42" s="39"/>
    </row>
    <row r="43" spans="1:3" x14ac:dyDescent="0.25">
      <c r="A43" s="115" t="s">
        <v>243</v>
      </c>
      <c r="B43" s="116">
        <v>42</v>
      </c>
      <c r="C43" s="39"/>
    </row>
    <row r="44" spans="1:3" x14ac:dyDescent="0.25">
      <c r="A44" s="115" t="s">
        <v>247</v>
      </c>
      <c r="B44" s="116">
        <v>43</v>
      </c>
      <c r="C44" s="39"/>
    </row>
    <row r="45" spans="1:3" x14ac:dyDescent="0.25">
      <c r="A45" s="115" t="s">
        <v>40</v>
      </c>
      <c r="B45" s="116">
        <v>44</v>
      </c>
      <c r="C45" s="39"/>
    </row>
    <row r="46" spans="1:3" x14ac:dyDescent="0.25">
      <c r="A46" s="115" t="s">
        <v>34</v>
      </c>
      <c r="B46" s="116">
        <v>45</v>
      </c>
      <c r="C46" s="39"/>
    </row>
    <row r="47" spans="1:3" x14ac:dyDescent="0.25">
      <c r="A47" s="115" t="s">
        <v>295</v>
      </c>
      <c r="B47" s="116">
        <v>46</v>
      </c>
      <c r="C47" s="39"/>
    </row>
    <row r="48" spans="1:3" x14ac:dyDescent="0.25">
      <c r="A48" s="115" t="s">
        <v>16</v>
      </c>
      <c r="B48" s="116">
        <v>47</v>
      </c>
      <c r="C48" s="39"/>
    </row>
    <row r="49" spans="1:3" x14ac:dyDescent="0.25">
      <c r="A49" s="115" t="s">
        <v>296</v>
      </c>
      <c r="B49" s="116">
        <v>48</v>
      </c>
      <c r="C49" s="39"/>
    </row>
    <row r="50" spans="1:3" x14ac:dyDescent="0.25">
      <c r="A50" s="115" t="s">
        <v>10</v>
      </c>
      <c r="B50" s="116">
        <v>49</v>
      </c>
      <c r="C50" s="39"/>
    </row>
    <row r="51" spans="1:3" x14ac:dyDescent="0.25">
      <c r="A51" s="115" t="s">
        <v>18</v>
      </c>
      <c r="B51" s="116">
        <v>50</v>
      </c>
      <c r="C51" s="39"/>
    </row>
    <row r="52" spans="1:3" x14ac:dyDescent="0.25">
      <c r="A52" s="115" t="s">
        <v>4</v>
      </c>
      <c r="B52" s="116">
        <v>51</v>
      </c>
      <c r="C52" s="39"/>
    </row>
    <row r="53" spans="1:3" x14ac:dyDescent="0.25">
      <c r="A53" s="115" t="s">
        <v>244</v>
      </c>
      <c r="B53" s="116">
        <v>52</v>
      </c>
      <c r="C53" s="39"/>
    </row>
    <row r="54" spans="1:3" x14ac:dyDescent="0.25">
      <c r="A54" s="115" t="s">
        <v>315</v>
      </c>
      <c r="B54" s="116">
        <v>53</v>
      </c>
      <c r="C54" s="39"/>
    </row>
    <row r="55" spans="1:3" x14ac:dyDescent="0.25">
      <c r="A55" s="115" t="s">
        <v>313</v>
      </c>
      <c r="B55" s="116">
        <v>54</v>
      </c>
      <c r="C55" s="39"/>
    </row>
    <row r="56" spans="1:3" x14ac:dyDescent="0.25">
      <c r="A56" s="115" t="s">
        <v>314</v>
      </c>
      <c r="B56" s="116">
        <v>55</v>
      </c>
      <c r="C56" s="39"/>
    </row>
    <row r="57" spans="1:3" x14ac:dyDescent="0.25">
      <c r="A57" s="115" t="s">
        <v>320</v>
      </c>
      <c r="B57" s="116">
        <v>56</v>
      </c>
      <c r="C57" s="39"/>
    </row>
    <row r="58" spans="1:3" x14ac:dyDescent="0.25">
      <c r="A58" s="115" t="s">
        <v>321</v>
      </c>
      <c r="B58" s="116">
        <v>57</v>
      </c>
      <c r="C58" s="39"/>
    </row>
    <row r="59" spans="1:3" x14ac:dyDescent="0.25">
      <c r="A59" s="115" t="s">
        <v>322</v>
      </c>
      <c r="B59" s="116">
        <v>58</v>
      </c>
      <c r="C59" s="39"/>
    </row>
    <row r="60" spans="1:3" x14ac:dyDescent="0.25">
      <c r="A60" s="115" t="s">
        <v>202</v>
      </c>
      <c r="B60" s="116">
        <v>59</v>
      </c>
      <c r="C60" s="39"/>
    </row>
    <row r="61" spans="1:3" x14ac:dyDescent="0.25">
      <c r="A61" s="115" t="s">
        <v>249</v>
      </c>
      <c r="B61" s="116">
        <v>60</v>
      </c>
      <c r="C61" s="39"/>
    </row>
    <row r="62" spans="1:3" x14ac:dyDescent="0.25">
      <c r="A62" s="115" t="s">
        <v>190</v>
      </c>
      <c r="B62" s="116">
        <v>61</v>
      </c>
      <c r="C62" s="39"/>
    </row>
    <row r="63" spans="1:3" x14ac:dyDescent="0.25">
      <c r="A63" s="115" t="s">
        <v>253</v>
      </c>
      <c r="B63" s="116">
        <v>62</v>
      </c>
      <c r="C63" s="39"/>
    </row>
    <row r="64" spans="1:3" x14ac:dyDescent="0.25">
      <c r="A64" s="115" t="s">
        <v>326</v>
      </c>
      <c r="B64" s="116">
        <v>63</v>
      </c>
      <c r="C64" s="39"/>
    </row>
    <row r="65" spans="1:3" x14ac:dyDescent="0.25">
      <c r="A65" s="115" t="s">
        <v>33</v>
      </c>
      <c r="B65" s="116">
        <v>64</v>
      </c>
      <c r="C65" s="39"/>
    </row>
    <row r="66" spans="1:3" x14ac:dyDescent="0.25">
      <c r="A66" s="115" t="s">
        <v>248</v>
      </c>
      <c r="B66" s="116">
        <v>65</v>
      </c>
      <c r="C66" s="39"/>
    </row>
    <row r="67" spans="1:3" x14ac:dyDescent="0.25">
      <c r="A67" s="115" t="s">
        <v>29</v>
      </c>
      <c r="B67" s="116">
        <v>66</v>
      </c>
      <c r="C67" s="39"/>
    </row>
    <row r="68" spans="1:3" x14ac:dyDescent="0.25">
      <c r="A68" s="115" t="s">
        <v>201</v>
      </c>
      <c r="B68" s="116">
        <v>67</v>
      </c>
      <c r="C68" s="39"/>
    </row>
    <row r="69" spans="1:3" x14ac:dyDescent="0.25">
      <c r="A69" s="115" t="s">
        <v>8</v>
      </c>
      <c r="B69" s="116">
        <v>68</v>
      </c>
      <c r="C69" s="39"/>
    </row>
    <row r="70" spans="1:3" x14ac:dyDescent="0.25">
      <c r="A70" s="115" t="s">
        <v>327</v>
      </c>
      <c r="B70" s="116">
        <v>69</v>
      </c>
      <c r="C70" s="39"/>
    </row>
    <row r="71" spans="1:3" x14ac:dyDescent="0.25">
      <c r="A71" s="115" t="s">
        <v>344</v>
      </c>
      <c r="B71" s="116">
        <v>70</v>
      </c>
      <c r="C71" s="39"/>
    </row>
    <row r="72" spans="1:3" x14ac:dyDescent="0.25">
      <c r="A72" s="115" t="s">
        <v>338</v>
      </c>
      <c r="B72" s="116">
        <v>71</v>
      </c>
      <c r="C72" s="39"/>
    </row>
    <row r="73" spans="1:3" x14ac:dyDescent="0.25">
      <c r="A73" s="115" t="s">
        <v>352</v>
      </c>
      <c r="B73" s="116">
        <v>72</v>
      </c>
      <c r="C73" s="39"/>
    </row>
    <row r="74" spans="1:3" x14ac:dyDescent="0.25">
      <c r="A74" s="115" t="s">
        <v>254</v>
      </c>
      <c r="B74" s="116">
        <v>73</v>
      </c>
      <c r="C74" s="39"/>
    </row>
    <row r="75" spans="1:3" hidden="1" x14ac:dyDescent="0.25">
      <c r="A75" s="115"/>
      <c r="B75" s="116"/>
      <c r="C75" s="39"/>
    </row>
    <row r="76" spans="1:3" hidden="1" x14ac:dyDescent="0.25">
      <c r="A76" s="115"/>
      <c r="B76" s="116"/>
      <c r="C76" s="39"/>
    </row>
    <row r="77" spans="1:3" hidden="1" x14ac:dyDescent="0.25">
      <c r="A77" s="115"/>
      <c r="B77" s="116"/>
      <c r="C77" s="39"/>
    </row>
    <row r="78" spans="1:3" hidden="1" x14ac:dyDescent="0.25">
      <c r="A78" s="115"/>
      <c r="B78" s="116"/>
      <c r="C78" s="39"/>
    </row>
    <row r="79" spans="1:3" hidden="1" x14ac:dyDescent="0.25">
      <c r="A79" s="115"/>
      <c r="B79" s="116"/>
      <c r="C79" s="39"/>
    </row>
    <row r="80" spans="1:3" ht="13.8" thickBot="1" x14ac:dyDescent="0.3">
      <c r="A80" s="117"/>
      <c r="B80" s="118"/>
      <c r="C80" s="39"/>
    </row>
    <row r="81" spans="1:12" ht="15.6" thickBot="1" x14ac:dyDescent="0.3">
      <c r="A81" s="105" t="s">
        <v>256</v>
      </c>
      <c r="B81" s="106">
        <f>COUNTA(A2:A80)</f>
        <v>73</v>
      </c>
      <c r="C81" s="39"/>
    </row>
    <row r="82" spans="1:12" x14ac:dyDescent="0.25">
      <c r="B82" s="107"/>
      <c r="C82" s="39"/>
    </row>
    <row r="83" spans="1:12" x14ac:dyDescent="0.25">
      <c r="A83" s="200"/>
      <c r="B83" s="39"/>
      <c r="C83" s="39"/>
    </row>
    <row r="84" spans="1:12" x14ac:dyDescent="0.25">
      <c r="A84" s="200"/>
      <c r="B84" s="39"/>
      <c r="C84" s="39"/>
    </row>
    <row r="85" spans="1:12" x14ac:dyDescent="0.25">
      <c r="A85" s="200"/>
      <c r="B85" s="39"/>
      <c r="C85" s="39"/>
    </row>
    <row r="86" spans="1:12" x14ac:dyDescent="0.25">
      <c r="A86" s="200"/>
      <c r="B86" s="39"/>
      <c r="C86" s="39"/>
    </row>
    <row r="87" spans="1:12" x14ac:dyDescent="0.25">
      <c r="A87" s="200"/>
      <c r="B87" s="39"/>
      <c r="C87" s="39"/>
    </row>
    <row r="88" spans="1:12" x14ac:dyDescent="0.25">
      <c r="A88" s="200"/>
      <c r="B88" s="39"/>
      <c r="C88" s="39"/>
    </row>
    <row r="89" spans="1:12" x14ac:dyDescent="0.25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5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5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5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5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5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5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5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5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5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5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5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5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5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5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5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5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5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5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5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5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5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5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5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5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5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5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5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5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5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5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5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5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5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5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5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5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5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5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5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5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5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5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5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5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5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5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5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5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5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5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5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5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5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5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5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5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5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5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5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5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5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5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5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5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5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5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5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5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5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5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5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5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5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5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5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5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5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5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5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5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5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5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5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5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5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5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5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5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5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5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5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5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5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5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5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5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5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5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5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5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5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5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5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5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5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5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5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5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5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5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5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5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5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5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5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5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5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5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5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5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5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5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5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5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5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5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5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5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5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5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5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5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5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5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5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5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5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5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5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5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5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5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5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5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5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5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5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5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5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5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5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5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5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5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5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5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5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5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5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5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5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5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5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5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5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5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5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5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5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5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5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5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5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5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5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5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5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5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5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5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5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5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5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5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5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5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5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5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5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5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5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5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5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5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5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5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5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5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5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5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5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5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5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5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5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5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5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5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5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5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5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5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 xr:uid="{00000000-0009-0000-0000-000005000000}">
    <sortState xmlns:xlrd2="http://schemas.microsoft.com/office/spreadsheetml/2017/richdata2" ref="A2:B79">
      <sortCondition ref="B1"/>
    </sortState>
  </autoFilter>
  <sortState xmlns:xlrd2="http://schemas.microsoft.com/office/spreadsheetml/2017/richdata2"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2024-05-24T19:45:30Z</dcterms:modified>
</cp:coreProperties>
</file>