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R62" i="2" l="1"/>
  <c r="MR38" i="2"/>
  <c r="MR22" i="2"/>
  <c r="MC101" i="2" l="1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U105" i="2" s="1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N105" i="2" l="1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2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2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6" i="4" s="1"/>
  <c r="ES16" i="2"/>
  <c r="AD46" i="4" s="1"/>
  <c r="ES68" i="2"/>
  <c r="AD49" i="4" s="1"/>
  <c r="ES40" i="2"/>
  <c r="AD27" i="4" s="1"/>
  <c r="ES65" i="2"/>
  <c r="AD9" i="4" s="1"/>
  <c r="EW106" i="2"/>
  <c r="EW94" i="2"/>
  <c r="EY93" i="2"/>
  <c r="EW105" i="2"/>
  <c r="EW100" i="2"/>
  <c r="EW93" i="2"/>
  <c r="ES67" i="2"/>
  <c r="AD29" i="4" s="1"/>
  <c r="ES55" i="2"/>
  <c r="AD20" i="4" s="1"/>
  <c r="ES43" i="2"/>
  <c r="AD30" i="4" s="1"/>
  <c r="ES31" i="2"/>
  <c r="AD31" i="4" s="1"/>
  <c r="ES19" i="2"/>
  <c r="AD13" i="4" s="1"/>
  <c r="ES32" i="2"/>
  <c r="AD11" i="4" s="1"/>
  <c r="ES66" i="2"/>
  <c r="AD32" i="4" s="1"/>
  <c r="EN105" i="2"/>
  <c r="ES30" i="2"/>
  <c r="AD33" i="4" s="1"/>
  <c r="ES18" i="2"/>
  <c r="AD19" i="4" s="1"/>
  <c r="ES42" i="2"/>
  <c r="AD3" i="4" s="1"/>
  <c r="ES29" i="2"/>
  <c r="AD57" i="4" s="1"/>
  <c r="ES17" i="2"/>
  <c r="AD48" i="4" s="1"/>
  <c r="ES27" i="2"/>
  <c r="AD14" i="4" s="1"/>
  <c r="ES62" i="2"/>
  <c r="AD21" i="4" s="1"/>
  <c r="ES14" i="2"/>
  <c r="AD40" i="4" s="1"/>
  <c r="ES74" i="2"/>
  <c r="AD38" i="4" s="1"/>
  <c r="ES50" i="2"/>
  <c r="AD8" i="4" s="1"/>
  <c r="ES26" i="2"/>
  <c r="AD12" i="4" s="1"/>
  <c r="ES73" i="2"/>
  <c r="AD53" i="4" s="1"/>
  <c r="ES61" i="2"/>
  <c r="AD35" i="4" s="1"/>
  <c r="ES37" i="2"/>
  <c r="AD52" i="4" s="1"/>
  <c r="ES38" i="2"/>
  <c r="AD7" i="4" s="1"/>
  <c r="ES77" i="2"/>
  <c r="AD24" i="4" s="1"/>
  <c r="ES54" i="2"/>
  <c r="AD37" i="4" s="1"/>
  <c r="EN94" i="2"/>
  <c r="ES24" i="2"/>
  <c r="AD36" i="4" s="1"/>
  <c r="ES47" i="2"/>
  <c r="AD45" i="4" s="1"/>
  <c r="ES35" i="2"/>
  <c r="AD17" i="4" s="1"/>
  <c r="ES58" i="2"/>
  <c r="AD15" i="4" s="1"/>
  <c r="ES46" i="2"/>
  <c r="AD34" i="4" s="1"/>
  <c r="ES34" i="2"/>
  <c r="AD42" i="4" s="1"/>
  <c r="ES22" i="2"/>
  <c r="AD41" i="4" s="1"/>
  <c r="EN93" i="2"/>
  <c r="ES81" i="2"/>
  <c r="AD28" i="4" s="1"/>
  <c r="ES33" i="2"/>
  <c r="AD25" i="4" s="1"/>
  <c r="ES57" i="2"/>
  <c r="AD10" i="4" s="1"/>
  <c r="ES21" i="2"/>
  <c r="AD55" i="4" s="1"/>
  <c r="ES69" i="2"/>
  <c r="AD23" i="4" s="1"/>
  <c r="ES59" i="2"/>
  <c r="AD4" i="4" s="1"/>
  <c r="ES23" i="2"/>
  <c r="AD6" i="4" s="1"/>
  <c r="ES82" i="2"/>
  <c r="AD39" i="4" s="1"/>
  <c r="ES71" i="2"/>
  <c r="AD5" i="4" s="1"/>
  <c r="ES83" i="2"/>
  <c r="AD16" i="4" s="1"/>
  <c r="ES70" i="2"/>
  <c r="AD44" i="4" s="1"/>
  <c r="ES84" i="2"/>
  <c r="AD22" i="4" s="1"/>
  <c r="ES36" i="2"/>
  <c r="AD54" i="4" s="1"/>
  <c r="EN100" i="2"/>
  <c r="ES12" i="2"/>
  <c r="AD18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30" i="4" s="1"/>
  <c r="EL55" i="2"/>
  <c r="AC20" i="4" s="1"/>
  <c r="EL42" i="2"/>
  <c r="AC3" i="4" s="1"/>
  <c r="EL30" i="2"/>
  <c r="AC33" i="4" s="1"/>
  <c r="EL19" i="2"/>
  <c r="AC13" i="4" s="1"/>
  <c r="EL66" i="2"/>
  <c r="AC32" i="4" s="1"/>
  <c r="EL18" i="2"/>
  <c r="AC19" i="4" s="1"/>
  <c r="EL77" i="2"/>
  <c r="AC24" i="4" s="1"/>
  <c r="EL65" i="2"/>
  <c r="AC9" i="4" s="1"/>
  <c r="EL53" i="2"/>
  <c r="AC58" i="4" s="1"/>
  <c r="EL29" i="2"/>
  <c r="AC57" i="4" s="1"/>
  <c r="EL17" i="2"/>
  <c r="AC48" i="4" s="1"/>
  <c r="EL54" i="2"/>
  <c r="AC37" i="4" s="1"/>
  <c r="EL74" i="2"/>
  <c r="AC38" i="4" s="1"/>
  <c r="EL73" i="2"/>
  <c r="AC53" i="4" s="1"/>
  <c r="EL39" i="2"/>
  <c r="AC62" i="4" s="1"/>
  <c r="EL38" i="2"/>
  <c r="AC7" i="4" s="1"/>
  <c r="EG100" i="2"/>
  <c r="EL59" i="2"/>
  <c r="AC4" i="4" s="1"/>
  <c r="EL82" i="2"/>
  <c r="AC39" i="4" s="1"/>
  <c r="EL22" i="2"/>
  <c r="AC41" i="4" s="1"/>
  <c r="EL47" i="2"/>
  <c r="AC45" i="4" s="1"/>
  <c r="EL35" i="2"/>
  <c r="AC17" i="4" s="1"/>
  <c r="EL34" i="2"/>
  <c r="AC42" i="4" s="1"/>
  <c r="EL83" i="2"/>
  <c r="AC16" i="4" s="1"/>
  <c r="EL24" i="2"/>
  <c r="AC36" i="4" s="1"/>
  <c r="EL71" i="2"/>
  <c r="AC5" i="4" s="1"/>
  <c r="EL23" i="2"/>
  <c r="AC6" i="4" s="1"/>
  <c r="EG95" i="2"/>
  <c r="EL68" i="2"/>
  <c r="AC49" i="4" s="1"/>
  <c r="EL32" i="2"/>
  <c r="AC11" i="4" s="1"/>
  <c r="EL20" i="2"/>
  <c r="AC43" i="4" s="1"/>
  <c r="EG94" i="2"/>
  <c r="EL81" i="2"/>
  <c r="AC28" i="4" s="1"/>
  <c r="EL58" i="2"/>
  <c r="AC15" i="4" s="1"/>
  <c r="EL46" i="2"/>
  <c r="AC34" i="4" s="1"/>
  <c r="EL57" i="2"/>
  <c r="AC10" i="4" s="1"/>
  <c r="EG93" i="2"/>
  <c r="EL69" i="2"/>
  <c r="AC23" i="4" s="1"/>
  <c r="EG105" i="2"/>
  <c r="EL84" i="2"/>
  <c r="AC22" i="4" s="1"/>
  <c r="EL67" i="2"/>
  <c r="AC29" i="4" s="1"/>
  <c r="EL40" i="2"/>
  <c r="AC27" i="4" s="1"/>
  <c r="EL28" i="2"/>
  <c r="AC26" i="4" s="1"/>
  <c r="EL16" i="2"/>
  <c r="AC46" i="4" s="1"/>
  <c r="EL27" i="2"/>
  <c r="AC14" i="4" s="1"/>
  <c r="EL15" i="2"/>
  <c r="AC61" i="4" s="1"/>
  <c r="EL62" i="2"/>
  <c r="AC21" i="4" s="1"/>
  <c r="EL50" i="2"/>
  <c r="AC8" i="4" s="1"/>
  <c r="EL26" i="2"/>
  <c r="AC12" i="4" s="1"/>
  <c r="EL14" i="2"/>
  <c r="AC40" i="4" s="1"/>
  <c r="EL61" i="2"/>
  <c r="AC35" i="4" s="1"/>
  <c r="EL48" i="2"/>
  <c r="AC47" i="4" s="1"/>
  <c r="EL33" i="2"/>
  <c r="AC25" i="4" s="1"/>
  <c r="EL31" i="2"/>
  <c r="AC31" i="4" s="1"/>
  <c r="EL12" i="2"/>
  <c r="AC18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9" i="4" s="1"/>
  <c r="BF74" i="2"/>
  <c r="Q38" i="4" s="1"/>
  <c r="BF70" i="2"/>
  <c r="Q44" i="4" s="1"/>
  <c r="BF58" i="2"/>
  <c r="Q15" i="4" s="1"/>
  <c r="BF50" i="2"/>
  <c r="Q8" i="4" s="1"/>
  <c r="BF46" i="2"/>
  <c r="Q34" i="4" s="1"/>
  <c r="BF38" i="2"/>
  <c r="BF34" i="2"/>
  <c r="Q42" i="4" s="1"/>
  <c r="BF26" i="2"/>
  <c r="Q12" i="4" s="1"/>
  <c r="BF66" i="2"/>
  <c r="Q32" i="4" s="1"/>
  <c r="BF54" i="2"/>
  <c r="Q37" i="4" s="1"/>
  <c r="BF42" i="2"/>
  <c r="Q3" i="4" s="1"/>
  <c r="BF30" i="2"/>
  <c r="BJ95" i="2"/>
  <c r="BJ106" i="2"/>
  <c r="BJ107" i="2"/>
  <c r="BF79" i="2"/>
  <c r="Q51" i="4" s="1"/>
  <c r="BF55" i="2"/>
  <c r="Q20" i="4" s="1"/>
  <c r="BF47" i="2"/>
  <c r="Q45" i="4" s="1"/>
  <c r="BF43" i="2"/>
  <c r="Q30" i="4" s="1"/>
  <c r="BF35" i="2"/>
  <c r="Q17" i="4" s="1"/>
  <c r="BF31" i="2"/>
  <c r="Q31" i="4" s="1"/>
  <c r="BF23" i="2"/>
  <c r="Q6" i="4" s="1"/>
  <c r="BF71" i="2"/>
  <c r="Q5" i="4" s="1"/>
  <c r="BF68" i="2"/>
  <c r="Q49" i="4" s="1"/>
  <c r="BF83" i="2"/>
  <c r="Q16" i="4" s="1"/>
  <c r="BF67" i="2"/>
  <c r="BF80" i="2"/>
  <c r="Q50" i="4" s="1"/>
  <c r="BF48" i="2"/>
  <c r="Q47" i="4" s="1"/>
  <c r="BF32" i="2"/>
  <c r="BF20" i="2"/>
  <c r="BF69" i="2"/>
  <c r="BF61" i="2"/>
  <c r="Q35" i="4" s="1"/>
  <c r="BF57" i="2"/>
  <c r="Q10" i="4" s="1"/>
  <c r="BF37" i="2"/>
  <c r="Q52" i="4" s="1"/>
  <c r="BF33" i="2"/>
  <c r="Q25" i="4" s="1"/>
  <c r="BJ100" i="2"/>
  <c r="BJ94" i="2"/>
  <c r="BJ105" i="2"/>
  <c r="BF65" i="2"/>
  <c r="BF17" i="2"/>
  <c r="Q48" i="4" s="1"/>
  <c r="BF29" i="2"/>
  <c r="Q57" i="4" s="1"/>
  <c r="BF76" i="2"/>
  <c r="BF40" i="2"/>
  <c r="Q27" i="4" s="1"/>
  <c r="BF28" i="2"/>
  <c r="Q26" i="4" s="1"/>
  <c r="BF63" i="2"/>
  <c r="Q60" i="4" s="1"/>
  <c r="BF39" i="2"/>
  <c r="Q62" i="4" s="1"/>
  <c r="BF27" i="2"/>
  <c r="Q14" i="4" s="1"/>
  <c r="BF62" i="2"/>
  <c r="Q21" i="4" s="1"/>
  <c r="BF59" i="2"/>
  <c r="Q4" i="4" s="1"/>
  <c r="BF84" i="2"/>
  <c r="Q22" i="4" s="1"/>
  <c r="BA93" i="2"/>
  <c r="BF77" i="2"/>
  <c r="Q24" i="4" s="1"/>
  <c r="BF73" i="2"/>
  <c r="Q53" i="4" s="1"/>
  <c r="BF15" i="2"/>
  <c r="Q61" i="4" s="1"/>
  <c r="BA94" i="2"/>
  <c r="BF19" i="2"/>
  <c r="Q13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0" i="4"/>
  <c r="BW61" i="4"/>
  <c r="BW46" i="4"/>
  <c r="BW48" i="4"/>
  <c r="BW19" i="4"/>
  <c r="BW13" i="4"/>
  <c r="BW43" i="4"/>
  <c r="BW55" i="4"/>
  <c r="BW41" i="4"/>
  <c r="BW6" i="4"/>
  <c r="BW36" i="4"/>
  <c r="BW67" i="4"/>
  <c r="BW12" i="4"/>
  <c r="BW14" i="4"/>
  <c r="BW26" i="4"/>
  <c r="BW57" i="4"/>
  <c r="BW33" i="4"/>
  <c r="BW31" i="4"/>
  <c r="BW11" i="4"/>
  <c r="BW25" i="4"/>
  <c r="BW42" i="4"/>
  <c r="BW17" i="4"/>
  <c r="BW54" i="4"/>
  <c r="BW52" i="4"/>
  <c r="BW7" i="4"/>
  <c r="BW62" i="4"/>
  <c r="BW27" i="4"/>
  <c r="BW74" i="4"/>
  <c r="BW3" i="4"/>
  <c r="BW30" i="4"/>
  <c r="BW69" i="4"/>
  <c r="BW73" i="4"/>
  <c r="BW34" i="4"/>
  <c r="BW45" i="4"/>
  <c r="BW47" i="4"/>
  <c r="BW70" i="4"/>
  <c r="BW8" i="4"/>
  <c r="BW72" i="4"/>
  <c r="BW66" i="4"/>
  <c r="BW58" i="4"/>
  <c r="BW37" i="4"/>
  <c r="BW20" i="4"/>
  <c r="BW65" i="4"/>
  <c r="BW10" i="4"/>
  <c r="BW15" i="4"/>
  <c r="BW4" i="4"/>
  <c r="BW64" i="4"/>
  <c r="BW35" i="4"/>
  <c r="BW21" i="4"/>
  <c r="BW60" i="4"/>
  <c r="BW63" i="4"/>
  <c r="BW9" i="4"/>
  <c r="BW32" i="4"/>
  <c r="BW29" i="4"/>
  <c r="BW49" i="4"/>
  <c r="BW23" i="4"/>
  <c r="BW44" i="4"/>
  <c r="BW5" i="4"/>
  <c r="BW68" i="4"/>
  <c r="BW53" i="4"/>
  <c r="BW38" i="4"/>
  <c r="BW59" i="4"/>
  <c r="BW56" i="4"/>
  <c r="BW24" i="4"/>
  <c r="BW71" i="4"/>
  <c r="BW51" i="4"/>
  <c r="BW50" i="4"/>
  <c r="BW28" i="4"/>
  <c r="BW39" i="4"/>
  <c r="BW16" i="4"/>
  <c r="BW22" i="4"/>
  <c r="BV75" i="4"/>
  <c r="BV40" i="4"/>
  <c r="BV61" i="4"/>
  <c r="BV46" i="4"/>
  <c r="BV48" i="4"/>
  <c r="BV19" i="4"/>
  <c r="BV13" i="4"/>
  <c r="BV43" i="4"/>
  <c r="BV55" i="4"/>
  <c r="BV41" i="4"/>
  <c r="BV6" i="4"/>
  <c r="BV36" i="4"/>
  <c r="BV67" i="4"/>
  <c r="BV12" i="4"/>
  <c r="BV14" i="4"/>
  <c r="BV26" i="4"/>
  <c r="BV57" i="4"/>
  <c r="BV33" i="4"/>
  <c r="BV31" i="4"/>
  <c r="BV11" i="4"/>
  <c r="BV25" i="4"/>
  <c r="BV42" i="4"/>
  <c r="BV17" i="4"/>
  <c r="BV54" i="4"/>
  <c r="BV52" i="4"/>
  <c r="BV7" i="4"/>
  <c r="BV62" i="4"/>
  <c r="BV27" i="4"/>
  <c r="BV74" i="4"/>
  <c r="BV3" i="4"/>
  <c r="BV30" i="4"/>
  <c r="BV69" i="4"/>
  <c r="BV73" i="4"/>
  <c r="BV34" i="4"/>
  <c r="BV45" i="4"/>
  <c r="BV47" i="4"/>
  <c r="BV70" i="4"/>
  <c r="BV8" i="4"/>
  <c r="BV72" i="4"/>
  <c r="BV66" i="4"/>
  <c r="BV58" i="4"/>
  <c r="BV37" i="4"/>
  <c r="BV20" i="4"/>
  <c r="BV65" i="4"/>
  <c r="BV10" i="4"/>
  <c r="BV15" i="4"/>
  <c r="BV4" i="4"/>
  <c r="BV64" i="4"/>
  <c r="BV35" i="4"/>
  <c r="BV21" i="4"/>
  <c r="BV60" i="4"/>
  <c r="BV63" i="4"/>
  <c r="BV9" i="4"/>
  <c r="BV32" i="4"/>
  <c r="BV29" i="4"/>
  <c r="BV49" i="4"/>
  <c r="BV23" i="4"/>
  <c r="BV44" i="4"/>
  <c r="BV5" i="4"/>
  <c r="BV68" i="4"/>
  <c r="BV53" i="4"/>
  <c r="BV38" i="4"/>
  <c r="BV59" i="4"/>
  <c r="BV56" i="4"/>
  <c r="BV24" i="4"/>
  <c r="BV71" i="4"/>
  <c r="BV51" i="4"/>
  <c r="BV50" i="4"/>
  <c r="BV28" i="4"/>
  <c r="BV39" i="4"/>
  <c r="BV16" i="4"/>
  <c r="BV22" i="4"/>
  <c r="BU75" i="4"/>
  <c r="BU40" i="4"/>
  <c r="BU61" i="4"/>
  <c r="BU46" i="4"/>
  <c r="BU48" i="4"/>
  <c r="BU19" i="4"/>
  <c r="BU13" i="4"/>
  <c r="BU43" i="4"/>
  <c r="BU55" i="4"/>
  <c r="BU41" i="4"/>
  <c r="BU6" i="4"/>
  <c r="BU36" i="4"/>
  <c r="BU67" i="4"/>
  <c r="BU12" i="4"/>
  <c r="BU14" i="4"/>
  <c r="BU26" i="4"/>
  <c r="BU57" i="4"/>
  <c r="BU33" i="4"/>
  <c r="BU31" i="4"/>
  <c r="BU11" i="4"/>
  <c r="BU25" i="4"/>
  <c r="BU42" i="4"/>
  <c r="BU17" i="4"/>
  <c r="BU54" i="4"/>
  <c r="BU52" i="4"/>
  <c r="BU7" i="4"/>
  <c r="BU62" i="4"/>
  <c r="BU27" i="4"/>
  <c r="BU74" i="4"/>
  <c r="BU3" i="4"/>
  <c r="BU30" i="4"/>
  <c r="BU69" i="4"/>
  <c r="BU73" i="4"/>
  <c r="BU34" i="4"/>
  <c r="BU45" i="4"/>
  <c r="BU47" i="4"/>
  <c r="BU70" i="4"/>
  <c r="BU8" i="4"/>
  <c r="BU72" i="4"/>
  <c r="BU66" i="4"/>
  <c r="BU58" i="4"/>
  <c r="BU37" i="4"/>
  <c r="BU20" i="4"/>
  <c r="BU65" i="4"/>
  <c r="BU10" i="4"/>
  <c r="BU15" i="4"/>
  <c r="BU4" i="4"/>
  <c r="BU64" i="4"/>
  <c r="BU35" i="4"/>
  <c r="BU21" i="4"/>
  <c r="BU60" i="4"/>
  <c r="BU63" i="4"/>
  <c r="BU9" i="4"/>
  <c r="BU32" i="4"/>
  <c r="BU29" i="4"/>
  <c r="BU49" i="4"/>
  <c r="BU23" i="4"/>
  <c r="BU44" i="4"/>
  <c r="BU5" i="4"/>
  <c r="BU68" i="4"/>
  <c r="BU53" i="4"/>
  <c r="BU38" i="4"/>
  <c r="BU59" i="4"/>
  <c r="BU56" i="4"/>
  <c r="BU24" i="4"/>
  <c r="BU71" i="4"/>
  <c r="BU51" i="4"/>
  <c r="BU50" i="4"/>
  <c r="BU28" i="4"/>
  <c r="BU39" i="4"/>
  <c r="BU16" i="4"/>
  <c r="BU22" i="4"/>
  <c r="BT75" i="4"/>
  <c r="BT40" i="4"/>
  <c r="BT61" i="4"/>
  <c r="BT46" i="4"/>
  <c r="BT48" i="4"/>
  <c r="BT19" i="4"/>
  <c r="BT13" i="4"/>
  <c r="BT43" i="4"/>
  <c r="BT55" i="4"/>
  <c r="BT41" i="4"/>
  <c r="BT6" i="4"/>
  <c r="BT36" i="4"/>
  <c r="BT67" i="4"/>
  <c r="BT12" i="4"/>
  <c r="BT14" i="4"/>
  <c r="BT26" i="4"/>
  <c r="BT57" i="4"/>
  <c r="BT33" i="4"/>
  <c r="BT31" i="4"/>
  <c r="BT11" i="4"/>
  <c r="BT25" i="4"/>
  <c r="BT42" i="4"/>
  <c r="BT17" i="4"/>
  <c r="BT54" i="4"/>
  <c r="BT52" i="4"/>
  <c r="BT7" i="4"/>
  <c r="BT62" i="4"/>
  <c r="BT27" i="4"/>
  <c r="BT74" i="4"/>
  <c r="BT3" i="4"/>
  <c r="BT30" i="4"/>
  <c r="BT69" i="4"/>
  <c r="BT73" i="4"/>
  <c r="BT34" i="4"/>
  <c r="BT45" i="4"/>
  <c r="BT47" i="4"/>
  <c r="BT70" i="4"/>
  <c r="BT8" i="4"/>
  <c r="BT72" i="4"/>
  <c r="BT66" i="4"/>
  <c r="BT58" i="4"/>
  <c r="BT37" i="4"/>
  <c r="BT20" i="4"/>
  <c r="BT65" i="4"/>
  <c r="BT10" i="4"/>
  <c r="BT15" i="4"/>
  <c r="BT4" i="4"/>
  <c r="BT64" i="4"/>
  <c r="BT35" i="4"/>
  <c r="BT21" i="4"/>
  <c r="BT60" i="4"/>
  <c r="BT63" i="4"/>
  <c r="BT9" i="4"/>
  <c r="BT32" i="4"/>
  <c r="BT29" i="4"/>
  <c r="BT49" i="4"/>
  <c r="BT23" i="4"/>
  <c r="BT44" i="4"/>
  <c r="BT5" i="4"/>
  <c r="BT68" i="4"/>
  <c r="BT53" i="4"/>
  <c r="BT38" i="4"/>
  <c r="BT59" i="4"/>
  <c r="BT56" i="4"/>
  <c r="BT24" i="4"/>
  <c r="BT71" i="4"/>
  <c r="BT51" i="4"/>
  <c r="BT50" i="4"/>
  <c r="BT28" i="4"/>
  <c r="BT39" i="4"/>
  <c r="BT16" i="4"/>
  <c r="BT22" i="4"/>
  <c r="BS75" i="4"/>
  <c r="BS40" i="4"/>
  <c r="BS61" i="4"/>
  <c r="BS46" i="4"/>
  <c r="BS48" i="4"/>
  <c r="BS19" i="4"/>
  <c r="BS13" i="4"/>
  <c r="BS43" i="4"/>
  <c r="BS55" i="4"/>
  <c r="BS41" i="4"/>
  <c r="BS6" i="4"/>
  <c r="BS36" i="4"/>
  <c r="BS67" i="4"/>
  <c r="BS12" i="4"/>
  <c r="BS14" i="4"/>
  <c r="BS26" i="4"/>
  <c r="BS57" i="4"/>
  <c r="BS33" i="4"/>
  <c r="BS31" i="4"/>
  <c r="BS11" i="4"/>
  <c r="BS25" i="4"/>
  <c r="BS42" i="4"/>
  <c r="BS17" i="4"/>
  <c r="BS54" i="4"/>
  <c r="BS52" i="4"/>
  <c r="BS7" i="4"/>
  <c r="BS62" i="4"/>
  <c r="BS27" i="4"/>
  <c r="BS74" i="4"/>
  <c r="BS3" i="4"/>
  <c r="BS30" i="4"/>
  <c r="BS69" i="4"/>
  <c r="BS73" i="4"/>
  <c r="BS34" i="4"/>
  <c r="BS45" i="4"/>
  <c r="BS47" i="4"/>
  <c r="BS70" i="4"/>
  <c r="BS8" i="4"/>
  <c r="BS72" i="4"/>
  <c r="BS66" i="4"/>
  <c r="BS58" i="4"/>
  <c r="BS37" i="4"/>
  <c r="BS20" i="4"/>
  <c r="BS65" i="4"/>
  <c r="BS10" i="4"/>
  <c r="BS15" i="4"/>
  <c r="BS4" i="4"/>
  <c r="BS64" i="4"/>
  <c r="BS35" i="4"/>
  <c r="BS21" i="4"/>
  <c r="BS60" i="4"/>
  <c r="BS63" i="4"/>
  <c r="BS9" i="4"/>
  <c r="BS32" i="4"/>
  <c r="BS29" i="4"/>
  <c r="BS49" i="4"/>
  <c r="BS23" i="4"/>
  <c r="BS44" i="4"/>
  <c r="BS5" i="4"/>
  <c r="BS68" i="4"/>
  <c r="BS53" i="4"/>
  <c r="BS38" i="4"/>
  <c r="BS59" i="4"/>
  <c r="BS56" i="4"/>
  <c r="BS24" i="4"/>
  <c r="BS71" i="4"/>
  <c r="BS51" i="4"/>
  <c r="BS50" i="4"/>
  <c r="BS28" i="4"/>
  <c r="BS39" i="4"/>
  <c r="BS16" i="4"/>
  <c r="BS22" i="4"/>
  <c r="BR75" i="4"/>
  <c r="BR40" i="4"/>
  <c r="BR61" i="4"/>
  <c r="BR46" i="4"/>
  <c r="BR48" i="4"/>
  <c r="BR19" i="4"/>
  <c r="BR13" i="4"/>
  <c r="BR43" i="4"/>
  <c r="BR55" i="4"/>
  <c r="BR41" i="4"/>
  <c r="BR6" i="4"/>
  <c r="BR36" i="4"/>
  <c r="BR67" i="4"/>
  <c r="BR12" i="4"/>
  <c r="BR14" i="4"/>
  <c r="BR26" i="4"/>
  <c r="BR57" i="4"/>
  <c r="BR33" i="4"/>
  <c r="BR31" i="4"/>
  <c r="BR11" i="4"/>
  <c r="BR25" i="4"/>
  <c r="BR42" i="4"/>
  <c r="BR17" i="4"/>
  <c r="BR54" i="4"/>
  <c r="BR52" i="4"/>
  <c r="BR7" i="4"/>
  <c r="BR62" i="4"/>
  <c r="BR27" i="4"/>
  <c r="BR74" i="4"/>
  <c r="BR3" i="4"/>
  <c r="BR30" i="4"/>
  <c r="BR69" i="4"/>
  <c r="BR73" i="4"/>
  <c r="BR34" i="4"/>
  <c r="BR45" i="4"/>
  <c r="BR47" i="4"/>
  <c r="BR70" i="4"/>
  <c r="BR8" i="4"/>
  <c r="BR72" i="4"/>
  <c r="BR66" i="4"/>
  <c r="BR58" i="4"/>
  <c r="BR37" i="4"/>
  <c r="BR20" i="4"/>
  <c r="BR65" i="4"/>
  <c r="BR10" i="4"/>
  <c r="BR15" i="4"/>
  <c r="BR4" i="4"/>
  <c r="BR64" i="4"/>
  <c r="BR35" i="4"/>
  <c r="BR21" i="4"/>
  <c r="BR60" i="4"/>
  <c r="BR63" i="4"/>
  <c r="BR9" i="4"/>
  <c r="BR32" i="4"/>
  <c r="BR29" i="4"/>
  <c r="BR49" i="4"/>
  <c r="BR23" i="4"/>
  <c r="BR44" i="4"/>
  <c r="BR5" i="4"/>
  <c r="BR68" i="4"/>
  <c r="BR53" i="4"/>
  <c r="BR38" i="4"/>
  <c r="BR59" i="4"/>
  <c r="BR56" i="4"/>
  <c r="BR24" i="4"/>
  <c r="BR71" i="4"/>
  <c r="BR51" i="4"/>
  <c r="BR50" i="4"/>
  <c r="BR28" i="4"/>
  <c r="BR39" i="4"/>
  <c r="BR16" i="4"/>
  <c r="BR22" i="4"/>
  <c r="BQ75" i="4"/>
  <c r="BQ40" i="4"/>
  <c r="BQ61" i="4"/>
  <c r="BQ46" i="4"/>
  <c r="BQ48" i="4"/>
  <c r="BQ19" i="4"/>
  <c r="BQ13" i="4"/>
  <c r="BQ43" i="4"/>
  <c r="BQ55" i="4"/>
  <c r="BQ41" i="4"/>
  <c r="BQ6" i="4"/>
  <c r="BQ36" i="4"/>
  <c r="BQ67" i="4"/>
  <c r="BQ12" i="4"/>
  <c r="BQ14" i="4"/>
  <c r="BQ26" i="4"/>
  <c r="BQ57" i="4"/>
  <c r="BQ33" i="4"/>
  <c r="BQ31" i="4"/>
  <c r="BQ11" i="4"/>
  <c r="BQ25" i="4"/>
  <c r="BQ42" i="4"/>
  <c r="BQ17" i="4"/>
  <c r="BQ54" i="4"/>
  <c r="BQ52" i="4"/>
  <c r="BQ7" i="4"/>
  <c r="BQ62" i="4"/>
  <c r="BQ27" i="4"/>
  <c r="BQ74" i="4"/>
  <c r="BQ3" i="4"/>
  <c r="BQ30" i="4"/>
  <c r="BQ69" i="4"/>
  <c r="BQ73" i="4"/>
  <c r="BQ34" i="4"/>
  <c r="BQ45" i="4"/>
  <c r="BQ47" i="4"/>
  <c r="BQ70" i="4"/>
  <c r="BQ8" i="4"/>
  <c r="BQ72" i="4"/>
  <c r="BQ66" i="4"/>
  <c r="BQ58" i="4"/>
  <c r="BQ37" i="4"/>
  <c r="BQ20" i="4"/>
  <c r="BQ65" i="4"/>
  <c r="BQ10" i="4"/>
  <c r="BQ15" i="4"/>
  <c r="BQ4" i="4"/>
  <c r="BQ64" i="4"/>
  <c r="BQ35" i="4"/>
  <c r="BQ21" i="4"/>
  <c r="BQ60" i="4"/>
  <c r="BQ63" i="4"/>
  <c r="BQ9" i="4"/>
  <c r="BQ32" i="4"/>
  <c r="BQ29" i="4"/>
  <c r="BQ49" i="4"/>
  <c r="BQ23" i="4"/>
  <c r="BQ44" i="4"/>
  <c r="BQ5" i="4"/>
  <c r="BQ68" i="4"/>
  <c r="BQ53" i="4"/>
  <c r="BQ38" i="4"/>
  <c r="BQ59" i="4"/>
  <c r="BQ56" i="4"/>
  <c r="BQ24" i="4"/>
  <c r="BQ71" i="4"/>
  <c r="BQ51" i="4"/>
  <c r="BQ50" i="4"/>
  <c r="BQ28" i="4"/>
  <c r="BQ39" i="4"/>
  <c r="BQ16" i="4"/>
  <c r="BQ22" i="4"/>
  <c r="BP75" i="4"/>
  <c r="BP40" i="4"/>
  <c r="BP61" i="4"/>
  <c r="BP46" i="4"/>
  <c r="BP48" i="4"/>
  <c r="BP19" i="4"/>
  <c r="BP13" i="4"/>
  <c r="BP43" i="4"/>
  <c r="BP55" i="4"/>
  <c r="BP41" i="4"/>
  <c r="BP6" i="4"/>
  <c r="BP36" i="4"/>
  <c r="BP67" i="4"/>
  <c r="BP12" i="4"/>
  <c r="BP14" i="4"/>
  <c r="BP26" i="4"/>
  <c r="BP57" i="4"/>
  <c r="BP33" i="4"/>
  <c r="BP31" i="4"/>
  <c r="BP11" i="4"/>
  <c r="BP25" i="4"/>
  <c r="BP42" i="4"/>
  <c r="BP17" i="4"/>
  <c r="BP54" i="4"/>
  <c r="BP52" i="4"/>
  <c r="BP7" i="4"/>
  <c r="BP62" i="4"/>
  <c r="BP27" i="4"/>
  <c r="BP74" i="4"/>
  <c r="BP3" i="4"/>
  <c r="BP30" i="4"/>
  <c r="BP69" i="4"/>
  <c r="BP73" i="4"/>
  <c r="BP34" i="4"/>
  <c r="BP45" i="4"/>
  <c r="BP47" i="4"/>
  <c r="BP70" i="4"/>
  <c r="BP8" i="4"/>
  <c r="BP72" i="4"/>
  <c r="BP66" i="4"/>
  <c r="BP58" i="4"/>
  <c r="BP37" i="4"/>
  <c r="BP20" i="4"/>
  <c r="BP65" i="4"/>
  <c r="BP10" i="4"/>
  <c r="BP15" i="4"/>
  <c r="BP4" i="4"/>
  <c r="BP64" i="4"/>
  <c r="BP35" i="4"/>
  <c r="BP21" i="4"/>
  <c r="BP60" i="4"/>
  <c r="BP63" i="4"/>
  <c r="BP9" i="4"/>
  <c r="BP32" i="4"/>
  <c r="BP29" i="4"/>
  <c r="BP49" i="4"/>
  <c r="BP23" i="4"/>
  <c r="BP44" i="4"/>
  <c r="BP5" i="4"/>
  <c r="BP68" i="4"/>
  <c r="BP53" i="4"/>
  <c r="BP38" i="4"/>
  <c r="BP59" i="4"/>
  <c r="BP56" i="4"/>
  <c r="BP24" i="4"/>
  <c r="BP71" i="4"/>
  <c r="BP51" i="4"/>
  <c r="BP50" i="4"/>
  <c r="BP28" i="4"/>
  <c r="BP39" i="4"/>
  <c r="BP16" i="4"/>
  <c r="BP22" i="4"/>
  <c r="BO75" i="4"/>
  <c r="BO40" i="4"/>
  <c r="BO61" i="4"/>
  <c r="BO46" i="4"/>
  <c r="BO48" i="4"/>
  <c r="BO19" i="4"/>
  <c r="BO13" i="4"/>
  <c r="BO43" i="4"/>
  <c r="BO55" i="4"/>
  <c r="BO41" i="4"/>
  <c r="BO6" i="4"/>
  <c r="BO36" i="4"/>
  <c r="BO67" i="4"/>
  <c r="BO12" i="4"/>
  <c r="BO14" i="4"/>
  <c r="BO26" i="4"/>
  <c r="BO57" i="4"/>
  <c r="BO33" i="4"/>
  <c r="BO31" i="4"/>
  <c r="BO11" i="4"/>
  <c r="BO25" i="4"/>
  <c r="BO42" i="4"/>
  <c r="BO17" i="4"/>
  <c r="BO54" i="4"/>
  <c r="BO52" i="4"/>
  <c r="BO7" i="4"/>
  <c r="BO62" i="4"/>
  <c r="BO27" i="4"/>
  <c r="BO74" i="4"/>
  <c r="BO3" i="4"/>
  <c r="BO30" i="4"/>
  <c r="BO69" i="4"/>
  <c r="BO73" i="4"/>
  <c r="BO34" i="4"/>
  <c r="BO45" i="4"/>
  <c r="BO47" i="4"/>
  <c r="BO70" i="4"/>
  <c r="BO8" i="4"/>
  <c r="BO72" i="4"/>
  <c r="BO66" i="4"/>
  <c r="BO58" i="4"/>
  <c r="BO37" i="4"/>
  <c r="BO20" i="4"/>
  <c r="BO65" i="4"/>
  <c r="BO10" i="4"/>
  <c r="BO15" i="4"/>
  <c r="BO4" i="4"/>
  <c r="BO64" i="4"/>
  <c r="BO35" i="4"/>
  <c r="BO21" i="4"/>
  <c r="BO60" i="4"/>
  <c r="BO63" i="4"/>
  <c r="BO9" i="4"/>
  <c r="BO32" i="4"/>
  <c r="BO29" i="4"/>
  <c r="BO49" i="4"/>
  <c r="BO23" i="4"/>
  <c r="BO44" i="4"/>
  <c r="BO5" i="4"/>
  <c r="BO68" i="4"/>
  <c r="BO53" i="4"/>
  <c r="BO38" i="4"/>
  <c r="BO59" i="4"/>
  <c r="BO56" i="4"/>
  <c r="BO24" i="4"/>
  <c r="BO71" i="4"/>
  <c r="BO51" i="4"/>
  <c r="BO50" i="4"/>
  <c r="BO28" i="4"/>
  <c r="BO39" i="4"/>
  <c r="BO16" i="4"/>
  <c r="BO22" i="4"/>
  <c r="BN75" i="4"/>
  <c r="BN40" i="4"/>
  <c r="BN61" i="4"/>
  <c r="BN46" i="4"/>
  <c r="BN48" i="4"/>
  <c r="BN19" i="4"/>
  <c r="BN13" i="4"/>
  <c r="BN43" i="4"/>
  <c r="BN55" i="4"/>
  <c r="BN41" i="4"/>
  <c r="BN6" i="4"/>
  <c r="BN36" i="4"/>
  <c r="BN67" i="4"/>
  <c r="BN12" i="4"/>
  <c r="BN14" i="4"/>
  <c r="BN26" i="4"/>
  <c r="BN57" i="4"/>
  <c r="BN33" i="4"/>
  <c r="BN31" i="4"/>
  <c r="BN11" i="4"/>
  <c r="BN25" i="4"/>
  <c r="BN42" i="4"/>
  <c r="BN17" i="4"/>
  <c r="BN54" i="4"/>
  <c r="BN52" i="4"/>
  <c r="BN7" i="4"/>
  <c r="BN62" i="4"/>
  <c r="BN27" i="4"/>
  <c r="BN74" i="4"/>
  <c r="BN3" i="4"/>
  <c r="BN30" i="4"/>
  <c r="BN69" i="4"/>
  <c r="BN73" i="4"/>
  <c r="BN34" i="4"/>
  <c r="BN45" i="4"/>
  <c r="BN47" i="4"/>
  <c r="BN70" i="4"/>
  <c r="BN8" i="4"/>
  <c r="BN72" i="4"/>
  <c r="BN66" i="4"/>
  <c r="BN58" i="4"/>
  <c r="BN37" i="4"/>
  <c r="BN20" i="4"/>
  <c r="BN65" i="4"/>
  <c r="BN10" i="4"/>
  <c r="BN15" i="4"/>
  <c r="BN4" i="4"/>
  <c r="BN64" i="4"/>
  <c r="BN35" i="4"/>
  <c r="BN21" i="4"/>
  <c r="BN60" i="4"/>
  <c r="BN63" i="4"/>
  <c r="BN9" i="4"/>
  <c r="BN32" i="4"/>
  <c r="BN29" i="4"/>
  <c r="BN49" i="4"/>
  <c r="BN23" i="4"/>
  <c r="BN44" i="4"/>
  <c r="BN5" i="4"/>
  <c r="BN68" i="4"/>
  <c r="BN53" i="4"/>
  <c r="BN38" i="4"/>
  <c r="BN59" i="4"/>
  <c r="BN56" i="4"/>
  <c r="BN24" i="4"/>
  <c r="BN71" i="4"/>
  <c r="BN51" i="4"/>
  <c r="BN50" i="4"/>
  <c r="BN28" i="4"/>
  <c r="BN39" i="4"/>
  <c r="BN16" i="4"/>
  <c r="BN22" i="4"/>
  <c r="BM75" i="4"/>
  <c r="BM40" i="4"/>
  <c r="BM61" i="4"/>
  <c r="BM46" i="4"/>
  <c r="BM48" i="4"/>
  <c r="BM19" i="4"/>
  <c r="BM13" i="4"/>
  <c r="BM43" i="4"/>
  <c r="BM55" i="4"/>
  <c r="BM41" i="4"/>
  <c r="BM6" i="4"/>
  <c r="BM36" i="4"/>
  <c r="BM67" i="4"/>
  <c r="BM12" i="4"/>
  <c r="BM14" i="4"/>
  <c r="BM26" i="4"/>
  <c r="BM57" i="4"/>
  <c r="BM33" i="4"/>
  <c r="BM31" i="4"/>
  <c r="BM11" i="4"/>
  <c r="BM25" i="4"/>
  <c r="BM42" i="4"/>
  <c r="BM17" i="4"/>
  <c r="BM54" i="4"/>
  <c r="BM52" i="4"/>
  <c r="BM7" i="4"/>
  <c r="BM62" i="4"/>
  <c r="BM27" i="4"/>
  <c r="BM74" i="4"/>
  <c r="BM3" i="4"/>
  <c r="BM30" i="4"/>
  <c r="BM69" i="4"/>
  <c r="BM73" i="4"/>
  <c r="BM34" i="4"/>
  <c r="BM45" i="4"/>
  <c r="BM47" i="4"/>
  <c r="BM70" i="4"/>
  <c r="BM8" i="4"/>
  <c r="BM72" i="4"/>
  <c r="BM66" i="4"/>
  <c r="BM58" i="4"/>
  <c r="BM37" i="4"/>
  <c r="BM20" i="4"/>
  <c r="BM65" i="4"/>
  <c r="BM10" i="4"/>
  <c r="BM15" i="4"/>
  <c r="BM4" i="4"/>
  <c r="BM64" i="4"/>
  <c r="BM35" i="4"/>
  <c r="BM21" i="4"/>
  <c r="BM60" i="4"/>
  <c r="BM63" i="4"/>
  <c r="BM9" i="4"/>
  <c r="BM32" i="4"/>
  <c r="BM29" i="4"/>
  <c r="BM49" i="4"/>
  <c r="BM23" i="4"/>
  <c r="BM44" i="4"/>
  <c r="BM5" i="4"/>
  <c r="BM68" i="4"/>
  <c r="BM53" i="4"/>
  <c r="BM38" i="4"/>
  <c r="BM59" i="4"/>
  <c r="BM56" i="4"/>
  <c r="BM24" i="4"/>
  <c r="BM71" i="4"/>
  <c r="BM51" i="4"/>
  <c r="BM50" i="4"/>
  <c r="BM28" i="4"/>
  <c r="BM39" i="4"/>
  <c r="BM16" i="4"/>
  <c r="BM22" i="4"/>
  <c r="BL75" i="4"/>
  <c r="BL40" i="4"/>
  <c r="BL61" i="4"/>
  <c r="BL46" i="4"/>
  <c r="BL48" i="4"/>
  <c r="BL19" i="4"/>
  <c r="BL13" i="4"/>
  <c r="BL43" i="4"/>
  <c r="BL55" i="4"/>
  <c r="BL41" i="4"/>
  <c r="BL6" i="4"/>
  <c r="BL36" i="4"/>
  <c r="BL67" i="4"/>
  <c r="BL12" i="4"/>
  <c r="BL14" i="4"/>
  <c r="BL26" i="4"/>
  <c r="BL57" i="4"/>
  <c r="BL33" i="4"/>
  <c r="BL31" i="4"/>
  <c r="BL11" i="4"/>
  <c r="BL25" i="4"/>
  <c r="BL42" i="4"/>
  <c r="BL17" i="4"/>
  <c r="BL54" i="4"/>
  <c r="BL52" i="4"/>
  <c r="BL7" i="4"/>
  <c r="BL62" i="4"/>
  <c r="BL27" i="4"/>
  <c r="BL74" i="4"/>
  <c r="BL3" i="4"/>
  <c r="BL30" i="4"/>
  <c r="BL69" i="4"/>
  <c r="BL73" i="4"/>
  <c r="BL34" i="4"/>
  <c r="BL45" i="4"/>
  <c r="BL47" i="4"/>
  <c r="BL70" i="4"/>
  <c r="BL8" i="4"/>
  <c r="BL72" i="4"/>
  <c r="BL66" i="4"/>
  <c r="BL58" i="4"/>
  <c r="BL37" i="4"/>
  <c r="BL20" i="4"/>
  <c r="BL65" i="4"/>
  <c r="BL10" i="4"/>
  <c r="BL15" i="4"/>
  <c r="BL4" i="4"/>
  <c r="BL64" i="4"/>
  <c r="BL35" i="4"/>
  <c r="BL21" i="4"/>
  <c r="BL60" i="4"/>
  <c r="BL63" i="4"/>
  <c r="BL9" i="4"/>
  <c r="BL32" i="4"/>
  <c r="BL29" i="4"/>
  <c r="BL49" i="4"/>
  <c r="BL23" i="4"/>
  <c r="BL44" i="4"/>
  <c r="BL5" i="4"/>
  <c r="BL68" i="4"/>
  <c r="BL53" i="4"/>
  <c r="BL38" i="4"/>
  <c r="BL59" i="4"/>
  <c r="BL56" i="4"/>
  <c r="BL24" i="4"/>
  <c r="BL71" i="4"/>
  <c r="BL51" i="4"/>
  <c r="BL50" i="4"/>
  <c r="BL28" i="4"/>
  <c r="BL39" i="4"/>
  <c r="BL16" i="4"/>
  <c r="BL22" i="4"/>
  <c r="BK75" i="4"/>
  <c r="BK40" i="4"/>
  <c r="BK61" i="4"/>
  <c r="BK46" i="4"/>
  <c r="BK48" i="4"/>
  <c r="BK19" i="4"/>
  <c r="BK13" i="4"/>
  <c r="BK43" i="4"/>
  <c r="BK55" i="4"/>
  <c r="BK41" i="4"/>
  <c r="BK6" i="4"/>
  <c r="BK36" i="4"/>
  <c r="BK67" i="4"/>
  <c r="BK12" i="4"/>
  <c r="BK14" i="4"/>
  <c r="BK26" i="4"/>
  <c r="BK57" i="4"/>
  <c r="BK33" i="4"/>
  <c r="BK31" i="4"/>
  <c r="BK11" i="4"/>
  <c r="BK25" i="4"/>
  <c r="BK42" i="4"/>
  <c r="BK17" i="4"/>
  <c r="BK54" i="4"/>
  <c r="BK52" i="4"/>
  <c r="BK7" i="4"/>
  <c r="BK62" i="4"/>
  <c r="BK27" i="4"/>
  <c r="BK74" i="4"/>
  <c r="BK3" i="4"/>
  <c r="BK30" i="4"/>
  <c r="BK69" i="4"/>
  <c r="BK73" i="4"/>
  <c r="BK34" i="4"/>
  <c r="BK45" i="4"/>
  <c r="BK47" i="4"/>
  <c r="BK70" i="4"/>
  <c r="BK8" i="4"/>
  <c r="BK72" i="4"/>
  <c r="BK66" i="4"/>
  <c r="BK58" i="4"/>
  <c r="BK37" i="4"/>
  <c r="BK20" i="4"/>
  <c r="BK65" i="4"/>
  <c r="BK10" i="4"/>
  <c r="BK15" i="4"/>
  <c r="BK4" i="4"/>
  <c r="BK64" i="4"/>
  <c r="BK35" i="4"/>
  <c r="BK21" i="4"/>
  <c r="BK60" i="4"/>
  <c r="BK63" i="4"/>
  <c r="BK9" i="4"/>
  <c r="BK32" i="4"/>
  <c r="BK29" i="4"/>
  <c r="BK49" i="4"/>
  <c r="BK23" i="4"/>
  <c r="BK44" i="4"/>
  <c r="BK5" i="4"/>
  <c r="BK68" i="4"/>
  <c r="BK53" i="4"/>
  <c r="BK38" i="4"/>
  <c r="BK59" i="4"/>
  <c r="BK56" i="4"/>
  <c r="BK24" i="4"/>
  <c r="BK71" i="4"/>
  <c r="BK51" i="4"/>
  <c r="BK50" i="4"/>
  <c r="BK28" i="4"/>
  <c r="BK39" i="4"/>
  <c r="BK16" i="4"/>
  <c r="BK22" i="4"/>
  <c r="BJ75" i="4"/>
  <c r="BJ40" i="4"/>
  <c r="BJ61" i="4"/>
  <c r="BJ46" i="4"/>
  <c r="BJ48" i="4"/>
  <c r="BJ19" i="4"/>
  <c r="BJ13" i="4"/>
  <c r="BJ43" i="4"/>
  <c r="BJ55" i="4"/>
  <c r="BJ41" i="4"/>
  <c r="BJ6" i="4"/>
  <c r="BJ36" i="4"/>
  <c r="BJ67" i="4"/>
  <c r="BJ12" i="4"/>
  <c r="BJ14" i="4"/>
  <c r="BJ26" i="4"/>
  <c r="BJ57" i="4"/>
  <c r="BJ33" i="4"/>
  <c r="BJ31" i="4"/>
  <c r="BJ11" i="4"/>
  <c r="BJ25" i="4"/>
  <c r="BJ42" i="4"/>
  <c r="BJ17" i="4"/>
  <c r="BJ54" i="4"/>
  <c r="BJ52" i="4"/>
  <c r="BJ7" i="4"/>
  <c r="BJ62" i="4"/>
  <c r="BJ27" i="4"/>
  <c r="BJ74" i="4"/>
  <c r="BJ3" i="4"/>
  <c r="BJ30" i="4"/>
  <c r="BJ69" i="4"/>
  <c r="BJ73" i="4"/>
  <c r="BJ34" i="4"/>
  <c r="BJ45" i="4"/>
  <c r="BJ47" i="4"/>
  <c r="BJ70" i="4"/>
  <c r="BJ8" i="4"/>
  <c r="BJ72" i="4"/>
  <c r="BJ66" i="4"/>
  <c r="BJ58" i="4"/>
  <c r="BJ37" i="4"/>
  <c r="BJ20" i="4"/>
  <c r="BJ65" i="4"/>
  <c r="BJ10" i="4"/>
  <c r="BJ15" i="4"/>
  <c r="BJ4" i="4"/>
  <c r="BJ64" i="4"/>
  <c r="BJ35" i="4"/>
  <c r="BJ21" i="4"/>
  <c r="BJ60" i="4"/>
  <c r="BJ63" i="4"/>
  <c r="BJ9" i="4"/>
  <c r="BJ32" i="4"/>
  <c r="BJ29" i="4"/>
  <c r="BJ49" i="4"/>
  <c r="BJ23" i="4"/>
  <c r="BJ44" i="4"/>
  <c r="BJ5" i="4"/>
  <c r="BJ68" i="4"/>
  <c r="BJ53" i="4"/>
  <c r="BJ38" i="4"/>
  <c r="BJ59" i="4"/>
  <c r="BJ56" i="4"/>
  <c r="BJ24" i="4"/>
  <c r="BJ71" i="4"/>
  <c r="BJ51" i="4"/>
  <c r="BJ50" i="4"/>
  <c r="BJ28" i="4"/>
  <c r="BJ39" i="4"/>
  <c r="BJ16" i="4"/>
  <c r="BJ22" i="4"/>
  <c r="BI75" i="4"/>
  <c r="BI40" i="4"/>
  <c r="BI61" i="4"/>
  <c r="BI46" i="4"/>
  <c r="BI48" i="4"/>
  <c r="BI19" i="4"/>
  <c r="BI13" i="4"/>
  <c r="BI43" i="4"/>
  <c r="BI55" i="4"/>
  <c r="BI41" i="4"/>
  <c r="BI6" i="4"/>
  <c r="BI36" i="4"/>
  <c r="BI67" i="4"/>
  <c r="BI12" i="4"/>
  <c r="BI14" i="4"/>
  <c r="BI26" i="4"/>
  <c r="BI57" i="4"/>
  <c r="BI33" i="4"/>
  <c r="BI31" i="4"/>
  <c r="BI11" i="4"/>
  <c r="BI25" i="4"/>
  <c r="BI42" i="4"/>
  <c r="BI17" i="4"/>
  <c r="BI54" i="4"/>
  <c r="BI52" i="4"/>
  <c r="BI7" i="4"/>
  <c r="BI62" i="4"/>
  <c r="BI27" i="4"/>
  <c r="BI74" i="4"/>
  <c r="BI3" i="4"/>
  <c r="BI30" i="4"/>
  <c r="BI69" i="4"/>
  <c r="BI73" i="4"/>
  <c r="BI34" i="4"/>
  <c r="BI45" i="4"/>
  <c r="BI47" i="4"/>
  <c r="BI70" i="4"/>
  <c r="BI8" i="4"/>
  <c r="BI72" i="4"/>
  <c r="BI66" i="4"/>
  <c r="BI58" i="4"/>
  <c r="BI37" i="4"/>
  <c r="BI20" i="4"/>
  <c r="BI65" i="4"/>
  <c r="BI10" i="4"/>
  <c r="BI15" i="4"/>
  <c r="BI4" i="4"/>
  <c r="BI64" i="4"/>
  <c r="BI35" i="4"/>
  <c r="BI21" i="4"/>
  <c r="BI60" i="4"/>
  <c r="BI63" i="4"/>
  <c r="BI9" i="4"/>
  <c r="BI32" i="4"/>
  <c r="BI29" i="4"/>
  <c r="BI49" i="4"/>
  <c r="BI23" i="4"/>
  <c r="BI44" i="4"/>
  <c r="BI5" i="4"/>
  <c r="BI68" i="4"/>
  <c r="BI53" i="4"/>
  <c r="BI38" i="4"/>
  <c r="BI59" i="4"/>
  <c r="BI56" i="4"/>
  <c r="BI24" i="4"/>
  <c r="BI71" i="4"/>
  <c r="BI51" i="4"/>
  <c r="BI50" i="4"/>
  <c r="BI28" i="4"/>
  <c r="BI39" i="4"/>
  <c r="BI16" i="4"/>
  <c r="BI22" i="4"/>
  <c r="BG75" i="4"/>
  <c r="BG40" i="4"/>
  <c r="BG61" i="4"/>
  <c r="BG46" i="4"/>
  <c r="BG48" i="4"/>
  <c r="BG19" i="4"/>
  <c r="BG13" i="4"/>
  <c r="BG43" i="4"/>
  <c r="BG55" i="4"/>
  <c r="BG41" i="4"/>
  <c r="BG6" i="4"/>
  <c r="BG36" i="4"/>
  <c r="BG67" i="4"/>
  <c r="BG12" i="4"/>
  <c r="BG14" i="4"/>
  <c r="BG26" i="4"/>
  <c r="BG57" i="4"/>
  <c r="BG33" i="4"/>
  <c r="BG31" i="4"/>
  <c r="BG11" i="4"/>
  <c r="BG25" i="4"/>
  <c r="BG42" i="4"/>
  <c r="BG17" i="4"/>
  <c r="BG54" i="4"/>
  <c r="BG52" i="4"/>
  <c r="BG7" i="4"/>
  <c r="BG62" i="4"/>
  <c r="BG27" i="4"/>
  <c r="BG74" i="4"/>
  <c r="BG3" i="4"/>
  <c r="BG30" i="4"/>
  <c r="BG69" i="4"/>
  <c r="BG73" i="4"/>
  <c r="BG34" i="4"/>
  <c r="BG45" i="4"/>
  <c r="BG47" i="4"/>
  <c r="BG70" i="4"/>
  <c r="BG8" i="4"/>
  <c r="BG72" i="4"/>
  <c r="BG66" i="4"/>
  <c r="BG58" i="4"/>
  <c r="BG37" i="4"/>
  <c r="BG20" i="4"/>
  <c r="BG65" i="4"/>
  <c r="BG10" i="4"/>
  <c r="BG15" i="4"/>
  <c r="BG4" i="4"/>
  <c r="BG64" i="4"/>
  <c r="BG35" i="4"/>
  <c r="BG21" i="4"/>
  <c r="BG60" i="4"/>
  <c r="BG63" i="4"/>
  <c r="BG9" i="4"/>
  <c r="BG32" i="4"/>
  <c r="BG29" i="4"/>
  <c r="BG49" i="4"/>
  <c r="BG23" i="4"/>
  <c r="BG44" i="4"/>
  <c r="BG5" i="4"/>
  <c r="BG68" i="4"/>
  <c r="BG53" i="4"/>
  <c r="BG38" i="4"/>
  <c r="BG59" i="4"/>
  <c r="BG56" i="4"/>
  <c r="BG24" i="4"/>
  <c r="BG71" i="4"/>
  <c r="BG51" i="4"/>
  <c r="BG50" i="4"/>
  <c r="BG28" i="4"/>
  <c r="BG39" i="4"/>
  <c r="BG16" i="4"/>
  <c r="BG22" i="4"/>
  <c r="BE75" i="4"/>
  <c r="BE40" i="4"/>
  <c r="BE61" i="4"/>
  <c r="BE46" i="4"/>
  <c r="BE48" i="4"/>
  <c r="BE19" i="4"/>
  <c r="BE13" i="4"/>
  <c r="BE43" i="4"/>
  <c r="BE55" i="4"/>
  <c r="BE41" i="4"/>
  <c r="BE6" i="4"/>
  <c r="BE36" i="4"/>
  <c r="BE67" i="4"/>
  <c r="BE12" i="4"/>
  <c r="BE14" i="4"/>
  <c r="BE26" i="4"/>
  <c r="BE57" i="4"/>
  <c r="BE33" i="4"/>
  <c r="BE31" i="4"/>
  <c r="BE11" i="4"/>
  <c r="BE25" i="4"/>
  <c r="BE42" i="4"/>
  <c r="BE17" i="4"/>
  <c r="BE54" i="4"/>
  <c r="BE52" i="4"/>
  <c r="BE7" i="4"/>
  <c r="BE62" i="4"/>
  <c r="BE27" i="4"/>
  <c r="BE74" i="4"/>
  <c r="BE3" i="4"/>
  <c r="BE30" i="4"/>
  <c r="BE69" i="4"/>
  <c r="BE73" i="4"/>
  <c r="BE34" i="4"/>
  <c r="BE45" i="4"/>
  <c r="BE47" i="4"/>
  <c r="BE70" i="4"/>
  <c r="BE8" i="4"/>
  <c r="BE72" i="4"/>
  <c r="BE66" i="4"/>
  <c r="BE58" i="4"/>
  <c r="BE37" i="4"/>
  <c r="BE20" i="4"/>
  <c r="BE65" i="4"/>
  <c r="BE10" i="4"/>
  <c r="BE15" i="4"/>
  <c r="BE4" i="4"/>
  <c r="BE64" i="4"/>
  <c r="BE35" i="4"/>
  <c r="BE21" i="4"/>
  <c r="BE60" i="4"/>
  <c r="BE63" i="4"/>
  <c r="BE9" i="4"/>
  <c r="BE32" i="4"/>
  <c r="BE29" i="4"/>
  <c r="BE49" i="4"/>
  <c r="BE23" i="4"/>
  <c r="BE44" i="4"/>
  <c r="BE5" i="4"/>
  <c r="BE68" i="4"/>
  <c r="BE53" i="4"/>
  <c r="BE38" i="4"/>
  <c r="BE59" i="4"/>
  <c r="BE56" i="4"/>
  <c r="BE24" i="4"/>
  <c r="BE71" i="4"/>
  <c r="BE51" i="4"/>
  <c r="BE50" i="4"/>
  <c r="BE28" i="4"/>
  <c r="BE39" i="4"/>
  <c r="BE16" i="4"/>
  <c r="BE22" i="4"/>
  <c r="BC75" i="4"/>
  <c r="BC40" i="4"/>
  <c r="BC61" i="4"/>
  <c r="BC46" i="4"/>
  <c r="BC48" i="4"/>
  <c r="BC19" i="4"/>
  <c r="BC13" i="4"/>
  <c r="BC43" i="4"/>
  <c r="BC55" i="4"/>
  <c r="BC41" i="4"/>
  <c r="BC6" i="4"/>
  <c r="BC36" i="4"/>
  <c r="BC67" i="4"/>
  <c r="BC12" i="4"/>
  <c r="BC14" i="4"/>
  <c r="BC26" i="4"/>
  <c r="BC57" i="4"/>
  <c r="BC33" i="4"/>
  <c r="BC31" i="4"/>
  <c r="BC11" i="4"/>
  <c r="BC25" i="4"/>
  <c r="BC42" i="4"/>
  <c r="BC17" i="4"/>
  <c r="BC54" i="4"/>
  <c r="BC52" i="4"/>
  <c r="BC7" i="4"/>
  <c r="BC62" i="4"/>
  <c r="BC27" i="4"/>
  <c r="BC74" i="4"/>
  <c r="BC3" i="4"/>
  <c r="BC30" i="4"/>
  <c r="BC69" i="4"/>
  <c r="BC73" i="4"/>
  <c r="BC34" i="4"/>
  <c r="BC45" i="4"/>
  <c r="BC47" i="4"/>
  <c r="BC70" i="4"/>
  <c r="BC8" i="4"/>
  <c r="BC72" i="4"/>
  <c r="BC66" i="4"/>
  <c r="BC58" i="4"/>
  <c r="BC37" i="4"/>
  <c r="BC20" i="4"/>
  <c r="BC65" i="4"/>
  <c r="BC10" i="4"/>
  <c r="BC15" i="4"/>
  <c r="BC4" i="4"/>
  <c r="BC64" i="4"/>
  <c r="BC35" i="4"/>
  <c r="BC21" i="4"/>
  <c r="BC60" i="4"/>
  <c r="BC63" i="4"/>
  <c r="BC9" i="4"/>
  <c r="BC32" i="4"/>
  <c r="BC29" i="4"/>
  <c r="BC49" i="4"/>
  <c r="BC23" i="4"/>
  <c r="BC44" i="4"/>
  <c r="BC5" i="4"/>
  <c r="BC68" i="4"/>
  <c r="BC53" i="4"/>
  <c r="BC38" i="4"/>
  <c r="BC59" i="4"/>
  <c r="BC56" i="4"/>
  <c r="BC24" i="4"/>
  <c r="BC71" i="4"/>
  <c r="BC51" i="4"/>
  <c r="BC50" i="4"/>
  <c r="BC28" i="4"/>
  <c r="BC39" i="4"/>
  <c r="BC16" i="4"/>
  <c r="BC22" i="4"/>
  <c r="BC76" i="4"/>
  <c r="BC77" i="4"/>
  <c r="BC78" i="4"/>
  <c r="BC79" i="4"/>
  <c r="BC80" i="4"/>
  <c r="BC81" i="4"/>
  <c r="AX75" i="4"/>
  <c r="AX40" i="4"/>
  <c r="AX61" i="4"/>
  <c r="AX46" i="4"/>
  <c r="AX48" i="4"/>
  <c r="AX19" i="4"/>
  <c r="AX13" i="4"/>
  <c r="AX43" i="4"/>
  <c r="AX55" i="4"/>
  <c r="AX41" i="4"/>
  <c r="AX6" i="4"/>
  <c r="AX36" i="4"/>
  <c r="AX67" i="4"/>
  <c r="AX12" i="4"/>
  <c r="AX14" i="4"/>
  <c r="AX26" i="4"/>
  <c r="AX57" i="4"/>
  <c r="AX33" i="4"/>
  <c r="AX31" i="4"/>
  <c r="AX11" i="4"/>
  <c r="AX25" i="4"/>
  <c r="AX42" i="4"/>
  <c r="AX17" i="4"/>
  <c r="AX54" i="4"/>
  <c r="AX52" i="4"/>
  <c r="AX7" i="4"/>
  <c r="AX62" i="4"/>
  <c r="AX27" i="4"/>
  <c r="AX74" i="4"/>
  <c r="AX3" i="4"/>
  <c r="AX30" i="4"/>
  <c r="AX69" i="4"/>
  <c r="AX73" i="4"/>
  <c r="AX34" i="4"/>
  <c r="AX45" i="4"/>
  <c r="AX47" i="4"/>
  <c r="AX70" i="4"/>
  <c r="AX8" i="4"/>
  <c r="AX72" i="4"/>
  <c r="AX66" i="4"/>
  <c r="AX58" i="4"/>
  <c r="AX37" i="4"/>
  <c r="AX20" i="4"/>
  <c r="AX65" i="4"/>
  <c r="AX10" i="4"/>
  <c r="AX15" i="4"/>
  <c r="AX4" i="4"/>
  <c r="AX64" i="4"/>
  <c r="AX35" i="4"/>
  <c r="AX21" i="4"/>
  <c r="AX60" i="4"/>
  <c r="AX63" i="4"/>
  <c r="AX9" i="4"/>
  <c r="AX32" i="4"/>
  <c r="AX29" i="4"/>
  <c r="AX49" i="4"/>
  <c r="AX23" i="4"/>
  <c r="AX44" i="4"/>
  <c r="AX5" i="4"/>
  <c r="AX68" i="4"/>
  <c r="AX53" i="4"/>
  <c r="AX38" i="4"/>
  <c r="AX59" i="4"/>
  <c r="AX56" i="4"/>
  <c r="AX24" i="4"/>
  <c r="AX71" i="4"/>
  <c r="AX51" i="4"/>
  <c r="AX50" i="4"/>
  <c r="AX28" i="4"/>
  <c r="AX39" i="4"/>
  <c r="AX16" i="4"/>
  <c r="AX22" i="4"/>
  <c r="AV75" i="4"/>
  <c r="AV40" i="4"/>
  <c r="AV61" i="4"/>
  <c r="AV46" i="4"/>
  <c r="AV48" i="4"/>
  <c r="AV19" i="4"/>
  <c r="AV13" i="4"/>
  <c r="AV43" i="4"/>
  <c r="AV55" i="4"/>
  <c r="AV41" i="4"/>
  <c r="AV6" i="4"/>
  <c r="AV36" i="4"/>
  <c r="AV67" i="4"/>
  <c r="AV12" i="4"/>
  <c r="AV14" i="4"/>
  <c r="AV26" i="4"/>
  <c r="AV57" i="4"/>
  <c r="AV33" i="4"/>
  <c r="AV31" i="4"/>
  <c r="AV11" i="4"/>
  <c r="AV25" i="4"/>
  <c r="AV42" i="4"/>
  <c r="AV17" i="4"/>
  <c r="AV54" i="4"/>
  <c r="AV52" i="4"/>
  <c r="AV7" i="4"/>
  <c r="AV62" i="4"/>
  <c r="AV27" i="4"/>
  <c r="AV74" i="4"/>
  <c r="AV3" i="4"/>
  <c r="AV30" i="4"/>
  <c r="AV69" i="4"/>
  <c r="AV73" i="4"/>
  <c r="AV34" i="4"/>
  <c r="AV45" i="4"/>
  <c r="AV47" i="4"/>
  <c r="AV70" i="4"/>
  <c r="AV8" i="4"/>
  <c r="AV72" i="4"/>
  <c r="AV66" i="4"/>
  <c r="AV58" i="4"/>
  <c r="AV37" i="4"/>
  <c r="AV20" i="4"/>
  <c r="AV65" i="4"/>
  <c r="AV10" i="4"/>
  <c r="AV15" i="4"/>
  <c r="AV4" i="4"/>
  <c r="AV64" i="4"/>
  <c r="AV35" i="4"/>
  <c r="AV21" i="4"/>
  <c r="AV60" i="4"/>
  <c r="AV63" i="4"/>
  <c r="AV9" i="4"/>
  <c r="AV32" i="4"/>
  <c r="AV29" i="4"/>
  <c r="AV49" i="4"/>
  <c r="AV23" i="4"/>
  <c r="AV44" i="4"/>
  <c r="AV5" i="4"/>
  <c r="AV68" i="4"/>
  <c r="AV53" i="4"/>
  <c r="AV38" i="4"/>
  <c r="AV59" i="4"/>
  <c r="AV56" i="4"/>
  <c r="AV24" i="4"/>
  <c r="AV71" i="4"/>
  <c r="AV51" i="4"/>
  <c r="AV50" i="4"/>
  <c r="AV28" i="4"/>
  <c r="AV39" i="4"/>
  <c r="AV16" i="4"/>
  <c r="AV22" i="4"/>
  <c r="AQ76" i="4"/>
  <c r="AQ77" i="4"/>
  <c r="AQ78" i="4"/>
  <c r="AQ79" i="4"/>
  <c r="AQ80" i="4"/>
  <c r="AQ81" i="4"/>
  <c r="AP75" i="4"/>
  <c r="AP40" i="4"/>
  <c r="AP61" i="4"/>
  <c r="AP46" i="4"/>
  <c r="AP48" i="4"/>
  <c r="AP19" i="4"/>
  <c r="AP13" i="4"/>
  <c r="AP43" i="4"/>
  <c r="AP55" i="4"/>
  <c r="AP41" i="4"/>
  <c r="AP6" i="4"/>
  <c r="AP36" i="4"/>
  <c r="AP67" i="4"/>
  <c r="AP12" i="4"/>
  <c r="AP14" i="4"/>
  <c r="AP26" i="4"/>
  <c r="AP57" i="4"/>
  <c r="AP33" i="4"/>
  <c r="AP31" i="4"/>
  <c r="AP11" i="4"/>
  <c r="AP25" i="4"/>
  <c r="AP42" i="4"/>
  <c r="AP17" i="4"/>
  <c r="AP54" i="4"/>
  <c r="AP52" i="4"/>
  <c r="AP7" i="4"/>
  <c r="AP62" i="4"/>
  <c r="AP27" i="4"/>
  <c r="AP74" i="4"/>
  <c r="AP3" i="4"/>
  <c r="AP30" i="4"/>
  <c r="AP69" i="4"/>
  <c r="AP73" i="4"/>
  <c r="AP34" i="4"/>
  <c r="AP45" i="4"/>
  <c r="AP47" i="4"/>
  <c r="AP70" i="4"/>
  <c r="AP8" i="4"/>
  <c r="AP72" i="4"/>
  <c r="AP66" i="4"/>
  <c r="AP58" i="4"/>
  <c r="AP37" i="4"/>
  <c r="AP20" i="4"/>
  <c r="AP65" i="4"/>
  <c r="AP10" i="4"/>
  <c r="AP15" i="4"/>
  <c r="AP4" i="4"/>
  <c r="AP64" i="4"/>
  <c r="AP35" i="4"/>
  <c r="AP21" i="4"/>
  <c r="AP60" i="4"/>
  <c r="AP63" i="4"/>
  <c r="AP9" i="4"/>
  <c r="AP32" i="4"/>
  <c r="AP29" i="4"/>
  <c r="AP49" i="4"/>
  <c r="AP23" i="4"/>
  <c r="AP44" i="4"/>
  <c r="AP5" i="4"/>
  <c r="AP68" i="4"/>
  <c r="AP53" i="4"/>
  <c r="AP38" i="4"/>
  <c r="AP59" i="4"/>
  <c r="AP56" i="4"/>
  <c r="AP24" i="4"/>
  <c r="AP71" i="4"/>
  <c r="AP51" i="4"/>
  <c r="AP50" i="4"/>
  <c r="AP28" i="4"/>
  <c r="AP39" i="4"/>
  <c r="AP16" i="4"/>
  <c r="AP22" i="4"/>
  <c r="AH75" i="4"/>
  <c r="AH40" i="4"/>
  <c r="AH61" i="4"/>
  <c r="AH46" i="4"/>
  <c r="AH48" i="4"/>
  <c r="AH19" i="4"/>
  <c r="AH13" i="4"/>
  <c r="AH43" i="4"/>
  <c r="AH55" i="4"/>
  <c r="AH41" i="4"/>
  <c r="AH6" i="4"/>
  <c r="AH36" i="4"/>
  <c r="AH67" i="4"/>
  <c r="AH12" i="4"/>
  <c r="AH14" i="4"/>
  <c r="AH26" i="4"/>
  <c r="AH57" i="4"/>
  <c r="AH33" i="4"/>
  <c r="AH31" i="4"/>
  <c r="AH11" i="4"/>
  <c r="AH25" i="4"/>
  <c r="AH42" i="4"/>
  <c r="AH17" i="4"/>
  <c r="AH54" i="4"/>
  <c r="AH52" i="4"/>
  <c r="AH7" i="4"/>
  <c r="AH62" i="4"/>
  <c r="AH27" i="4"/>
  <c r="AH74" i="4"/>
  <c r="AH3" i="4"/>
  <c r="AH30" i="4"/>
  <c r="AH69" i="4"/>
  <c r="AH73" i="4"/>
  <c r="AH34" i="4"/>
  <c r="AH45" i="4"/>
  <c r="AH47" i="4"/>
  <c r="AH70" i="4"/>
  <c r="AH8" i="4"/>
  <c r="AH72" i="4"/>
  <c r="AH66" i="4"/>
  <c r="AH58" i="4"/>
  <c r="AH37" i="4"/>
  <c r="AH20" i="4"/>
  <c r="AH65" i="4"/>
  <c r="AH10" i="4"/>
  <c r="AH15" i="4"/>
  <c r="AH4" i="4"/>
  <c r="AH64" i="4"/>
  <c r="AH35" i="4"/>
  <c r="AH21" i="4"/>
  <c r="AH60" i="4"/>
  <c r="AH63" i="4"/>
  <c r="AH9" i="4"/>
  <c r="AH32" i="4"/>
  <c r="AH29" i="4"/>
  <c r="AH49" i="4"/>
  <c r="AH23" i="4"/>
  <c r="AH44" i="4"/>
  <c r="AH5" i="4"/>
  <c r="AH68" i="4"/>
  <c r="AH53" i="4"/>
  <c r="AH38" i="4"/>
  <c r="AH59" i="4"/>
  <c r="AH56" i="4"/>
  <c r="AH24" i="4"/>
  <c r="AH71" i="4"/>
  <c r="AH51" i="4"/>
  <c r="AH50" i="4"/>
  <c r="AH28" i="4"/>
  <c r="AH39" i="4"/>
  <c r="AH16" i="4"/>
  <c r="AH22" i="4"/>
  <c r="W75" i="4"/>
  <c r="W40" i="4"/>
  <c r="W61" i="4"/>
  <c r="W46" i="4"/>
  <c r="W48" i="4"/>
  <c r="W19" i="4"/>
  <c r="W13" i="4"/>
  <c r="W43" i="4"/>
  <c r="W55" i="4"/>
  <c r="W41" i="4"/>
  <c r="W6" i="4"/>
  <c r="W36" i="4"/>
  <c r="W67" i="4"/>
  <c r="W12" i="4"/>
  <c r="W14" i="4"/>
  <c r="W26" i="4"/>
  <c r="W57" i="4"/>
  <c r="W33" i="4"/>
  <c r="W31" i="4"/>
  <c r="W11" i="4"/>
  <c r="W25" i="4"/>
  <c r="W42" i="4"/>
  <c r="W17" i="4"/>
  <c r="W54" i="4"/>
  <c r="W52" i="4"/>
  <c r="W7" i="4"/>
  <c r="W62" i="4"/>
  <c r="W27" i="4"/>
  <c r="W74" i="4"/>
  <c r="W3" i="4"/>
  <c r="W30" i="4"/>
  <c r="W69" i="4"/>
  <c r="W73" i="4"/>
  <c r="W34" i="4"/>
  <c r="W45" i="4"/>
  <c r="W47" i="4"/>
  <c r="W70" i="4"/>
  <c r="W8" i="4"/>
  <c r="W72" i="4"/>
  <c r="W66" i="4"/>
  <c r="W58" i="4"/>
  <c r="W37" i="4"/>
  <c r="W20" i="4"/>
  <c r="W65" i="4"/>
  <c r="W10" i="4"/>
  <c r="W15" i="4"/>
  <c r="W4" i="4"/>
  <c r="W64" i="4"/>
  <c r="W35" i="4"/>
  <c r="W21" i="4"/>
  <c r="W60" i="4"/>
  <c r="W63" i="4"/>
  <c r="W9" i="4"/>
  <c r="W32" i="4"/>
  <c r="W29" i="4"/>
  <c r="W49" i="4"/>
  <c r="W23" i="4"/>
  <c r="W44" i="4"/>
  <c r="W5" i="4"/>
  <c r="W68" i="4"/>
  <c r="W53" i="4"/>
  <c r="W38" i="4"/>
  <c r="W59" i="4"/>
  <c r="W56" i="4"/>
  <c r="W24" i="4"/>
  <c r="W71" i="4"/>
  <c r="W51" i="4"/>
  <c r="W50" i="4"/>
  <c r="W28" i="4"/>
  <c r="W39" i="4"/>
  <c r="W16" i="4"/>
  <c r="W22" i="4"/>
  <c r="V75" i="4"/>
  <c r="V40" i="4"/>
  <c r="V61" i="4"/>
  <c r="V46" i="4"/>
  <c r="V48" i="4"/>
  <c r="V19" i="4"/>
  <c r="V13" i="4"/>
  <c r="V43" i="4"/>
  <c r="V55" i="4"/>
  <c r="V41" i="4"/>
  <c r="V6" i="4"/>
  <c r="V36" i="4"/>
  <c r="V67" i="4"/>
  <c r="V12" i="4"/>
  <c r="V14" i="4"/>
  <c r="V26" i="4"/>
  <c r="V57" i="4"/>
  <c r="V33" i="4"/>
  <c r="V31" i="4"/>
  <c r="V11" i="4"/>
  <c r="V25" i="4"/>
  <c r="V42" i="4"/>
  <c r="V17" i="4"/>
  <c r="V54" i="4"/>
  <c r="V52" i="4"/>
  <c r="V7" i="4"/>
  <c r="V62" i="4"/>
  <c r="V27" i="4"/>
  <c r="V74" i="4"/>
  <c r="V3" i="4"/>
  <c r="V30" i="4"/>
  <c r="V69" i="4"/>
  <c r="V73" i="4"/>
  <c r="V34" i="4"/>
  <c r="V45" i="4"/>
  <c r="V47" i="4"/>
  <c r="V70" i="4"/>
  <c r="V8" i="4"/>
  <c r="V72" i="4"/>
  <c r="V66" i="4"/>
  <c r="V58" i="4"/>
  <c r="V37" i="4"/>
  <c r="V20" i="4"/>
  <c r="V65" i="4"/>
  <c r="V10" i="4"/>
  <c r="V15" i="4"/>
  <c r="V4" i="4"/>
  <c r="V64" i="4"/>
  <c r="V35" i="4"/>
  <c r="V21" i="4"/>
  <c r="V60" i="4"/>
  <c r="V63" i="4"/>
  <c r="V9" i="4"/>
  <c r="V32" i="4"/>
  <c r="V29" i="4"/>
  <c r="V49" i="4"/>
  <c r="V23" i="4"/>
  <c r="V44" i="4"/>
  <c r="V5" i="4"/>
  <c r="V68" i="4"/>
  <c r="V53" i="4"/>
  <c r="V38" i="4"/>
  <c r="V59" i="4"/>
  <c r="V56" i="4"/>
  <c r="V24" i="4"/>
  <c r="V71" i="4"/>
  <c r="V51" i="4"/>
  <c r="V50" i="4"/>
  <c r="V28" i="4"/>
  <c r="V39" i="4"/>
  <c r="V16" i="4"/>
  <c r="V22" i="4"/>
  <c r="V18" i="4"/>
  <c r="W18" i="4"/>
  <c r="AH18" i="4"/>
  <c r="AP18" i="4"/>
  <c r="AV18" i="4"/>
  <c r="AX18" i="4"/>
  <c r="BC18" i="4"/>
  <c r="BE18" i="4"/>
  <c r="BG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R75" i="4"/>
  <c r="R40" i="4"/>
  <c r="R61" i="4"/>
  <c r="R46" i="4"/>
  <c r="R48" i="4"/>
  <c r="R19" i="4"/>
  <c r="R13" i="4"/>
  <c r="R43" i="4"/>
  <c r="R55" i="4"/>
  <c r="R41" i="4"/>
  <c r="R6" i="4"/>
  <c r="R36" i="4"/>
  <c r="R67" i="4"/>
  <c r="R12" i="4"/>
  <c r="R14" i="4"/>
  <c r="R26" i="4"/>
  <c r="R57" i="4"/>
  <c r="R33" i="4"/>
  <c r="R31" i="4"/>
  <c r="R11" i="4"/>
  <c r="R25" i="4"/>
  <c r="R42" i="4"/>
  <c r="R17" i="4"/>
  <c r="R54" i="4"/>
  <c r="R52" i="4"/>
  <c r="R7" i="4"/>
  <c r="R62" i="4"/>
  <c r="R27" i="4"/>
  <c r="R74" i="4"/>
  <c r="R3" i="4"/>
  <c r="R30" i="4"/>
  <c r="R69" i="4"/>
  <c r="R73" i="4"/>
  <c r="R34" i="4"/>
  <c r="R45" i="4"/>
  <c r="R47" i="4"/>
  <c r="R70" i="4"/>
  <c r="R8" i="4"/>
  <c r="R72" i="4"/>
  <c r="R66" i="4"/>
  <c r="R58" i="4"/>
  <c r="R37" i="4"/>
  <c r="R20" i="4"/>
  <c r="R65" i="4"/>
  <c r="R10" i="4"/>
  <c r="R15" i="4"/>
  <c r="R4" i="4"/>
  <c r="R64" i="4"/>
  <c r="R35" i="4"/>
  <c r="R21" i="4"/>
  <c r="R60" i="4"/>
  <c r="R63" i="4"/>
  <c r="R9" i="4"/>
  <c r="R32" i="4"/>
  <c r="R29" i="4"/>
  <c r="R49" i="4"/>
  <c r="R23" i="4"/>
  <c r="R44" i="4"/>
  <c r="R5" i="4"/>
  <c r="R68" i="4"/>
  <c r="R53" i="4"/>
  <c r="R38" i="4"/>
  <c r="R59" i="4"/>
  <c r="R56" i="4"/>
  <c r="R24" i="4"/>
  <c r="R71" i="4"/>
  <c r="R51" i="4"/>
  <c r="R50" i="4"/>
  <c r="R28" i="4"/>
  <c r="R39" i="4"/>
  <c r="R16" i="4"/>
  <c r="R22" i="4"/>
  <c r="Q75" i="4"/>
  <c r="Q40" i="4"/>
  <c r="Q19" i="4"/>
  <c r="Q43" i="4"/>
  <c r="Q55" i="4"/>
  <c r="Q41" i="4"/>
  <c r="Q36" i="4"/>
  <c r="Q67" i="4"/>
  <c r="Q33" i="4"/>
  <c r="Q11" i="4"/>
  <c r="Q54" i="4"/>
  <c r="Q7" i="4"/>
  <c r="Q74" i="4"/>
  <c r="Q69" i="4"/>
  <c r="Q73" i="4"/>
  <c r="Q70" i="4"/>
  <c r="Q72" i="4"/>
  <c r="Q66" i="4"/>
  <c r="Q58" i="4"/>
  <c r="Q65" i="4"/>
  <c r="Q64" i="4"/>
  <c r="Q63" i="4"/>
  <c r="Q9" i="4"/>
  <c r="Q29" i="4"/>
  <c r="Q23" i="4"/>
  <c r="Q68" i="4"/>
  <c r="Q59" i="4"/>
  <c r="Q56" i="4"/>
  <c r="Q71" i="4"/>
  <c r="Q2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9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9" i="4" s="1"/>
  <c r="J60" i="4"/>
  <c r="AD28" i="2"/>
  <c r="M26" i="4" s="1"/>
  <c r="P51" i="2"/>
  <c r="K72" i="4" s="1"/>
  <c r="W47" i="2"/>
  <c r="L45" i="4" s="1"/>
  <c r="W46" i="2"/>
  <c r="L34" i="4" s="1"/>
  <c r="P58" i="2"/>
  <c r="K15" i="4" s="1"/>
  <c r="W54" i="2"/>
  <c r="L37" i="4" s="1"/>
  <c r="W42" i="2"/>
  <c r="L3" i="4" s="1"/>
  <c r="W59" i="2"/>
  <c r="L4" i="4" s="1"/>
  <c r="P59" i="2"/>
  <c r="K4" i="4" s="1"/>
  <c r="P47" i="2"/>
  <c r="K45" i="4" s="1"/>
  <c r="W55" i="2"/>
  <c r="L20" i="4" s="1"/>
  <c r="W43" i="2"/>
  <c r="L30" i="4" s="1"/>
  <c r="P55" i="2"/>
  <c r="K20" i="4" s="1"/>
  <c r="P43" i="2"/>
  <c r="K30" i="4" s="1"/>
  <c r="P57" i="2"/>
  <c r="K10" i="4" s="1"/>
  <c r="P45" i="2"/>
  <c r="K73" i="4" s="1"/>
  <c r="P61" i="2"/>
  <c r="K35" i="4" s="1"/>
  <c r="P49" i="2"/>
  <c r="K70" i="4" s="1"/>
  <c r="W51" i="2"/>
  <c r="L72" i="4" s="1"/>
  <c r="W39" i="2"/>
  <c r="L62" i="4" s="1"/>
  <c r="W57" i="2"/>
  <c r="L10" i="4" s="1"/>
  <c r="W50" i="2"/>
  <c r="L8" i="4" s="1"/>
  <c r="W53" i="2"/>
  <c r="L58" i="4" s="1"/>
  <c r="W62" i="2"/>
  <c r="L21" i="4" s="1"/>
  <c r="W65" i="2"/>
  <c r="L9" i="4" s="1"/>
  <c r="P65" i="2"/>
  <c r="P53" i="2"/>
  <c r="K58" i="4" s="1"/>
  <c r="P41" i="2"/>
  <c r="K74" i="4" s="1"/>
  <c r="W61" i="2"/>
  <c r="L35" i="4" s="1"/>
  <c r="P54" i="2"/>
  <c r="K37" i="4" s="1"/>
  <c r="P42" i="2"/>
  <c r="K3" i="4" s="1"/>
  <c r="P64" i="2"/>
  <c r="K60" i="4" s="1"/>
  <c r="P52" i="2"/>
  <c r="K66" i="4" s="1"/>
  <c r="P40" i="2"/>
  <c r="K27" i="4" s="1"/>
  <c r="P60" i="2"/>
  <c r="K64" i="4" s="1"/>
  <c r="P48" i="2"/>
  <c r="K47" i="4" s="1"/>
  <c r="P46" i="2"/>
  <c r="K34" i="4" s="1"/>
  <c r="W60" i="2"/>
  <c r="L64" i="4" s="1"/>
  <c r="W48" i="2"/>
  <c r="L47" i="4" s="1"/>
  <c r="W52" i="2"/>
  <c r="L66" i="4" s="1"/>
  <c r="W40" i="2"/>
  <c r="L27" i="4" s="1"/>
  <c r="P44" i="2"/>
  <c r="K69" i="4" s="1"/>
  <c r="P62" i="2"/>
  <c r="K21" i="4" s="1"/>
  <c r="P50" i="2"/>
  <c r="K8" i="4" s="1"/>
  <c r="W58" i="2"/>
  <c r="L15" i="4" s="1"/>
  <c r="W64" i="2"/>
  <c r="L60" i="4" s="1"/>
  <c r="AD42" i="2"/>
  <c r="M3" i="4" s="1"/>
  <c r="AD77" i="2"/>
  <c r="M24" i="4" s="1"/>
  <c r="A63" i="2"/>
  <c r="C62" i="4"/>
  <c r="C65" i="4"/>
  <c r="AD84" i="2"/>
  <c r="M22" i="4" s="1"/>
  <c r="AD83" i="2"/>
  <c r="M16" i="4" s="1"/>
  <c r="AD82" i="2"/>
  <c r="M39" i="4" s="1"/>
  <c r="AD81" i="2"/>
  <c r="M28" i="4" s="1"/>
  <c r="AD80" i="2"/>
  <c r="M50" i="4" s="1"/>
  <c r="AD79" i="2"/>
  <c r="M51" i="4" s="1"/>
  <c r="AD76" i="2"/>
  <c r="M56" i="4" s="1"/>
  <c r="AD75" i="2"/>
  <c r="M59" i="4" s="1"/>
  <c r="AD74" i="2"/>
  <c r="M38" i="4" s="1"/>
  <c r="AD73" i="2"/>
  <c r="M53" i="4" s="1"/>
  <c r="AD72" i="2"/>
  <c r="M68" i="4" s="1"/>
  <c r="AD71" i="2"/>
  <c r="M5" i="4" s="1"/>
  <c r="AD69" i="2"/>
  <c r="M23" i="4" s="1"/>
  <c r="AD68" i="2"/>
  <c r="M49" i="4" s="1"/>
  <c r="AD67" i="2"/>
  <c r="M29" i="4" s="1"/>
  <c r="AD66" i="2"/>
  <c r="M32" i="4" s="1"/>
  <c r="AD65" i="2"/>
  <c r="M9" i="4" s="1"/>
  <c r="AD63" i="2"/>
  <c r="M63" i="4" s="1"/>
  <c r="AD64" i="2"/>
  <c r="M60" i="4" s="1"/>
  <c r="AD62" i="2"/>
  <c r="M21" i="4" s="1"/>
  <c r="AD61" i="2"/>
  <c r="M35" i="4" s="1"/>
  <c r="AD60" i="2"/>
  <c r="M64" i="4" s="1"/>
  <c r="AD59" i="2"/>
  <c r="M4" i="4" s="1"/>
  <c r="AD58" i="2"/>
  <c r="M15" i="4" s="1"/>
  <c r="AD57" i="2"/>
  <c r="M10" i="4" s="1"/>
  <c r="AD56" i="2"/>
  <c r="M65" i="4" s="1"/>
  <c r="AD55" i="2"/>
  <c r="M20" i="4" s="1"/>
  <c r="AD54" i="2"/>
  <c r="M37" i="4" s="1"/>
  <c r="AD53" i="2"/>
  <c r="M58" i="4" s="1"/>
  <c r="AD52" i="2"/>
  <c r="M66" i="4" s="1"/>
  <c r="AD51" i="2"/>
  <c r="M72" i="4" s="1"/>
  <c r="AD50" i="2"/>
  <c r="M8" i="4" s="1"/>
  <c r="AD49" i="2"/>
  <c r="M70" i="4" s="1"/>
  <c r="AD48" i="2"/>
  <c r="M47" i="4" s="1"/>
  <c r="AD47" i="2"/>
  <c r="M45" i="4" s="1"/>
  <c r="AD46" i="2"/>
  <c r="M34" i="4" s="1"/>
  <c r="AD43" i="2"/>
  <c r="M30" i="4" s="1"/>
  <c r="AD40" i="2"/>
  <c r="M27" i="4" s="1"/>
  <c r="AD39" i="2"/>
  <c r="M62" i="4" s="1"/>
  <c r="AD38" i="2"/>
  <c r="M7" i="4" s="1"/>
  <c r="AD36" i="2"/>
  <c r="M54" i="4" s="1"/>
  <c r="AD35" i="2"/>
  <c r="M17" i="4" s="1"/>
  <c r="AD34" i="2"/>
  <c r="M42" i="4" s="1"/>
  <c r="AD33" i="2"/>
  <c r="M25" i="4" s="1"/>
  <c r="AD32" i="2"/>
  <c r="M11" i="4" s="1"/>
  <c r="AD31" i="2"/>
  <c r="M31" i="4" s="1"/>
  <c r="AD30" i="2"/>
  <c r="M33" i="4" s="1"/>
  <c r="AD29" i="2"/>
  <c r="M57" i="4" s="1"/>
  <c r="AD27" i="2"/>
  <c r="M14" i="4" s="1"/>
  <c r="AD26" i="2"/>
  <c r="M12" i="4" s="1"/>
  <c r="AD24" i="2"/>
  <c r="M36" i="4" s="1"/>
  <c r="AD23" i="2"/>
  <c r="M6" i="4" s="1"/>
  <c r="AD22" i="2"/>
  <c r="M41" i="4" s="1"/>
  <c r="AD21" i="2"/>
  <c r="M55" i="4" s="1"/>
  <c r="AD19" i="2"/>
  <c r="M13" i="4" s="1"/>
  <c r="AD16" i="2"/>
  <c r="M46" i="4" s="1"/>
  <c r="AD14" i="2"/>
  <c r="M40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7" i="4"/>
  <c r="J74" i="4"/>
  <c r="J3" i="4"/>
  <c r="J30" i="4"/>
  <c r="J69" i="4"/>
  <c r="J73" i="4"/>
  <c r="J34" i="4"/>
  <c r="J45" i="4"/>
  <c r="J47" i="4"/>
  <c r="J70" i="4"/>
  <c r="J8" i="4"/>
  <c r="J72" i="4"/>
  <c r="J66" i="4"/>
  <c r="J58" i="4"/>
  <c r="J37" i="4"/>
  <c r="J20" i="4"/>
  <c r="J10" i="4"/>
  <c r="J15" i="4"/>
  <c r="J4" i="4"/>
  <c r="J21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2" i="4" s="1"/>
  <c r="J64" i="4"/>
  <c r="J35" i="4"/>
  <c r="W37" i="2"/>
  <c r="L52" i="4" s="1"/>
  <c r="W75" i="2"/>
  <c r="L59" i="4" s="1"/>
  <c r="W29" i="2"/>
  <c r="L57" i="4" s="1"/>
  <c r="W16" i="2"/>
  <c r="L46" i="4" s="1"/>
  <c r="W79" i="2"/>
  <c r="L51" i="4" s="1"/>
  <c r="W28" i="2"/>
  <c r="L26" i="4" s="1"/>
  <c r="W15" i="2"/>
  <c r="L61" i="4" s="1"/>
  <c r="W24" i="2"/>
  <c r="L36" i="4" s="1"/>
  <c r="W33" i="2"/>
  <c r="L25" i="4" s="1"/>
  <c r="W20" i="2"/>
  <c r="L43" i="4" s="1"/>
  <c r="W77" i="2"/>
  <c r="L24" i="4" s="1"/>
  <c r="W38" i="2"/>
  <c r="L7" i="4" s="1"/>
  <c r="W26" i="2"/>
  <c r="L12" i="4" s="1"/>
  <c r="A16" i="2"/>
  <c r="W23" i="2"/>
  <c r="L6" i="4" s="1"/>
  <c r="C53" i="4"/>
  <c r="W73" i="2"/>
  <c r="L53" i="4" s="1"/>
  <c r="W34" i="2"/>
  <c r="L42" i="4" s="1"/>
  <c r="W21" i="2"/>
  <c r="L55" i="4" s="1"/>
  <c r="W83" i="2"/>
  <c r="L16" i="4" s="1"/>
  <c r="W71" i="2"/>
  <c r="L5" i="4" s="1"/>
  <c r="W32" i="2"/>
  <c r="L11" i="4" s="1"/>
  <c r="W19" i="2"/>
  <c r="L13" i="4" s="1"/>
  <c r="W81" i="2"/>
  <c r="L28" i="4" s="1"/>
  <c r="W69" i="2"/>
  <c r="L23" i="4" s="1"/>
  <c r="W30" i="2"/>
  <c r="L33" i="4" s="1"/>
  <c r="W17" i="2"/>
  <c r="L48" i="4" s="1"/>
  <c r="P73" i="2"/>
  <c r="K53" i="4" s="1"/>
  <c r="P16" i="2"/>
  <c r="K46" i="4" s="1"/>
  <c r="W84" i="2"/>
  <c r="L22" i="4" s="1"/>
  <c r="W80" i="2"/>
  <c r="L50" i="4" s="1"/>
  <c r="W76" i="2"/>
  <c r="L56" i="4" s="1"/>
  <c r="W72" i="2"/>
  <c r="L68" i="4" s="1"/>
  <c r="W68" i="2"/>
  <c r="L49" i="4" s="1"/>
  <c r="W82" i="2"/>
  <c r="L39" i="4" s="1"/>
  <c r="W70" i="2"/>
  <c r="L44" i="4" s="1"/>
  <c r="W35" i="2"/>
  <c r="L17" i="4" s="1"/>
  <c r="W31" i="2"/>
  <c r="L31" i="4" s="1"/>
  <c r="W27" i="2"/>
  <c r="L14" i="4" s="1"/>
  <c r="W22" i="2"/>
  <c r="L41" i="4" s="1"/>
  <c r="W18" i="2"/>
  <c r="L19" i="4" s="1"/>
  <c r="W14" i="2"/>
  <c r="L40" i="4" s="1"/>
  <c r="W74" i="2"/>
  <c r="L38" i="4" s="1"/>
  <c r="H81" i="2"/>
  <c r="I81" i="2"/>
  <c r="J28" i="4" s="1"/>
  <c r="E81" i="2"/>
  <c r="D81" i="2"/>
  <c r="J55" i="4"/>
  <c r="D55" i="4"/>
  <c r="D28" i="4"/>
  <c r="O81" i="2"/>
  <c r="L81" i="2"/>
  <c r="K81" i="2"/>
  <c r="O21" i="2"/>
  <c r="L21" i="2"/>
  <c r="K21" i="2"/>
  <c r="A15" i="3"/>
  <c r="A21" i="2" s="1"/>
  <c r="A75" i="3"/>
  <c r="A81" i="2" s="1"/>
  <c r="R18" i="4"/>
  <c r="Q18" i="4"/>
  <c r="P21" i="2" l="1"/>
  <c r="K55" i="4" s="1"/>
  <c r="P81" i="2"/>
  <c r="K28" i="4" s="1"/>
  <c r="C28" i="4"/>
  <c r="C55" i="4"/>
  <c r="D2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6" i="4"/>
  <c r="D44" i="4"/>
  <c r="D20" i="4"/>
  <c r="D13" i="4"/>
  <c r="D10" i="4"/>
  <c r="D4" i="4"/>
  <c r="D16" i="4"/>
  <c r="D5" i="4"/>
  <c r="D12" i="4"/>
  <c r="D22" i="4"/>
  <c r="D48" i="4"/>
  <c r="D69" i="4"/>
  <c r="D25" i="4"/>
  <c r="D33" i="4"/>
  <c r="D26" i="4"/>
  <c r="D72" i="4"/>
  <c r="D58" i="4"/>
  <c r="D60" i="4"/>
  <c r="D57" i="4"/>
  <c r="D8" i="4"/>
  <c r="D39" i="4"/>
  <c r="D32" i="4"/>
  <c r="D75" i="4"/>
  <c r="D31" i="4"/>
  <c r="D49" i="4"/>
  <c r="D23" i="4"/>
  <c r="D21" i="4"/>
  <c r="D27" i="4"/>
  <c r="D66" i="4"/>
  <c r="D18" i="4"/>
  <c r="D11" i="4"/>
  <c r="D42" i="4"/>
  <c r="D35" i="4"/>
  <c r="D14" i="4"/>
  <c r="D43" i="4"/>
  <c r="D40" i="4"/>
  <c r="D70" i="4"/>
  <c r="D54" i="4"/>
  <c r="D15" i="4"/>
  <c r="D73" i="4"/>
  <c r="D51" i="4"/>
  <c r="D47" i="4"/>
  <c r="D45" i="4"/>
  <c r="D30" i="4"/>
  <c r="D9" i="4"/>
  <c r="D61" i="4"/>
  <c r="D59" i="4"/>
  <c r="D19" i="4"/>
  <c r="D37" i="4"/>
  <c r="D29" i="4"/>
  <c r="D52" i="4"/>
  <c r="D6" i="4"/>
  <c r="D50" i="4"/>
  <c r="D68" i="4"/>
  <c r="D34" i="4"/>
  <c r="D56" i="4"/>
  <c r="D7" i="4"/>
  <c r="D74" i="4"/>
  <c r="D71" i="4"/>
  <c r="D38" i="4"/>
  <c r="D3" i="4"/>
  <c r="D17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2" i="4" s="1"/>
  <c r="A60" i="2"/>
  <c r="C64" i="4"/>
  <c r="P15" i="2"/>
  <c r="K61" i="4" s="1"/>
  <c r="P37" i="2"/>
  <c r="K52" i="4" s="1"/>
  <c r="P24" i="2"/>
  <c r="K36" i="4" s="1"/>
  <c r="P30" i="2"/>
  <c r="K33" i="4" s="1"/>
  <c r="P19" i="2"/>
  <c r="K13" i="4" s="1"/>
  <c r="P33" i="2"/>
  <c r="K25" i="4" s="1"/>
  <c r="P67" i="2"/>
  <c r="K29" i="4" s="1"/>
  <c r="P20" i="2"/>
  <c r="K43" i="4" s="1"/>
  <c r="P34" i="2"/>
  <c r="K42" i="4" s="1"/>
  <c r="P28" i="2"/>
  <c r="K26" i="4" s="1"/>
  <c r="P27" i="2"/>
  <c r="K14" i="4" s="1"/>
  <c r="P78" i="2"/>
  <c r="K71" i="4" s="1"/>
  <c r="K9" i="4"/>
  <c r="P38" i="2"/>
  <c r="K7" i="4" s="1"/>
  <c r="P75" i="2"/>
  <c r="K59" i="4" s="1"/>
  <c r="P35" i="2"/>
  <c r="K17" i="4" s="1"/>
  <c r="P22" i="2"/>
  <c r="K41" i="4" s="1"/>
  <c r="P71" i="2"/>
  <c r="K5" i="4" s="1"/>
  <c r="P32" i="2"/>
  <c r="K11" i="4" s="1"/>
  <c r="P18" i="2"/>
  <c r="K19" i="4" s="1"/>
  <c r="P77" i="2"/>
  <c r="K24" i="4" s="1"/>
  <c r="P76" i="2"/>
  <c r="K56" i="4" s="1"/>
  <c r="P36" i="2"/>
  <c r="K54" i="4" s="1"/>
  <c r="P23" i="2"/>
  <c r="K6" i="4" s="1"/>
  <c r="P70" i="2"/>
  <c r="K44" i="4" s="1"/>
  <c r="P31" i="2"/>
  <c r="K31" i="4" s="1"/>
  <c r="P17" i="2"/>
  <c r="K48" i="4" s="1"/>
  <c r="P74" i="2"/>
  <c r="K38" i="4" s="1"/>
  <c r="P69" i="2"/>
  <c r="K23" i="4" s="1"/>
  <c r="P68" i="2"/>
  <c r="K49" i="4" s="1"/>
  <c r="P29" i="2"/>
  <c r="K57" i="4" s="1"/>
  <c r="P14" i="2"/>
  <c r="K40" i="4" s="1"/>
  <c r="P83" i="2"/>
  <c r="K16" i="4" s="1"/>
  <c r="P82" i="2"/>
  <c r="K39" i="4" s="1"/>
  <c r="P79" i="2"/>
  <c r="K51" i="4" s="1"/>
  <c r="P66" i="2"/>
  <c r="K32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7" i="4" s="1"/>
  <c r="A35" i="3"/>
  <c r="C74" i="4" s="1"/>
  <c r="A36" i="3"/>
  <c r="C3" i="4" s="1"/>
  <c r="A37" i="3"/>
  <c r="C30" i="4" s="1"/>
  <c r="A38" i="3"/>
  <c r="C69" i="4" s="1"/>
  <c r="A39" i="3"/>
  <c r="C73" i="4" s="1"/>
  <c r="A40" i="3"/>
  <c r="C34" i="4" s="1"/>
  <c r="A41" i="3"/>
  <c r="C45" i="4" s="1"/>
  <c r="A42" i="3"/>
  <c r="C47" i="4" s="1"/>
  <c r="A43" i="3"/>
  <c r="C70" i="4" s="1"/>
  <c r="A44" i="3"/>
  <c r="C8" i="4" s="1"/>
  <c r="A45" i="3"/>
  <c r="C72" i="4" s="1"/>
  <c r="A46" i="3"/>
  <c r="C66" i="4" s="1"/>
  <c r="A47" i="3"/>
  <c r="C58" i="4" s="1"/>
  <c r="A48" i="3"/>
  <c r="C37" i="4" s="1"/>
  <c r="A49" i="3"/>
  <c r="C20" i="4" s="1"/>
  <c r="A51" i="3"/>
  <c r="C10" i="4" s="1"/>
  <c r="A52" i="3"/>
  <c r="C15" i="4" s="1"/>
  <c r="A53" i="3"/>
  <c r="C4" i="4" s="1"/>
  <c r="A55" i="3"/>
  <c r="C35" i="4" s="1"/>
  <c r="A56" i="3"/>
  <c r="C21" i="4" s="1"/>
  <c r="A57" i="3"/>
  <c r="C60" i="4" s="1"/>
  <c r="A59" i="3"/>
  <c r="C9" i="4" s="1"/>
  <c r="A60" i="3"/>
  <c r="C32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1" i="4"/>
  <c r="A31" i="2"/>
  <c r="C48" i="4"/>
  <c r="A17" i="2"/>
  <c r="C5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40" i="4"/>
  <c r="A14" i="2"/>
  <c r="A42" i="2"/>
  <c r="C26" i="4"/>
  <c r="A28" i="2"/>
  <c r="C75" i="4"/>
  <c r="A13" i="2"/>
  <c r="C49" i="4"/>
  <c r="A68" i="2"/>
  <c r="LW92" i="2" s="1"/>
  <c r="A53" i="2"/>
  <c r="A41" i="2"/>
  <c r="C14" i="4"/>
  <c r="A27" i="2"/>
  <c r="C18" i="4"/>
  <c r="A12" i="2"/>
  <c r="A54" i="2"/>
  <c r="C16" i="4"/>
  <c r="A83" i="2"/>
  <c r="C39" i="4"/>
  <c r="A82" i="2"/>
  <c r="C29" i="4"/>
  <c r="A67" i="2"/>
  <c r="A52" i="2"/>
  <c r="A40" i="2"/>
  <c r="C12" i="4"/>
  <c r="A26" i="2"/>
  <c r="C22" i="4"/>
  <c r="A84" i="2"/>
  <c r="C50" i="4"/>
  <c r="A80" i="2"/>
  <c r="A66" i="2"/>
  <c r="A51" i="2"/>
  <c r="C7" i="4"/>
  <c r="A38" i="2"/>
  <c r="C36" i="4"/>
  <c r="A24" i="2"/>
  <c r="C51" i="4"/>
  <c r="A79" i="2"/>
  <c r="A65" i="2"/>
  <c r="A50" i="2"/>
  <c r="C52" i="4"/>
  <c r="A37" i="2"/>
  <c r="C6" i="4"/>
  <c r="A23" i="2"/>
  <c r="A49" i="2"/>
  <c r="C54" i="4"/>
  <c r="A36" i="2"/>
  <c r="C41" i="4"/>
  <c r="A22" i="2"/>
  <c r="C56" i="4"/>
  <c r="A76" i="2"/>
  <c r="A48" i="2"/>
  <c r="C42" i="4"/>
  <c r="A34" i="2"/>
  <c r="C43" i="4"/>
  <c r="A20" i="2"/>
  <c r="C23" i="4"/>
  <c r="A69" i="2"/>
  <c r="A64" i="2"/>
  <c r="A62" i="2"/>
  <c r="C59" i="4"/>
  <c r="A75" i="2"/>
  <c r="A61" i="2"/>
  <c r="A47" i="2"/>
  <c r="C25" i="4"/>
  <c r="A33" i="2"/>
  <c r="C13" i="4"/>
  <c r="A19" i="2"/>
  <c r="C38" i="4"/>
  <c r="A74" i="2"/>
  <c r="A59" i="2"/>
  <c r="A46" i="2"/>
  <c r="C11" i="4"/>
  <c r="A32" i="2"/>
  <c r="C19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QQ106" i="2"/>
  <c r="QJ106" i="2"/>
  <c r="PO106" i="2"/>
  <c r="PA106" i="2"/>
  <c r="NY106" i="2"/>
  <c r="NK106" i="2"/>
  <c r="MW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QQ93" i="2"/>
  <c r="QJ93" i="2"/>
  <c r="PO93" i="2"/>
  <c r="PA93" i="2"/>
  <c r="NY93" i="2"/>
  <c r="NK93" i="2"/>
  <c r="MW93" i="2"/>
  <c r="G99" i="2"/>
  <c r="E99" i="2" s="1"/>
  <c r="G98" i="2"/>
  <c r="E98" i="2" s="1"/>
  <c r="G97" i="2"/>
  <c r="E97" i="2" s="1"/>
  <c r="G96" i="2"/>
  <c r="E96" i="2" s="1"/>
  <c r="I77" i="2"/>
  <c r="J2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0" i="4" s="1"/>
  <c r="AM14" i="2"/>
  <c r="AN14" i="2"/>
  <c r="AO112" i="2"/>
  <c r="AP191" i="2"/>
  <c r="AQ14" i="2"/>
  <c r="AV112" i="2"/>
  <c r="AW191" i="2"/>
  <c r="P40" i="4"/>
  <c r="BC112" i="2"/>
  <c r="BD191" i="2"/>
  <c r="BJ112" i="2"/>
  <c r="BK191" i="2"/>
  <c r="BQ112" i="2"/>
  <c r="BR191" i="2"/>
  <c r="BX112" i="2"/>
  <c r="BY191" i="2"/>
  <c r="T40" i="4"/>
  <c r="CE112" i="2"/>
  <c r="CF191" i="2"/>
  <c r="U40" i="4"/>
  <c r="CL112" i="2"/>
  <c r="CM191" i="2"/>
  <c r="CS112" i="2"/>
  <c r="CT191" i="2"/>
  <c r="CZ112" i="2"/>
  <c r="DA191" i="2"/>
  <c r="X40" i="4"/>
  <c r="DG112" i="2"/>
  <c r="DH191" i="2"/>
  <c r="Y40" i="4"/>
  <c r="DN112" i="2"/>
  <c r="DO191" i="2"/>
  <c r="Z40" i="4"/>
  <c r="DU112" i="2"/>
  <c r="DV191" i="2"/>
  <c r="AA40" i="4"/>
  <c r="EB112" i="2"/>
  <c r="EC191" i="2"/>
  <c r="AB40" i="4"/>
  <c r="EI112" i="2"/>
  <c r="EJ191" i="2"/>
  <c r="EP112" i="2"/>
  <c r="EQ191" i="2"/>
  <c r="EW112" i="2"/>
  <c r="EX191" i="2"/>
  <c r="AE40" i="4"/>
  <c r="AF40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0" i="4"/>
  <c r="GT112" i="2"/>
  <c r="GU191" i="2"/>
  <c r="AL40" i="4"/>
  <c r="HA112" i="2"/>
  <c r="HB191" i="2"/>
  <c r="AM40" i="4"/>
  <c r="HI191" i="2"/>
  <c r="HO112" i="2"/>
  <c r="HP191" i="2"/>
  <c r="AO40" i="4"/>
  <c r="HV112" i="2"/>
  <c r="HW191" i="2"/>
  <c r="IC112" i="2"/>
  <c r="ID191" i="2"/>
  <c r="AQ40" i="4"/>
  <c r="AR40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40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40" i="4"/>
  <c r="KN112" i="2"/>
  <c r="KO191" i="2"/>
  <c r="KU112" i="2"/>
  <c r="KV191" i="2"/>
  <c r="BA40" i="4"/>
  <c r="KZ14" i="2"/>
  <c r="LA14" i="2"/>
  <c r="LB112" i="2"/>
  <c r="LC191" i="2"/>
  <c r="LD14" i="2"/>
  <c r="LP14" i="2"/>
  <c r="LJ191" i="2"/>
  <c r="LP112" i="2"/>
  <c r="LQ191" i="2"/>
  <c r="BF40" i="4"/>
  <c r="MI14" i="2"/>
  <c r="MJ14" i="2"/>
  <c r="MM14" i="2"/>
  <c r="MN14" i="2"/>
  <c r="MP14" i="2"/>
  <c r="MQ14" i="2"/>
  <c r="MR14" i="2"/>
  <c r="MD112" i="2" s="1"/>
  <c r="MS14" i="2"/>
  <c r="ME191" i="2" s="1"/>
  <c r="MT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BH46" i="4" s="1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48" i="4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9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9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3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3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3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BH55" i="4" s="1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J22" i="2"/>
  <c r="MM22" i="2"/>
  <c r="MN22" i="2"/>
  <c r="MP22" i="2"/>
  <c r="MU22" i="2" s="1"/>
  <c r="BH41" i="4" s="1"/>
  <c r="MQ22" i="2"/>
  <c r="MS22" i="2"/>
  <c r="ME199" i="2" s="1"/>
  <c r="MT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6" i="4" s="1"/>
  <c r="AM23" i="2"/>
  <c r="AN23" i="2"/>
  <c r="AO121" i="2"/>
  <c r="AP200" i="2"/>
  <c r="AQ23" i="2"/>
  <c r="AV121" i="2"/>
  <c r="AW200" i="2"/>
  <c r="P6" i="4"/>
  <c r="BC121" i="2"/>
  <c r="BD200" i="2"/>
  <c r="BJ121" i="2"/>
  <c r="BK200" i="2"/>
  <c r="BQ121" i="2"/>
  <c r="BR200" i="2"/>
  <c r="S6" i="4"/>
  <c r="BX121" i="2"/>
  <c r="BY200" i="2"/>
  <c r="CE121" i="2"/>
  <c r="CF200" i="2"/>
  <c r="U6" i="4"/>
  <c r="CL121" i="2"/>
  <c r="CM200" i="2"/>
  <c r="CS121" i="2"/>
  <c r="CT200" i="2"/>
  <c r="CZ121" i="2"/>
  <c r="DA200" i="2"/>
  <c r="DG121" i="2"/>
  <c r="DH200" i="2"/>
  <c r="DN121" i="2"/>
  <c r="DO200" i="2"/>
  <c r="Z6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6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6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6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BH67" i="4" s="1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2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4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4" i="4"/>
  <c r="HI204" i="2"/>
  <c r="HO125" i="2"/>
  <c r="HP204" i="2"/>
  <c r="AO14" i="4"/>
  <c r="HV125" i="2"/>
  <c r="HW204" i="2"/>
  <c r="IC125" i="2"/>
  <c r="ID204" i="2"/>
  <c r="AQ14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4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4" i="4"/>
  <c r="KQ27" i="2"/>
  <c r="AZ14" i="4" s="1"/>
  <c r="KN125" i="2"/>
  <c r="KO204" i="2"/>
  <c r="KU125" i="2"/>
  <c r="KV204" i="2"/>
  <c r="BA14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6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6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6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1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1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1" i="4"/>
  <c r="BX130" i="2"/>
  <c r="BY209" i="2"/>
  <c r="T11" i="4"/>
  <c r="CE130" i="2"/>
  <c r="CF209" i="2"/>
  <c r="CL130" i="2"/>
  <c r="CM209" i="2"/>
  <c r="CS130" i="2"/>
  <c r="CT209" i="2"/>
  <c r="CZ130" i="2"/>
  <c r="DA209" i="2"/>
  <c r="X11" i="4"/>
  <c r="DG130" i="2"/>
  <c r="DH209" i="2"/>
  <c r="DN130" i="2"/>
  <c r="DO209" i="2"/>
  <c r="DU130" i="2"/>
  <c r="DV209" i="2"/>
  <c r="AA11" i="4"/>
  <c r="EB130" i="2"/>
  <c r="EC209" i="2"/>
  <c r="AB11" i="4"/>
  <c r="EI130" i="2"/>
  <c r="EJ209" i="2"/>
  <c r="EP130" i="2"/>
  <c r="EQ209" i="2"/>
  <c r="EW130" i="2"/>
  <c r="EX209" i="2"/>
  <c r="AE11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1" i="4"/>
  <c r="GT130" i="2"/>
  <c r="GU209" i="2"/>
  <c r="AL11" i="4"/>
  <c r="HA130" i="2"/>
  <c r="HB209" i="2"/>
  <c r="AM11" i="4"/>
  <c r="HI209" i="2"/>
  <c r="HO130" i="2"/>
  <c r="HP209" i="2"/>
  <c r="AO11" i="4"/>
  <c r="HV130" i="2"/>
  <c r="HW209" i="2"/>
  <c r="IC130" i="2"/>
  <c r="ID209" i="2"/>
  <c r="AQ11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1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1" i="4"/>
  <c r="KQ32" i="2"/>
  <c r="AZ11" i="4" s="1"/>
  <c r="KN130" i="2"/>
  <c r="KO209" i="2"/>
  <c r="KU130" i="2"/>
  <c r="KV209" i="2"/>
  <c r="BA11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5" i="4"/>
  <c r="BX131" i="2"/>
  <c r="BY210" i="2"/>
  <c r="T25" i="4"/>
  <c r="CE131" i="2"/>
  <c r="CF210" i="2"/>
  <c r="U25" i="4"/>
  <c r="CL131" i="2"/>
  <c r="CM210" i="2"/>
  <c r="CS131" i="2"/>
  <c r="CT210" i="2"/>
  <c r="CZ131" i="2"/>
  <c r="DA210" i="2"/>
  <c r="X25" i="4"/>
  <c r="DG131" i="2"/>
  <c r="DH210" i="2"/>
  <c r="Y25" i="4"/>
  <c r="DN131" i="2"/>
  <c r="DO210" i="2"/>
  <c r="Z25" i="4"/>
  <c r="DU131" i="2"/>
  <c r="DV210" i="2"/>
  <c r="AA25" i="4"/>
  <c r="EB131" i="2"/>
  <c r="EC210" i="2"/>
  <c r="AB25" i="4"/>
  <c r="EI131" i="2"/>
  <c r="EJ210" i="2"/>
  <c r="EP131" i="2"/>
  <c r="EQ210" i="2"/>
  <c r="EW131" i="2"/>
  <c r="EX210" i="2"/>
  <c r="AE2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5" i="4"/>
  <c r="GM131" i="2"/>
  <c r="GN210" i="2"/>
  <c r="AK25" i="4"/>
  <c r="GT131" i="2"/>
  <c r="GU210" i="2"/>
  <c r="AL25" i="4"/>
  <c r="HA131" i="2"/>
  <c r="HB210" i="2"/>
  <c r="AM25" i="4"/>
  <c r="HI210" i="2"/>
  <c r="HO131" i="2"/>
  <c r="HP210" i="2"/>
  <c r="AO25" i="4"/>
  <c r="HV131" i="2"/>
  <c r="HW210" i="2"/>
  <c r="IC131" i="2"/>
  <c r="ID210" i="2"/>
  <c r="AQ25" i="4"/>
  <c r="AR25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5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5" i="4"/>
  <c r="KN131" i="2"/>
  <c r="KO210" i="2"/>
  <c r="KU131" i="2"/>
  <c r="KV210" i="2"/>
  <c r="BA25" i="4"/>
  <c r="KZ33" i="2"/>
  <c r="LA33" i="2"/>
  <c r="LB131" i="2"/>
  <c r="LC210" i="2"/>
  <c r="LD33" i="2"/>
  <c r="LP33" i="2"/>
  <c r="LI131" i="2" s="1"/>
  <c r="LJ210" i="2"/>
  <c r="BD25" i="4"/>
  <c r="LP131" i="2"/>
  <c r="LQ210" i="2"/>
  <c r="MI33" i="2"/>
  <c r="MJ33" i="2"/>
  <c r="MM33" i="2"/>
  <c r="MN33" i="2"/>
  <c r="MP33" i="2"/>
  <c r="MU33" i="2" s="1"/>
  <c r="BH25" i="4" s="1"/>
  <c r="MQ33" i="2"/>
  <c r="MS33" i="2"/>
  <c r="ME210" i="2" s="1"/>
  <c r="MT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7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7" i="4"/>
  <c r="KN133" i="2"/>
  <c r="KO212" i="2"/>
  <c r="KU133" i="2"/>
  <c r="KV212" i="2"/>
  <c r="BA17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BH54" i="4" s="1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7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7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7" i="4" s="1"/>
  <c r="MQ38" i="2"/>
  <c r="MS38" i="2"/>
  <c r="ME215" i="2" s="1"/>
  <c r="MT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7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7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7" i="4"/>
  <c r="IJ138" i="2"/>
  <c r="IK217" i="2"/>
  <c r="IO40" i="2"/>
  <c r="IP40" i="2"/>
  <c r="IQ138" i="2"/>
  <c r="IR217" i="2"/>
  <c r="IS40" i="2"/>
  <c r="IT40" i="2"/>
  <c r="AS27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7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BH74" i="4" s="1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30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4" i="4"/>
  <c r="BC144" i="2"/>
  <c r="BD223" i="2"/>
  <c r="BJ144" i="2"/>
  <c r="BK223" i="2"/>
  <c r="BQ144" i="2"/>
  <c r="BR223" i="2"/>
  <c r="BX144" i="2"/>
  <c r="BY223" i="2"/>
  <c r="T34" i="4"/>
  <c r="CE144" i="2"/>
  <c r="CF223" i="2"/>
  <c r="U34" i="4"/>
  <c r="CL144" i="2"/>
  <c r="CM223" i="2"/>
  <c r="CS144" i="2"/>
  <c r="CT223" i="2"/>
  <c r="CZ144" i="2"/>
  <c r="DA223" i="2"/>
  <c r="X34" i="4"/>
  <c r="DG144" i="2"/>
  <c r="DH223" i="2"/>
  <c r="DN144" i="2"/>
  <c r="DO223" i="2"/>
  <c r="DU144" i="2"/>
  <c r="DV223" i="2"/>
  <c r="EB144" i="2"/>
  <c r="EC223" i="2"/>
  <c r="AB34" i="4"/>
  <c r="EI144" i="2"/>
  <c r="EJ223" i="2"/>
  <c r="EP144" i="2"/>
  <c r="EQ223" i="2"/>
  <c r="EW144" i="2"/>
  <c r="EX223" i="2"/>
  <c r="AE34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4" i="4"/>
  <c r="GM144" i="2"/>
  <c r="GN223" i="2"/>
  <c r="AK34" i="4"/>
  <c r="GT144" i="2"/>
  <c r="GU223" i="2"/>
  <c r="HA144" i="2"/>
  <c r="HB223" i="2"/>
  <c r="AM34" i="4"/>
  <c r="HI223" i="2"/>
  <c r="HO144" i="2"/>
  <c r="HP223" i="2"/>
  <c r="AO34" i="4"/>
  <c r="HV144" i="2"/>
  <c r="HW223" i="2"/>
  <c r="IC144" i="2"/>
  <c r="ID223" i="2"/>
  <c r="AQ34" i="4"/>
  <c r="IJ144" i="2"/>
  <c r="IK223" i="2"/>
  <c r="AR34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4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4" i="4"/>
  <c r="KQ46" i="2"/>
  <c r="AZ34" i="4" s="1"/>
  <c r="KN144" i="2"/>
  <c r="KO223" i="2"/>
  <c r="KU144" i="2"/>
  <c r="KV223" i="2"/>
  <c r="BA34" i="4"/>
  <c r="KZ46" i="2"/>
  <c r="LE46" i="2" s="1"/>
  <c r="BB34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U46" i="2" s="1"/>
  <c r="BH34" i="4" s="1"/>
  <c r="MQ46" i="2"/>
  <c r="MS46" i="2"/>
  <c r="ME223" i="2" s="1"/>
  <c r="MT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5" i="4"/>
  <c r="BX145" i="2"/>
  <c r="BY224" i="2"/>
  <c r="T45" i="4"/>
  <c r="CE145" i="2"/>
  <c r="CF224" i="2"/>
  <c r="U45" i="4"/>
  <c r="CL145" i="2"/>
  <c r="CM224" i="2"/>
  <c r="CS145" i="2"/>
  <c r="CT224" i="2"/>
  <c r="CZ145" i="2"/>
  <c r="DA224" i="2"/>
  <c r="X45" i="4"/>
  <c r="DG145" i="2"/>
  <c r="DH224" i="2"/>
  <c r="Y45" i="4"/>
  <c r="DN145" i="2"/>
  <c r="DO224" i="2"/>
  <c r="Z45" i="4"/>
  <c r="DU145" i="2"/>
  <c r="DV224" i="2"/>
  <c r="AA45" i="4"/>
  <c r="EB145" i="2"/>
  <c r="EC224" i="2"/>
  <c r="AB45" i="4"/>
  <c r="EI145" i="2"/>
  <c r="EJ224" i="2"/>
  <c r="EP145" i="2"/>
  <c r="EQ224" i="2"/>
  <c r="EW145" i="2"/>
  <c r="EX224" i="2"/>
  <c r="AE4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5" i="4"/>
  <c r="GT145" i="2"/>
  <c r="GU224" i="2"/>
  <c r="AL45" i="4"/>
  <c r="HA145" i="2"/>
  <c r="HB224" i="2"/>
  <c r="AM45" i="4"/>
  <c r="HI224" i="2"/>
  <c r="HO145" i="2"/>
  <c r="HP224" i="2"/>
  <c r="AO45" i="4"/>
  <c r="HV145" i="2"/>
  <c r="HW224" i="2"/>
  <c r="IC145" i="2"/>
  <c r="ID224" i="2"/>
  <c r="AQ45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5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5" i="4"/>
  <c r="KN145" i="2"/>
  <c r="KO224" i="2"/>
  <c r="KQ47" i="2"/>
  <c r="AZ45" i="4" s="1"/>
  <c r="KU145" i="2"/>
  <c r="KV224" i="2"/>
  <c r="BA45" i="4"/>
  <c r="KZ47" i="2"/>
  <c r="LA47" i="2"/>
  <c r="LB145" i="2"/>
  <c r="LC224" i="2"/>
  <c r="LD47" i="2"/>
  <c r="LE47" i="2"/>
  <c r="BB45" i="4" s="1"/>
  <c r="LP47" i="2"/>
  <c r="LI145" i="2" s="1"/>
  <c r="LJ224" i="2"/>
  <c r="BD45" i="4"/>
  <c r="LP145" i="2"/>
  <c r="LQ224" i="2"/>
  <c r="BF45" i="4"/>
  <c r="MI47" i="2"/>
  <c r="MJ47" i="2"/>
  <c r="MM47" i="2"/>
  <c r="MN47" i="2"/>
  <c r="MP47" i="2"/>
  <c r="MQ47" i="2"/>
  <c r="MS47" i="2"/>
  <c r="ME224" i="2" s="1"/>
  <c r="MT47" i="2"/>
  <c r="MU47" i="2"/>
  <c r="BH45" i="4" s="1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BH70" i="4" s="1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8" i="4"/>
  <c r="CE148" i="2"/>
  <c r="CF227" i="2"/>
  <c r="CL148" i="2"/>
  <c r="CM227" i="2"/>
  <c r="CS148" i="2"/>
  <c r="CT227" i="2"/>
  <c r="CZ148" i="2"/>
  <c r="DA227" i="2"/>
  <c r="X8" i="4"/>
  <c r="DG148" i="2"/>
  <c r="DH227" i="2"/>
  <c r="DN148" i="2"/>
  <c r="DO227" i="2"/>
  <c r="DU148" i="2"/>
  <c r="DV227" i="2"/>
  <c r="EB148" i="2"/>
  <c r="EC227" i="2"/>
  <c r="AB8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8" i="4"/>
  <c r="AR8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8" i="4"/>
  <c r="KN148" i="2"/>
  <c r="KO227" i="2"/>
  <c r="KU148" i="2"/>
  <c r="KV227" i="2"/>
  <c r="BA8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BH72" i="4" s="1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7" i="4" s="1"/>
  <c r="AM54" i="2"/>
  <c r="AN54" i="2"/>
  <c r="AO152" i="2"/>
  <c r="AP231" i="2"/>
  <c r="AQ54" i="2"/>
  <c r="AV152" i="2"/>
  <c r="AW231" i="2"/>
  <c r="P37" i="4"/>
  <c r="BC152" i="2"/>
  <c r="BD231" i="2"/>
  <c r="BJ152" i="2"/>
  <c r="BK231" i="2"/>
  <c r="BQ152" i="2"/>
  <c r="BR231" i="2"/>
  <c r="S37" i="4"/>
  <c r="BX152" i="2"/>
  <c r="BY231" i="2"/>
  <c r="T37" i="4"/>
  <c r="CE152" i="2"/>
  <c r="CF231" i="2"/>
  <c r="U37" i="4"/>
  <c r="CL152" i="2"/>
  <c r="CM231" i="2"/>
  <c r="CS152" i="2"/>
  <c r="CT231" i="2"/>
  <c r="CZ152" i="2"/>
  <c r="DA231" i="2"/>
  <c r="X37" i="4"/>
  <c r="DG152" i="2"/>
  <c r="DH231" i="2"/>
  <c r="Y37" i="4"/>
  <c r="DN152" i="2"/>
  <c r="DO231" i="2"/>
  <c r="Z37" i="4"/>
  <c r="DU152" i="2"/>
  <c r="DV231" i="2"/>
  <c r="AA37" i="4"/>
  <c r="EB152" i="2"/>
  <c r="EC231" i="2"/>
  <c r="AB37" i="4"/>
  <c r="EI152" i="2"/>
  <c r="EJ231" i="2"/>
  <c r="EP152" i="2"/>
  <c r="EQ231" i="2"/>
  <c r="EW152" i="2"/>
  <c r="EX231" i="2"/>
  <c r="AE37" i="4"/>
  <c r="FD152" i="2"/>
  <c r="FE231" i="2"/>
  <c r="AF37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7" i="4"/>
  <c r="AL37" i="4"/>
  <c r="GT152" i="2"/>
  <c r="GU231" i="2"/>
  <c r="HA152" i="2"/>
  <c r="HB231" i="2"/>
  <c r="AM37" i="4"/>
  <c r="HI231" i="2"/>
  <c r="HO152" i="2"/>
  <c r="HP231" i="2"/>
  <c r="AO37" i="4"/>
  <c r="HV152" i="2"/>
  <c r="HW231" i="2"/>
  <c r="IC152" i="2"/>
  <c r="ID231" i="2"/>
  <c r="AQ37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7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7" i="4"/>
  <c r="KQ54" i="2"/>
  <c r="AZ37" i="4" s="1"/>
  <c r="KN152" i="2"/>
  <c r="KO231" i="2"/>
  <c r="KU152" i="2"/>
  <c r="KV231" i="2"/>
  <c r="BA37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0" i="4" s="1"/>
  <c r="AM55" i="2"/>
  <c r="AN55" i="2"/>
  <c r="AO153" i="2"/>
  <c r="AP232" i="2"/>
  <c r="AQ55" i="2"/>
  <c r="AV153" i="2"/>
  <c r="AW232" i="2"/>
  <c r="P20" i="4"/>
  <c r="BC153" i="2"/>
  <c r="BD232" i="2"/>
  <c r="BJ153" i="2"/>
  <c r="BK232" i="2"/>
  <c r="BQ153" i="2"/>
  <c r="BR232" i="2"/>
  <c r="BX153" i="2"/>
  <c r="BY232" i="2"/>
  <c r="T20" i="4"/>
  <c r="CE153" i="2"/>
  <c r="CF232" i="2"/>
  <c r="U20" i="4"/>
  <c r="CL153" i="2"/>
  <c r="CM232" i="2"/>
  <c r="CS153" i="2"/>
  <c r="CT232" i="2"/>
  <c r="CZ153" i="2"/>
  <c r="DA232" i="2"/>
  <c r="X20" i="4"/>
  <c r="DG153" i="2"/>
  <c r="DH232" i="2"/>
  <c r="Y20" i="4"/>
  <c r="DN153" i="2"/>
  <c r="DO232" i="2"/>
  <c r="Z20" i="4"/>
  <c r="DU153" i="2"/>
  <c r="DV232" i="2"/>
  <c r="AA20" i="4"/>
  <c r="EB153" i="2"/>
  <c r="EC232" i="2"/>
  <c r="AB20" i="4"/>
  <c r="EI153" i="2"/>
  <c r="EJ232" i="2"/>
  <c r="EP153" i="2"/>
  <c r="EQ232" i="2"/>
  <c r="EW153" i="2"/>
  <c r="EX232" i="2"/>
  <c r="AE20" i="4"/>
  <c r="FD153" i="2"/>
  <c r="FE232" i="2"/>
  <c r="AF20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0" i="4"/>
  <c r="GT153" i="2"/>
  <c r="GU232" i="2"/>
  <c r="HA153" i="2"/>
  <c r="HB232" i="2"/>
  <c r="AM20" i="4"/>
  <c r="HI232" i="2"/>
  <c r="HO153" i="2"/>
  <c r="HP232" i="2"/>
  <c r="AO20" i="4"/>
  <c r="HV153" i="2"/>
  <c r="HW232" i="2"/>
  <c r="IC153" i="2"/>
  <c r="ID232" i="2"/>
  <c r="AQ20" i="4"/>
  <c r="IJ153" i="2"/>
  <c r="IK232" i="2"/>
  <c r="IO55" i="2"/>
  <c r="IT55" i="2" s="1"/>
  <c r="AS20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0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0" i="4"/>
  <c r="KN153" i="2"/>
  <c r="KO232" i="2"/>
  <c r="KU153" i="2"/>
  <c r="KV232" i="2"/>
  <c r="BA20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0" i="4" s="1"/>
  <c r="AM57" i="2"/>
  <c r="AN57" i="2"/>
  <c r="AO155" i="2"/>
  <c r="AP234" i="2"/>
  <c r="AQ57" i="2"/>
  <c r="AV155" i="2"/>
  <c r="AW234" i="2"/>
  <c r="P10" i="4"/>
  <c r="BC155" i="2"/>
  <c r="BD234" i="2"/>
  <c r="BJ155" i="2"/>
  <c r="BK234" i="2"/>
  <c r="BQ155" i="2"/>
  <c r="BR234" i="2"/>
  <c r="S10" i="4"/>
  <c r="BX155" i="2"/>
  <c r="BY234" i="2"/>
  <c r="T10" i="4"/>
  <c r="CE155" i="2"/>
  <c r="CF234" i="2"/>
  <c r="U10" i="4"/>
  <c r="CL155" i="2"/>
  <c r="CM234" i="2"/>
  <c r="CS155" i="2"/>
  <c r="CT234" i="2"/>
  <c r="CZ155" i="2"/>
  <c r="DA234" i="2"/>
  <c r="X10" i="4"/>
  <c r="DG155" i="2"/>
  <c r="DH234" i="2"/>
  <c r="Y10" i="4"/>
  <c r="DN155" i="2"/>
  <c r="DO234" i="2"/>
  <c r="Z10" i="4"/>
  <c r="DU155" i="2"/>
  <c r="DV234" i="2"/>
  <c r="AA10" i="4"/>
  <c r="EB155" i="2"/>
  <c r="EC234" i="2"/>
  <c r="AB10" i="4"/>
  <c r="EI155" i="2"/>
  <c r="EJ234" i="2"/>
  <c r="EP155" i="2"/>
  <c r="EQ234" i="2"/>
  <c r="EX234" i="2"/>
  <c r="AE10" i="4"/>
  <c r="AF10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0" i="4"/>
  <c r="GT155" i="2"/>
  <c r="GU234" i="2"/>
  <c r="HA155" i="2"/>
  <c r="HB234" i="2"/>
  <c r="AM10" i="4"/>
  <c r="HI234" i="2"/>
  <c r="HO155" i="2"/>
  <c r="HP234" i="2"/>
  <c r="AO10" i="4"/>
  <c r="HV155" i="2"/>
  <c r="HW234" i="2"/>
  <c r="IC155" i="2"/>
  <c r="ID234" i="2"/>
  <c r="AQ10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10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10" i="4"/>
  <c r="KN155" i="2"/>
  <c r="KO234" i="2"/>
  <c r="KU155" i="2"/>
  <c r="KV234" i="2"/>
  <c r="BA10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5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5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5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BH64" i="4" s="1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5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1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1" i="4"/>
  <c r="CE160" i="2"/>
  <c r="CF239" i="2"/>
  <c r="CL160" i="2"/>
  <c r="CM239" i="2"/>
  <c r="CS160" i="2"/>
  <c r="CT239" i="2"/>
  <c r="CZ160" i="2"/>
  <c r="DA239" i="2"/>
  <c r="X21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1" i="4"/>
  <c r="HI239" i="2"/>
  <c r="HO160" i="2"/>
  <c r="HP239" i="2"/>
  <c r="AO21" i="4"/>
  <c r="HV160" i="2"/>
  <c r="HW239" i="2"/>
  <c r="IC160" i="2"/>
  <c r="ID239" i="2"/>
  <c r="AQ21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21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1" i="4"/>
  <c r="KQ62" i="2"/>
  <c r="AZ21" i="4" s="1"/>
  <c r="KN160" i="2"/>
  <c r="KO239" i="2"/>
  <c r="KU160" i="2"/>
  <c r="KV239" i="2"/>
  <c r="BA21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U62" i="2" s="1"/>
  <c r="BH21" i="4" s="1"/>
  <c r="MQ62" i="2"/>
  <c r="MS62" i="2"/>
  <c r="ME239" i="2" s="1"/>
  <c r="MT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9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9" i="4"/>
  <c r="GT163" i="2"/>
  <c r="GU242" i="2"/>
  <c r="HA163" i="2"/>
  <c r="HB242" i="2"/>
  <c r="AM9" i="4"/>
  <c r="HI242" i="2"/>
  <c r="HO163" i="2"/>
  <c r="HP242" i="2"/>
  <c r="AO9" i="4"/>
  <c r="HV163" i="2"/>
  <c r="HW242" i="2"/>
  <c r="IC163" i="2"/>
  <c r="ID242" i="2"/>
  <c r="AQ9" i="4"/>
  <c r="AR9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9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9" i="4"/>
  <c r="KN163" i="2"/>
  <c r="KO242" i="2"/>
  <c r="KU163" i="2"/>
  <c r="KV242" i="2"/>
  <c r="BA9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2" i="4"/>
  <c r="BC164" i="2"/>
  <c r="BD243" i="2"/>
  <c r="BJ164" i="2"/>
  <c r="BK243" i="2"/>
  <c r="BQ164" i="2"/>
  <c r="BR243" i="2"/>
  <c r="S32" i="4"/>
  <c r="BX164" i="2"/>
  <c r="BY243" i="2"/>
  <c r="T32" i="4"/>
  <c r="CE164" i="2"/>
  <c r="CF243" i="2"/>
  <c r="CL164" i="2"/>
  <c r="CM243" i="2"/>
  <c r="CS164" i="2"/>
  <c r="CT243" i="2"/>
  <c r="CZ164" i="2"/>
  <c r="DA243" i="2"/>
  <c r="DG164" i="2"/>
  <c r="DH243" i="2"/>
  <c r="Y32" i="4"/>
  <c r="DN164" i="2"/>
  <c r="DO243" i="2"/>
  <c r="Z32" i="4"/>
  <c r="DU164" i="2"/>
  <c r="DV243" i="2"/>
  <c r="AA32" i="4"/>
  <c r="EB164" i="2"/>
  <c r="EC243" i="2"/>
  <c r="AB32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2" i="4"/>
  <c r="GT164" i="2"/>
  <c r="GU243" i="2"/>
  <c r="HA164" i="2"/>
  <c r="HB243" i="2"/>
  <c r="AM32" i="4"/>
  <c r="HI243" i="2"/>
  <c r="HO164" i="2"/>
  <c r="HP243" i="2"/>
  <c r="AO32" i="4"/>
  <c r="HV164" i="2"/>
  <c r="HW243" i="2"/>
  <c r="IC164" i="2"/>
  <c r="ID243" i="2"/>
  <c r="AQ32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2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2" i="4"/>
  <c r="KQ66" i="2"/>
  <c r="AZ32" i="4" s="1"/>
  <c r="KN164" i="2"/>
  <c r="KO243" i="2"/>
  <c r="KU164" i="2"/>
  <c r="KV243" i="2"/>
  <c r="BA32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9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9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3" i="4"/>
  <c r="HV167" i="2"/>
  <c r="HW246" i="2"/>
  <c r="IC167" i="2"/>
  <c r="ID246" i="2"/>
  <c r="AQ23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3" i="4"/>
  <c r="KN167" i="2"/>
  <c r="KO246" i="2"/>
  <c r="KV246" i="2"/>
  <c r="KZ69" i="2"/>
  <c r="LA69" i="2"/>
  <c r="LB167" i="2"/>
  <c r="LC246" i="2"/>
  <c r="LD69" i="2"/>
  <c r="LP69" i="2"/>
  <c r="LJ246" i="2"/>
  <c r="BF23" i="4"/>
  <c r="LP167" i="2"/>
  <c r="LQ246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5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5" i="4"/>
  <c r="BX169" i="2"/>
  <c r="BY248" i="2"/>
  <c r="T5" i="4"/>
  <c r="CE169" i="2"/>
  <c r="CF248" i="2"/>
  <c r="U5" i="4"/>
  <c r="CL169" i="2"/>
  <c r="CM248" i="2"/>
  <c r="CS169" i="2"/>
  <c r="CT248" i="2"/>
  <c r="CZ169" i="2"/>
  <c r="DA248" i="2"/>
  <c r="X5" i="4"/>
  <c r="DG169" i="2"/>
  <c r="DH248" i="2"/>
  <c r="Y5" i="4"/>
  <c r="DN169" i="2"/>
  <c r="DO248" i="2"/>
  <c r="Z5" i="4"/>
  <c r="DU169" i="2"/>
  <c r="DV248" i="2"/>
  <c r="AA5" i="4"/>
  <c r="EB169" i="2"/>
  <c r="EC248" i="2"/>
  <c r="AB5" i="4"/>
  <c r="EI169" i="2"/>
  <c r="EJ248" i="2"/>
  <c r="EP169" i="2"/>
  <c r="EQ248" i="2"/>
  <c r="EW169" i="2"/>
  <c r="EX248" i="2"/>
  <c r="AE5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5" i="4"/>
  <c r="GT169" i="2"/>
  <c r="GU248" i="2"/>
  <c r="HA169" i="2"/>
  <c r="HB248" i="2"/>
  <c r="AM5" i="4"/>
  <c r="HI248" i="2"/>
  <c r="HO169" i="2"/>
  <c r="HP248" i="2"/>
  <c r="AO5" i="4"/>
  <c r="HV169" i="2"/>
  <c r="HW248" i="2"/>
  <c r="IC169" i="2"/>
  <c r="ID248" i="2"/>
  <c r="AQ5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5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5" i="4"/>
  <c r="KQ71" i="2"/>
  <c r="AZ5" i="4" s="1"/>
  <c r="KN169" i="2"/>
  <c r="KO248" i="2"/>
  <c r="KU169" i="2"/>
  <c r="KV248" i="2"/>
  <c r="BA5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BH68" i="4" s="1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8" i="4"/>
  <c r="BC172" i="2"/>
  <c r="BD251" i="2"/>
  <c r="BJ172" i="2"/>
  <c r="BK251" i="2"/>
  <c r="BQ172" i="2"/>
  <c r="BR251" i="2"/>
  <c r="S38" i="4"/>
  <c r="BX172" i="2"/>
  <c r="BY251" i="2"/>
  <c r="T38" i="4"/>
  <c r="CE172" i="2"/>
  <c r="CF251" i="2"/>
  <c r="U38" i="4"/>
  <c r="CL172" i="2"/>
  <c r="CM251" i="2"/>
  <c r="CS172" i="2"/>
  <c r="CT251" i="2"/>
  <c r="CZ172" i="2"/>
  <c r="DA251" i="2"/>
  <c r="X38" i="4"/>
  <c r="DG172" i="2"/>
  <c r="DH251" i="2"/>
  <c r="Y38" i="4"/>
  <c r="DN172" i="2"/>
  <c r="DO251" i="2"/>
  <c r="Z38" i="4"/>
  <c r="DU172" i="2"/>
  <c r="DV251" i="2"/>
  <c r="AA38" i="4"/>
  <c r="EB172" i="2"/>
  <c r="EC251" i="2"/>
  <c r="AB38" i="4"/>
  <c r="EI172" i="2"/>
  <c r="EJ251" i="2"/>
  <c r="EP172" i="2"/>
  <c r="EQ251" i="2"/>
  <c r="EW172" i="2"/>
  <c r="EX251" i="2"/>
  <c r="AE38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8" i="4"/>
  <c r="GT172" i="2"/>
  <c r="GU251" i="2"/>
  <c r="HA172" i="2"/>
  <c r="HB251" i="2"/>
  <c r="AM38" i="4"/>
  <c r="HH172" i="2"/>
  <c r="HI251" i="2"/>
  <c r="AN38" i="4"/>
  <c r="HO172" i="2"/>
  <c r="HP251" i="2"/>
  <c r="AO38" i="4"/>
  <c r="HV172" i="2"/>
  <c r="HW251" i="2"/>
  <c r="IC172" i="2"/>
  <c r="ID251" i="2"/>
  <c r="AQ38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8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8" i="4" s="1"/>
  <c r="JX74" i="2"/>
  <c r="JY74" i="2"/>
  <c r="JZ74" i="2"/>
  <c r="JZ172" i="2" s="1"/>
  <c r="KA74" i="2"/>
  <c r="KA251" i="2" s="1"/>
  <c r="KB74" i="2"/>
  <c r="KC74" i="2"/>
  <c r="KG172" i="2"/>
  <c r="KH251" i="2"/>
  <c r="AY38" i="4"/>
  <c r="KN172" i="2"/>
  <c r="KO251" i="2"/>
  <c r="KQ74" i="2"/>
  <c r="AZ38" i="4" s="1"/>
  <c r="KU172" i="2"/>
  <c r="KV251" i="2"/>
  <c r="BA38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BH38" i="4" s="1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BH59" i="4" s="1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BH56" i="4" s="1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4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BH50" i="4" s="1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8" i="4"/>
  <c r="BX179" i="2"/>
  <c r="BY258" i="2"/>
  <c r="CE179" i="2"/>
  <c r="CF258" i="2"/>
  <c r="U28" i="4"/>
  <c r="CL179" i="2"/>
  <c r="CM258" i="2"/>
  <c r="CS179" i="2"/>
  <c r="CT258" i="2"/>
  <c r="CZ179" i="2"/>
  <c r="DA258" i="2"/>
  <c r="DG179" i="2"/>
  <c r="DH258" i="2"/>
  <c r="Y28" i="4"/>
  <c r="DN179" i="2"/>
  <c r="DO258" i="2"/>
  <c r="DU179" i="2"/>
  <c r="DV258" i="2"/>
  <c r="EB179" i="2"/>
  <c r="EC258" i="2"/>
  <c r="AB28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8" i="4"/>
  <c r="HV179" i="2"/>
  <c r="HW258" i="2"/>
  <c r="IC179" i="2"/>
  <c r="ID258" i="2"/>
  <c r="IJ179" i="2"/>
  <c r="IK258" i="2"/>
  <c r="AR28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8" i="4"/>
  <c r="KN179" i="2"/>
  <c r="KO258" i="2"/>
  <c r="KU179" i="2"/>
  <c r="KV258" i="2"/>
  <c r="BA28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9" i="4" s="1"/>
  <c r="AM82" i="2"/>
  <c r="AN82" i="2"/>
  <c r="AO180" i="2"/>
  <c r="AP259" i="2"/>
  <c r="AQ82" i="2"/>
  <c r="AV180" i="2"/>
  <c r="AW259" i="2"/>
  <c r="P39" i="4"/>
  <c r="BC180" i="2"/>
  <c r="BD259" i="2"/>
  <c r="BJ180" i="2"/>
  <c r="BK259" i="2"/>
  <c r="BQ180" i="2"/>
  <c r="BR259" i="2"/>
  <c r="S39" i="4"/>
  <c r="BX180" i="2"/>
  <c r="BY259" i="2"/>
  <c r="T39" i="4"/>
  <c r="CE180" i="2"/>
  <c r="CF259" i="2"/>
  <c r="U39" i="4"/>
  <c r="CL180" i="2"/>
  <c r="CM259" i="2"/>
  <c r="CS180" i="2"/>
  <c r="CT259" i="2"/>
  <c r="CZ180" i="2"/>
  <c r="DA259" i="2"/>
  <c r="X39" i="4"/>
  <c r="DG180" i="2"/>
  <c r="DH259" i="2"/>
  <c r="Y39" i="4"/>
  <c r="DN180" i="2"/>
  <c r="DO259" i="2"/>
  <c r="Z39" i="4"/>
  <c r="DU180" i="2"/>
  <c r="DV259" i="2"/>
  <c r="AA39" i="4"/>
  <c r="EB180" i="2"/>
  <c r="EC259" i="2"/>
  <c r="AB39" i="4"/>
  <c r="EI180" i="2"/>
  <c r="EJ259" i="2"/>
  <c r="EP180" i="2"/>
  <c r="EQ259" i="2"/>
  <c r="EW180" i="2"/>
  <c r="EX259" i="2"/>
  <c r="AE39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9" i="4"/>
  <c r="GT180" i="2"/>
  <c r="GU259" i="2"/>
  <c r="HA180" i="2"/>
  <c r="HB259" i="2"/>
  <c r="AM39" i="4"/>
  <c r="HI259" i="2"/>
  <c r="HO180" i="2"/>
  <c r="HP259" i="2"/>
  <c r="AO39" i="4"/>
  <c r="HV180" i="2"/>
  <c r="HW259" i="2"/>
  <c r="IC180" i="2"/>
  <c r="ID259" i="2"/>
  <c r="AQ39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9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9" i="4"/>
  <c r="KQ82" i="2"/>
  <c r="AZ39" i="4" s="1"/>
  <c r="KN180" i="2"/>
  <c r="KO259" i="2"/>
  <c r="KU180" i="2"/>
  <c r="KV259" i="2"/>
  <c r="BA39" i="4"/>
  <c r="KZ82" i="2"/>
  <c r="LE82" i="2" s="1"/>
  <c r="BB39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2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MU66" i="2" l="1"/>
  <c r="BH32" i="4" s="1"/>
  <c r="MU54" i="2"/>
  <c r="BH37" i="4" s="1"/>
  <c r="MU32" i="2"/>
  <c r="BH11" i="4" s="1"/>
  <c r="MU82" i="2"/>
  <c r="BH39" i="4" s="1"/>
  <c r="MU57" i="2"/>
  <c r="BH10" i="4" s="1"/>
  <c r="MU71" i="2"/>
  <c r="BH5" i="4" s="1"/>
  <c r="MU65" i="2"/>
  <c r="BH9" i="4" s="1"/>
  <c r="MU35" i="2"/>
  <c r="BH17" i="4" s="1"/>
  <c r="MU79" i="2"/>
  <c r="BH51" i="4" s="1"/>
  <c r="MU34" i="2"/>
  <c r="BH42" i="4" s="1"/>
  <c r="MU84" i="2"/>
  <c r="BH22" i="4" s="1"/>
  <c r="MU50" i="2"/>
  <c r="BH8" i="4" s="1"/>
  <c r="MU55" i="2"/>
  <c r="BH20" i="4" s="1"/>
  <c r="MU20" i="2"/>
  <c r="BH43" i="4" s="1"/>
  <c r="MU59" i="2"/>
  <c r="BH4" i="4" s="1"/>
  <c r="MU27" i="2"/>
  <c r="BH14" i="4" s="1"/>
  <c r="MU14" i="2"/>
  <c r="BH40" i="4" s="1"/>
  <c r="BF15" i="4"/>
  <c r="BF8" i="4"/>
  <c r="BF34" i="4"/>
  <c r="BF11" i="4"/>
  <c r="BF44" i="4"/>
  <c r="BF10" i="4"/>
  <c r="BF20" i="4"/>
  <c r="BF37" i="4"/>
  <c r="BF42" i="4"/>
  <c r="BF30" i="4"/>
  <c r="BF39" i="4"/>
  <c r="BF25" i="4"/>
  <c r="BF17" i="4"/>
  <c r="BF12" i="4"/>
  <c r="BF31" i="4"/>
  <c r="BF6" i="4"/>
  <c r="BF5" i="4"/>
  <c r="BF16" i="4"/>
  <c r="BF26" i="4"/>
  <c r="BF21" i="4"/>
  <c r="BF4" i="4"/>
  <c r="BF33" i="4"/>
  <c r="BF43" i="4"/>
  <c r="BF9" i="4"/>
  <c r="BF24" i="4"/>
  <c r="BF32" i="4"/>
  <c r="BF35" i="4"/>
  <c r="BF51" i="4"/>
  <c r="BF29" i="4"/>
  <c r="BF22" i="4"/>
  <c r="BF36" i="4"/>
  <c r="BF27" i="4"/>
  <c r="BF7" i="4"/>
  <c r="BF28" i="4"/>
  <c r="BF38" i="4"/>
  <c r="BF3" i="4"/>
  <c r="BF14" i="4"/>
  <c r="BF13" i="4"/>
  <c r="MB93" i="2"/>
  <c r="BF19" i="4"/>
  <c r="LQ189" i="2"/>
  <c r="MB100" i="2"/>
  <c r="LP110" i="2"/>
  <c r="MB95" i="2"/>
  <c r="LE71" i="2"/>
  <c r="BB5" i="4" s="1"/>
  <c r="LE40" i="2"/>
  <c r="BB27" i="4" s="1"/>
  <c r="LE27" i="2"/>
  <c r="BB14" i="4" s="1"/>
  <c r="LI126" i="2"/>
  <c r="LS28" i="2"/>
  <c r="BD26" i="4" s="1"/>
  <c r="LI180" i="2"/>
  <c r="LS82" i="2"/>
  <c r="BD39" i="4" s="1"/>
  <c r="LI172" i="2"/>
  <c r="LS74" i="2"/>
  <c r="BD38" i="4" s="1"/>
  <c r="LI125" i="2"/>
  <c r="LS27" i="2"/>
  <c r="BD14" i="4" s="1"/>
  <c r="LI121" i="2"/>
  <c r="LS23" i="2"/>
  <c r="BD6" i="4" s="1"/>
  <c r="LI177" i="2"/>
  <c r="LS79" i="2"/>
  <c r="BD51" i="4" s="1"/>
  <c r="LI156" i="2"/>
  <c r="LS58" i="2"/>
  <c r="BD15" i="4" s="1"/>
  <c r="LI155" i="2"/>
  <c r="LS57" i="2"/>
  <c r="BD10" i="4" s="1"/>
  <c r="LI144" i="2"/>
  <c r="LS46" i="2"/>
  <c r="BD34" i="4" s="1"/>
  <c r="LI152" i="2"/>
  <c r="LS54" i="2"/>
  <c r="BD37" i="4" s="1"/>
  <c r="LI135" i="2"/>
  <c r="LS37" i="2"/>
  <c r="BD52" i="4" s="1"/>
  <c r="LI167" i="2"/>
  <c r="LS69" i="2"/>
  <c r="BD23" i="4" s="1"/>
  <c r="LI165" i="2"/>
  <c r="LS67" i="2"/>
  <c r="BD29" i="4" s="1"/>
  <c r="LI110" i="2"/>
  <c r="LS12" i="2"/>
  <c r="LI182" i="2"/>
  <c r="LS84" i="2"/>
  <c r="LI179" i="2"/>
  <c r="LS81" i="2"/>
  <c r="LI164" i="2"/>
  <c r="LS66" i="2"/>
  <c r="BD32" i="4" s="1"/>
  <c r="LI130" i="2"/>
  <c r="LS32" i="2"/>
  <c r="BD11" i="4" s="1"/>
  <c r="LI124" i="2"/>
  <c r="LS26" i="2"/>
  <c r="BD12" i="4" s="1"/>
  <c r="LI122" i="2"/>
  <c r="LS24" i="2"/>
  <c r="BD36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LI168" i="2"/>
  <c r="LS70" i="2"/>
  <c r="BD44" i="4" s="1"/>
  <c r="LI120" i="2"/>
  <c r="LS22" i="2"/>
  <c r="BD41" i="4" s="1"/>
  <c r="LI181" i="2"/>
  <c r="LS83" i="2"/>
  <c r="BD16" i="4" s="1"/>
  <c r="LI133" i="2"/>
  <c r="LS35" i="2"/>
  <c r="BD17" i="4" s="1"/>
  <c r="LI153" i="2"/>
  <c r="LS55" i="2"/>
  <c r="BD20" i="4" s="1"/>
  <c r="LI160" i="2"/>
  <c r="LS62" i="2"/>
  <c r="BD21" i="4" s="1"/>
  <c r="LI148" i="2"/>
  <c r="LS50" i="2"/>
  <c r="LI159" i="2"/>
  <c r="LS61" i="2"/>
  <c r="LI140" i="2"/>
  <c r="LS42" i="2"/>
  <c r="BD3" i="4" s="1"/>
  <c r="LI129" i="2"/>
  <c r="LS31" i="2"/>
  <c r="BD31" i="4" s="1"/>
  <c r="LI175" i="2"/>
  <c r="LS77" i="2"/>
  <c r="BD24" i="4" s="1"/>
  <c r="LI157" i="2"/>
  <c r="LS59" i="2"/>
  <c r="BD4" i="4" s="1"/>
  <c r="LI117" i="2"/>
  <c r="LS19" i="2"/>
  <c r="BD13" i="4" s="1"/>
  <c r="LI163" i="2"/>
  <c r="LS65" i="2"/>
  <c r="BD9" i="4" s="1"/>
  <c r="LI112" i="2"/>
  <c r="LS14" i="2"/>
  <c r="BD40" i="4" s="1"/>
  <c r="LI128" i="2"/>
  <c r="LS30" i="2"/>
  <c r="BD33" i="4" s="1"/>
  <c r="LI138" i="2"/>
  <c r="LS40" i="2"/>
  <c r="BD27" i="4" s="1"/>
  <c r="LI116" i="2"/>
  <c r="LS18" i="2"/>
  <c r="BD19" i="4" s="1"/>
  <c r="LI136" i="2"/>
  <c r="LS38" i="2"/>
  <c r="BD7" i="4" s="1"/>
  <c r="BD5" i="4"/>
  <c r="IT62" i="2"/>
  <c r="AS21" i="4" s="1"/>
  <c r="BD8" i="4"/>
  <c r="LE79" i="2"/>
  <c r="BB51" i="4" s="1"/>
  <c r="LE77" i="2"/>
  <c r="BB24" i="4" s="1"/>
  <c r="LE74" i="2"/>
  <c r="BB38" i="4" s="1"/>
  <c r="LE66" i="2"/>
  <c r="BB32" i="4" s="1"/>
  <c r="LE65" i="2"/>
  <c r="BB9" i="4" s="1"/>
  <c r="LE62" i="2"/>
  <c r="BB21" i="4" s="1"/>
  <c r="LE57" i="2"/>
  <c r="BB10" i="4" s="1"/>
  <c r="LE55" i="2"/>
  <c r="BB20" i="4" s="1"/>
  <c r="LE54" i="2"/>
  <c r="BB37" i="4" s="1"/>
  <c r="LE50" i="2"/>
  <c r="BB8" i="4" s="1"/>
  <c r="LE35" i="2"/>
  <c r="BB17" i="4" s="1"/>
  <c r="LE33" i="2"/>
  <c r="BB25" i="4" s="1"/>
  <c r="LE32" i="2"/>
  <c r="BB11" i="4" s="1"/>
  <c r="LE22" i="2"/>
  <c r="BB41" i="4" s="1"/>
  <c r="LE19" i="2"/>
  <c r="BB13" i="4" s="1"/>
  <c r="LE14" i="2"/>
  <c r="BB40" i="4" s="1"/>
  <c r="IT66" i="2"/>
  <c r="AS32" i="4" s="1"/>
  <c r="IT37" i="2"/>
  <c r="AS52" i="4" s="1"/>
  <c r="JV14" i="2"/>
  <c r="AW40" i="4" s="1"/>
  <c r="JA71" i="2"/>
  <c r="AT5" i="4" s="1"/>
  <c r="JA74" i="2"/>
  <c r="AT38" i="4" s="1"/>
  <c r="IT65" i="2"/>
  <c r="AS9" i="4" s="1"/>
  <c r="JV59" i="2"/>
  <c r="AW4" i="4" s="1"/>
  <c r="JV33" i="2"/>
  <c r="AW25" i="4" s="1"/>
  <c r="JA16" i="2"/>
  <c r="AT46" i="4" s="1"/>
  <c r="JA66" i="2"/>
  <c r="AT32" i="4" s="1"/>
  <c r="KQ65" i="2"/>
  <c r="AZ9" i="4" s="1"/>
  <c r="KQ57" i="2"/>
  <c r="AZ10" i="4" s="1"/>
  <c r="KQ50" i="2"/>
  <c r="AZ8" i="4" s="1"/>
  <c r="KA189" i="2"/>
  <c r="JX100" i="2"/>
  <c r="JZ110" i="2"/>
  <c r="JX95" i="2"/>
  <c r="JX93" i="2"/>
  <c r="KQ79" i="2"/>
  <c r="AZ51" i="4" s="1"/>
  <c r="KQ77" i="2"/>
  <c r="AZ24" i="4" s="1"/>
  <c r="KQ55" i="2"/>
  <c r="AZ20" i="4" s="1"/>
  <c r="KQ37" i="2"/>
  <c r="AZ52" i="4" s="1"/>
  <c r="KQ35" i="2"/>
  <c r="AZ17" i="4" s="1"/>
  <c r="KQ33" i="2"/>
  <c r="AZ25" i="4" s="1"/>
  <c r="H25" i="4" s="1"/>
  <c r="KQ18" i="2"/>
  <c r="AZ19" i="4" s="1"/>
  <c r="JV82" i="2"/>
  <c r="AW39" i="4" s="1"/>
  <c r="JV79" i="2"/>
  <c r="AW51" i="4" s="1"/>
  <c r="JV71" i="2"/>
  <c r="AW5" i="4" s="1"/>
  <c r="JV66" i="2"/>
  <c r="AW32" i="4" s="1"/>
  <c r="JV65" i="2"/>
  <c r="AW9" i="4" s="1"/>
  <c r="JV62" i="2"/>
  <c r="AW21" i="4" s="1"/>
  <c r="JV57" i="2"/>
  <c r="AW10" i="4" s="1"/>
  <c r="JV55" i="2"/>
  <c r="AW20" i="4" s="1"/>
  <c r="JV54" i="2"/>
  <c r="AW37" i="4" s="1"/>
  <c r="JV50" i="2"/>
  <c r="AW8" i="4" s="1"/>
  <c r="JV47" i="2"/>
  <c r="AW45" i="4" s="1"/>
  <c r="JV46" i="2"/>
  <c r="AW34" i="4" s="1"/>
  <c r="JV35" i="2"/>
  <c r="AW17" i="4" s="1"/>
  <c r="JV32" i="2"/>
  <c r="AW11" i="4" s="1"/>
  <c r="JV22" i="2"/>
  <c r="AW41" i="4" s="1"/>
  <c r="JV18" i="2"/>
  <c r="AW19" i="4" s="1"/>
  <c r="JV16" i="2"/>
  <c r="AW46" i="4" s="1"/>
  <c r="JA84" i="2"/>
  <c r="AT22" i="4" s="1"/>
  <c r="JA82" i="2"/>
  <c r="AT39" i="4" s="1"/>
  <c r="JA79" i="2"/>
  <c r="AT51" i="4" s="1"/>
  <c r="JA65" i="2"/>
  <c r="AT9" i="4" s="1"/>
  <c r="JA62" i="2"/>
  <c r="AT21" i="4" s="1"/>
  <c r="JA57" i="2"/>
  <c r="AT10" i="4" s="1"/>
  <c r="JA55" i="2"/>
  <c r="AT20" i="4" s="1"/>
  <c r="JA54" i="2"/>
  <c r="AT37" i="4" s="1"/>
  <c r="JA47" i="2"/>
  <c r="AT45" i="4" s="1"/>
  <c r="JA46" i="2"/>
  <c r="AT34" i="4" s="1"/>
  <c r="JA38" i="2"/>
  <c r="AT7" i="4" s="1"/>
  <c r="JA36" i="2"/>
  <c r="AT54" i="4" s="1"/>
  <c r="JA35" i="2"/>
  <c r="AT17" i="4" s="1"/>
  <c r="JA33" i="2"/>
  <c r="AT25" i="4" s="1"/>
  <c r="JA32" i="2"/>
  <c r="AT11" i="4" s="1"/>
  <c r="JA27" i="2"/>
  <c r="AT14" i="4" s="1"/>
  <c r="JA22" i="2"/>
  <c r="AT41" i="4" s="1"/>
  <c r="JA14" i="2"/>
  <c r="AT40" i="4" s="1"/>
  <c r="IT82" i="2"/>
  <c r="AS39" i="4" s="1"/>
  <c r="IT81" i="2"/>
  <c r="AS28" i="4" s="1"/>
  <c r="IT79" i="2"/>
  <c r="AS51" i="4" s="1"/>
  <c r="IT74" i="2"/>
  <c r="AS38" i="4" s="1"/>
  <c r="IT71" i="2"/>
  <c r="AS5" i="4" s="1"/>
  <c r="IT57" i="2"/>
  <c r="AS10" i="4" s="1"/>
  <c r="IT54" i="2"/>
  <c r="AS37" i="4" s="1"/>
  <c r="IT50" i="2"/>
  <c r="AS8" i="4" s="1"/>
  <c r="IT47" i="2"/>
  <c r="AS45" i="4" s="1"/>
  <c r="IT46" i="2"/>
  <c r="AS34" i="4" s="1"/>
  <c r="IT36" i="2"/>
  <c r="AS54" i="4" s="1"/>
  <c r="IT35" i="2"/>
  <c r="AS17" i="4" s="1"/>
  <c r="IT33" i="2"/>
  <c r="AS25" i="4" s="1"/>
  <c r="IT32" i="2"/>
  <c r="AS11" i="4" s="1"/>
  <c r="IT27" i="2"/>
  <c r="AS14" i="4" s="1"/>
  <c r="IT22" i="2"/>
  <c r="AS41" i="4" s="1"/>
  <c r="IT16" i="2"/>
  <c r="AS46" i="4" s="1"/>
  <c r="IT14" i="2"/>
  <c r="AS40" i="4" s="1"/>
  <c r="I70" i="4"/>
  <c r="I46" i="4"/>
  <c r="I74" i="4"/>
  <c r="AR22" i="4"/>
  <c r="AR16" i="4"/>
  <c r="AR39" i="4"/>
  <c r="AR51" i="4"/>
  <c r="AR24" i="4"/>
  <c r="AR38" i="4"/>
  <c r="AR5" i="4"/>
  <c r="AR44" i="4"/>
  <c r="AR23" i="4"/>
  <c r="AR29" i="4"/>
  <c r="AR32" i="4"/>
  <c r="AR21" i="4"/>
  <c r="AR35" i="4"/>
  <c r="AR4" i="4"/>
  <c r="AR15" i="4"/>
  <c r="AR10" i="4"/>
  <c r="AR20" i="4"/>
  <c r="AR37" i="4"/>
  <c r="AR45" i="4"/>
  <c r="AR30" i="4"/>
  <c r="AR3" i="4"/>
  <c r="AR27" i="4"/>
  <c r="AR7" i="4"/>
  <c r="AR52" i="4"/>
  <c r="AR17" i="4"/>
  <c r="AR11" i="4"/>
  <c r="AR33" i="4"/>
  <c r="AR26" i="4"/>
  <c r="AR14" i="4"/>
  <c r="AR12" i="4"/>
  <c r="AR36" i="4"/>
  <c r="AR41" i="4"/>
  <c r="AR13" i="4"/>
  <c r="AR19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9" i="4"/>
  <c r="HH179" i="2"/>
  <c r="HH177" i="2"/>
  <c r="AN51" i="4"/>
  <c r="HH175" i="2"/>
  <c r="AN24" i="4"/>
  <c r="HH171" i="2"/>
  <c r="HH169" i="2"/>
  <c r="AN5" i="4"/>
  <c r="HH168" i="2"/>
  <c r="HH167" i="2"/>
  <c r="HH166" i="2"/>
  <c r="HH165" i="2"/>
  <c r="AN29" i="4"/>
  <c r="HH164" i="2"/>
  <c r="AN32" i="4"/>
  <c r="HH163" i="2"/>
  <c r="AN9" i="4"/>
  <c r="HH160" i="2"/>
  <c r="AN21" i="4"/>
  <c r="HH159" i="2"/>
  <c r="HH157" i="2"/>
  <c r="AN4" i="4"/>
  <c r="HH156" i="2"/>
  <c r="AN15" i="4"/>
  <c r="HH155" i="2"/>
  <c r="AN10" i="4"/>
  <c r="HH153" i="2"/>
  <c r="AN20" i="4"/>
  <c r="HH152" i="2"/>
  <c r="AN37" i="4"/>
  <c r="HH148" i="2"/>
  <c r="AN8" i="4"/>
  <c r="HH145" i="2"/>
  <c r="AN45" i="4"/>
  <c r="HH144" i="2"/>
  <c r="AN34" i="4"/>
  <c r="I34" i="4" s="1"/>
  <c r="HH141" i="2"/>
  <c r="AA36" i="11" s="1"/>
  <c r="HH140" i="2"/>
  <c r="HH138" i="2"/>
  <c r="AN27" i="4"/>
  <c r="HH136" i="2"/>
  <c r="HH134" i="2"/>
  <c r="AN54" i="4"/>
  <c r="I54" i="4" s="1"/>
  <c r="HH133" i="2"/>
  <c r="AN17" i="4"/>
  <c r="HH132" i="2"/>
  <c r="HH131" i="2"/>
  <c r="AN25" i="4"/>
  <c r="HH130" i="2"/>
  <c r="AN11" i="4"/>
  <c r="HH129" i="2"/>
  <c r="HH128" i="2"/>
  <c r="AN33" i="4"/>
  <c r="HH126" i="2"/>
  <c r="AN26" i="4"/>
  <c r="HH125" i="2"/>
  <c r="AN14" i="4"/>
  <c r="HH124" i="2"/>
  <c r="HH122" i="2"/>
  <c r="HH121" i="2"/>
  <c r="HH120" i="2"/>
  <c r="AN41" i="4"/>
  <c r="HH118" i="2"/>
  <c r="AN43" i="4"/>
  <c r="HH117" i="2"/>
  <c r="HH112" i="2"/>
  <c r="AN40" i="4"/>
  <c r="I40" i="4" s="1"/>
  <c r="HI189" i="2"/>
  <c r="HF100" i="2"/>
  <c r="HH110" i="2"/>
  <c r="HF95" i="2"/>
  <c r="GB20" i="2"/>
  <c r="AI43" i="4" s="1"/>
  <c r="AL39" i="4"/>
  <c r="AL24" i="4"/>
  <c r="AL38" i="4"/>
  <c r="AL5" i="4"/>
  <c r="AL32" i="4"/>
  <c r="AL9" i="4"/>
  <c r="AL21" i="4"/>
  <c r="AL10" i="4"/>
  <c r="AL20" i="4"/>
  <c r="AL34" i="4"/>
  <c r="AL52" i="4"/>
  <c r="AL54" i="4"/>
  <c r="AL42" i="4"/>
  <c r="AL14" i="4"/>
  <c r="AL41" i="4"/>
  <c r="FN71" i="2"/>
  <c r="AG5" i="4" s="1"/>
  <c r="GB16" i="2"/>
  <c r="AI46" i="4" s="1"/>
  <c r="GF140" i="2"/>
  <c r="GI42" i="2"/>
  <c r="AJ3" i="4" s="1"/>
  <c r="GF130" i="2"/>
  <c r="GI32" i="2"/>
  <c r="AJ11" i="4" s="1"/>
  <c r="GF128" i="2"/>
  <c r="GI30" i="2"/>
  <c r="AJ33" i="4" s="1"/>
  <c r="GF179" i="2"/>
  <c r="GI81" i="2"/>
  <c r="AJ28" i="4" s="1"/>
  <c r="GF160" i="2"/>
  <c r="GI62" i="2"/>
  <c r="AJ21" i="4" s="1"/>
  <c r="GF180" i="2"/>
  <c r="GI82" i="2"/>
  <c r="AJ39" i="4" s="1"/>
  <c r="H39" i="4" s="1"/>
  <c r="GF153" i="2"/>
  <c r="GI55" i="2"/>
  <c r="AJ20" i="4" s="1"/>
  <c r="GF138" i="2"/>
  <c r="GI40" i="2"/>
  <c r="AJ27" i="4" s="1"/>
  <c r="GF134" i="2"/>
  <c r="GI36" i="2"/>
  <c r="AJ54" i="4" s="1"/>
  <c r="H54" i="4" s="1"/>
  <c r="GF127" i="2"/>
  <c r="AA22" i="11" s="1"/>
  <c r="GI29" i="2"/>
  <c r="AJ57" i="4" s="1"/>
  <c r="GF156" i="2"/>
  <c r="GI58" i="2"/>
  <c r="AJ15" i="4" s="1"/>
  <c r="GF175" i="2"/>
  <c r="GI77" i="2"/>
  <c r="AJ24" i="4" s="1"/>
  <c r="GF172" i="2"/>
  <c r="GI74" i="2"/>
  <c r="AJ38" i="4" s="1"/>
  <c r="H38" i="4" s="1"/>
  <c r="GF171" i="2"/>
  <c r="GI73" i="2"/>
  <c r="AJ53" i="4" s="1"/>
  <c r="GF145" i="2"/>
  <c r="Y40" i="11" s="1"/>
  <c r="GI47" i="2"/>
  <c r="AJ45" i="4" s="1"/>
  <c r="H45" i="4" s="1"/>
  <c r="GF182" i="2"/>
  <c r="GI84" i="2"/>
  <c r="AJ22" i="4" s="1"/>
  <c r="GF165" i="2"/>
  <c r="GI67" i="2"/>
  <c r="AJ29" i="4" s="1"/>
  <c r="GF146" i="2"/>
  <c r="Y41" i="11" s="1"/>
  <c r="GI48" i="2"/>
  <c r="AJ47" i="4" s="1"/>
  <c r="GF116" i="2"/>
  <c r="GI18" i="2"/>
  <c r="GF112" i="2"/>
  <c r="GI14" i="2"/>
  <c r="GF159" i="2"/>
  <c r="GI61" i="2"/>
  <c r="AJ35" i="4" s="1"/>
  <c r="GF136" i="2"/>
  <c r="GI38" i="2"/>
  <c r="AJ7" i="4" s="1"/>
  <c r="GF133" i="2"/>
  <c r="GI35" i="2"/>
  <c r="AJ17" i="4" s="1"/>
  <c r="GF167" i="2"/>
  <c r="GI69" i="2"/>
  <c r="AJ23" i="4" s="1"/>
  <c r="GF155" i="2"/>
  <c r="GI57" i="2"/>
  <c r="AJ10" i="4" s="1"/>
  <c r="GF152" i="2"/>
  <c r="GI54" i="2"/>
  <c r="AJ37" i="4" s="1"/>
  <c r="H37" i="4" s="1"/>
  <c r="GF121" i="2"/>
  <c r="GI23" i="2"/>
  <c r="GF124" i="2"/>
  <c r="GI26" i="2"/>
  <c r="AJ12" i="4" s="1"/>
  <c r="GF168" i="2"/>
  <c r="GI70" i="2"/>
  <c r="AJ44" i="4" s="1"/>
  <c r="GF148" i="2"/>
  <c r="GI50" i="2"/>
  <c r="AJ8" i="4" s="1"/>
  <c r="GF120" i="2"/>
  <c r="GI22" i="2"/>
  <c r="AJ41" i="4" s="1"/>
  <c r="H41" i="4" s="1"/>
  <c r="GF118" i="2"/>
  <c r="GI20" i="2"/>
  <c r="AJ43" i="4" s="1"/>
  <c r="GF169" i="2"/>
  <c r="GI71" i="2"/>
  <c r="AJ5" i="4" s="1"/>
  <c r="H5" i="4" s="1"/>
  <c r="GF135" i="2"/>
  <c r="GI37" i="2"/>
  <c r="AJ52" i="4" s="1"/>
  <c r="GF129" i="2"/>
  <c r="GI31" i="2"/>
  <c r="AJ31" i="4" s="1"/>
  <c r="GF122" i="2"/>
  <c r="GI24" i="2"/>
  <c r="AJ36" i="4" s="1"/>
  <c r="GF117" i="2"/>
  <c r="GI19" i="2"/>
  <c r="AJ13" i="4" s="1"/>
  <c r="GF132" i="2"/>
  <c r="GI34" i="2"/>
  <c r="AJ42" i="4" s="1"/>
  <c r="GF181" i="2"/>
  <c r="GI83" i="2"/>
  <c r="AJ16" i="4" s="1"/>
  <c r="GF166" i="2"/>
  <c r="GI68" i="2"/>
  <c r="AJ49" i="4" s="1"/>
  <c r="GF164" i="2"/>
  <c r="GI66" i="2"/>
  <c r="AJ32" i="4" s="1"/>
  <c r="H32" i="4" s="1"/>
  <c r="GF163" i="2"/>
  <c r="GI65" i="2"/>
  <c r="AJ9" i="4" s="1"/>
  <c r="GF157" i="2"/>
  <c r="GI59" i="2"/>
  <c r="AJ4" i="4" s="1"/>
  <c r="GF125" i="2"/>
  <c r="GI27" i="2"/>
  <c r="AJ14" i="4" s="1"/>
  <c r="H68" i="4"/>
  <c r="H46" i="4"/>
  <c r="H70" i="4"/>
  <c r="H72" i="4"/>
  <c r="H74" i="4"/>
  <c r="H67" i="4"/>
  <c r="H73" i="4"/>
  <c r="H59" i="4"/>
  <c r="H56" i="4"/>
  <c r="H64" i="4"/>
  <c r="GB82" i="2"/>
  <c r="AI39" i="4" s="1"/>
  <c r="GB74" i="2"/>
  <c r="AI38" i="4" s="1"/>
  <c r="GB71" i="2"/>
  <c r="AI5" i="4" s="1"/>
  <c r="GB66" i="2"/>
  <c r="AI32" i="4" s="1"/>
  <c r="GB65" i="2"/>
  <c r="AI9" i="4" s="1"/>
  <c r="GB57" i="2"/>
  <c r="AI10" i="4" s="1"/>
  <c r="GB54" i="2"/>
  <c r="AI37" i="4" s="1"/>
  <c r="GB55" i="2"/>
  <c r="AI20" i="4" s="1"/>
  <c r="GB47" i="2"/>
  <c r="AI45" i="4" s="1"/>
  <c r="GB46" i="2"/>
  <c r="AI34" i="4" s="1"/>
  <c r="GB38" i="2"/>
  <c r="AI7" i="4" s="1"/>
  <c r="GB35" i="2"/>
  <c r="AI17" i="4" s="1"/>
  <c r="GB33" i="2"/>
  <c r="AI25" i="4" s="1"/>
  <c r="GB32" i="2"/>
  <c r="AI11" i="4" s="1"/>
  <c r="GB26" i="2"/>
  <c r="AI12" i="4" s="1"/>
  <c r="GB22" i="2"/>
  <c r="AI41" i="4" s="1"/>
  <c r="GB19" i="2"/>
  <c r="AI13" i="4" s="1"/>
  <c r="GB14" i="2"/>
  <c r="AI40" i="4" s="1"/>
  <c r="FN82" i="2"/>
  <c r="AG39" i="4" s="1"/>
  <c r="FN74" i="2"/>
  <c r="AG38" i="4" s="1"/>
  <c r="FN73" i="2"/>
  <c r="AG53" i="4" s="1"/>
  <c r="FN67" i="2"/>
  <c r="AG29" i="4" s="1"/>
  <c r="FN66" i="2"/>
  <c r="AG32" i="4" s="1"/>
  <c r="FN58" i="2"/>
  <c r="AG15" i="4" s="1"/>
  <c r="FN57" i="2"/>
  <c r="AG10" i="4" s="1"/>
  <c r="FN55" i="2"/>
  <c r="AG20" i="4" s="1"/>
  <c r="FN54" i="2"/>
  <c r="AG37" i="4" s="1"/>
  <c r="FN50" i="2"/>
  <c r="AG8" i="4" s="1"/>
  <c r="FN47" i="2"/>
  <c r="AG45" i="4" s="1"/>
  <c r="FN46" i="2"/>
  <c r="AG34" i="4" s="1"/>
  <c r="FN40" i="2"/>
  <c r="AG27" i="4" s="1"/>
  <c r="FN35" i="2"/>
  <c r="AG17" i="4" s="1"/>
  <c r="FN34" i="2"/>
  <c r="AG42" i="4" s="1"/>
  <c r="FN33" i="2"/>
  <c r="AG25" i="4" s="1"/>
  <c r="FN32" i="2"/>
  <c r="AG11" i="4" s="1"/>
  <c r="FN21" i="2"/>
  <c r="AG55" i="4" s="1"/>
  <c r="FN18" i="2"/>
  <c r="AG19" i="4" s="1"/>
  <c r="FN16" i="2"/>
  <c r="AG46" i="4" s="1"/>
  <c r="FN14" i="2"/>
  <c r="AG40" i="4" s="1"/>
  <c r="AF39" i="4"/>
  <c r="AF38" i="4"/>
  <c r="AF5" i="4"/>
  <c r="AF32" i="4"/>
  <c r="AF45" i="4"/>
  <c r="AF34" i="4"/>
  <c r="AF54" i="4"/>
  <c r="AF17" i="4"/>
  <c r="AF25" i="4"/>
  <c r="AF11" i="4"/>
  <c r="AR25" i="2"/>
  <c r="O67" i="4" s="1"/>
  <c r="G32" i="4"/>
  <c r="G68" i="4"/>
  <c r="G10" i="4"/>
  <c r="G67" i="4"/>
  <c r="G40" i="4"/>
  <c r="G39" i="4"/>
  <c r="G59" i="4"/>
  <c r="G20" i="4"/>
  <c r="G37" i="4"/>
  <c r="G74" i="4"/>
  <c r="G46" i="4"/>
  <c r="G38" i="4"/>
  <c r="G64" i="4"/>
  <c r="G17" i="4"/>
  <c r="S56" i="4"/>
  <c r="S17" i="4"/>
  <c r="S40" i="4"/>
  <c r="S64" i="4"/>
  <c r="S20" i="4"/>
  <c r="F68" i="4"/>
  <c r="AR82" i="2"/>
  <c r="O39" i="4" s="1"/>
  <c r="AR79" i="2"/>
  <c r="O51" i="4" s="1"/>
  <c r="AR77" i="2"/>
  <c r="O24" i="4" s="1"/>
  <c r="AR75" i="2"/>
  <c r="O59" i="4" s="1"/>
  <c r="F59" i="4" s="1"/>
  <c r="AR74" i="2"/>
  <c r="O38" i="4" s="1"/>
  <c r="AR71" i="2"/>
  <c r="O5" i="4" s="1"/>
  <c r="AR60" i="2"/>
  <c r="O64" i="4" s="1"/>
  <c r="AR57" i="2"/>
  <c r="O10" i="4" s="1"/>
  <c r="AR55" i="2"/>
  <c r="AR54" i="2"/>
  <c r="O37" i="4" s="1"/>
  <c r="AR52" i="2"/>
  <c r="O66" i="4" s="1"/>
  <c r="AR38" i="2"/>
  <c r="O7" i="4" s="1"/>
  <c r="AR35" i="2"/>
  <c r="O17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5" i="4"/>
  <c r="BD65" i="4"/>
  <c r="BD62" i="4"/>
  <c r="BD49" i="4"/>
  <c r="BD69" i="4"/>
  <c r="BD60" i="4"/>
  <c r="BD22" i="4"/>
  <c r="BD73" i="4"/>
  <c r="BD58" i="4"/>
  <c r="BD47" i="4"/>
  <c r="BD28" i="4"/>
  <c r="BD30" i="4"/>
  <c r="BD63" i="4"/>
  <c r="BD71" i="4"/>
  <c r="BD57" i="4"/>
  <c r="BD48" i="4"/>
  <c r="LN93" i="2"/>
  <c r="LN95" i="2"/>
  <c r="LN100" i="2"/>
  <c r="OR31" i="2"/>
  <c r="T6" i="4"/>
  <c r="EJ88" i="4"/>
  <c r="T23" i="4"/>
  <c r="T65" i="4"/>
  <c r="T22" i="4"/>
  <c r="MN28" i="2"/>
  <c r="NI61" i="2"/>
  <c r="T4" i="4"/>
  <c r="NW23" i="2"/>
  <c r="T13" i="4"/>
  <c r="NW30" i="2"/>
  <c r="MN52" i="2"/>
  <c r="KQ44" i="2"/>
  <c r="AZ69" i="4" s="1"/>
  <c r="T27" i="4"/>
  <c r="T7" i="4"/>
  <c r="MU18" i="2"/>
  <c r="BH19" i="4" s="1"/>
  <c r="T61" i="4"/>
  <c r="NI83" i="2"/>
  <c r="OK84" i="2"/>
  <c r="OM93" i="2"/>
  <c r="MU70" i="2"/>
  <c r="BH44" i="4" s="1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BH58" i="4" s="1"/>
  <c r="MU43" i="2"/>
  <c r="BH30" i="4" s="1"/>
  <c r="MU56" i="2"/>
  <c r="BH65" i="4" s="1"/>
  <c r="MU83" i="2"/>
  <c r="BH16" i="4" s="1"/>
  <c r="MU81" i="2"/>
  <c r="BH28" i="4" s="1"/>
  <c r="MU78" i="2"/>
  <c r="BH71" i="4" s="1"/>
  <c r="MU77" i="2"/>
  <c r="BH24" i="4" s="1"/>
  <c r="MU69" i="2"/>
  <c r="BH23" i="4" s="1"/>
  <c r="MU68" i="2"/>
  <c r="BH49" i="4" s="1"/>
  <c r="MU67" i="2"/>
  <c r="BH29" i="4" s="1"/>
  <c r="MU64" i="2"/>
  <c r="BH63" i="4" s="1"/>
  <c r="MU63" i="2"/>
  <c r="BH60" i="4" s="1"/>
  <c r="MU61" i="2"/>
  <c r="BH35" i="4" s="1"/>
  <c r="MU58" i="2"/>
  <c r="BH15" i="4" s="1"/>
  <c r="MU48" i="2"/>
  <c r="BH47" i="4" s="1"/>
  <c r="MU44" i="2"/>
  <c r="BH69" i="4" s="1"/>
  <c r="MU42" i="2"/>
  <c r="BH3" i="4" s="1"/>
  <c r="MU40" i="2"/>
  <c r="BH27" i="4" s="1"/>
  <c r="MU39" i="2"/>
  <c r="BH62" i="4" s="1"/>
  <c r="MU31" i="2"/>
  <c r="BH31" i="4" s="1"/>
  <c r="MU30" i="2"/>
  <c r="BH33" i="4" s="1"/>
  <c r="MU29" i="2"/>
  <c r="BH57" i="4" s="1"/>
  <c r="MU28" i="2"/>
  <c r="BH26" i="4" s="1"/>
  <c r="MU26" i="2"/>
  <c r="BH12" i="4" s="1"/>
  <c r="MU24" i="2"/>
  <c r="BH36" i="4" s="1"/>
  <c r="MU23" i="2"/>
  <c r="BH6" i="4" s="1"/>
  <c r="MU19" i="2"/>
  <c r="BH13" i="4" s="1"/>
  <c r="MU17" i="2"/>
  <c r="BH48" i="4" s="1"/>
  <c r="MU13" i="2"/>
  <c r="BH75" i="4" s="1"/>
  <c r="MP93" i="2"/>
  <c r="MP95" i="2"/>
  <c r="MP100" i="2"/>
  <c r="T28" i="4"/>
  <c r="MN64" i="2"/>
  <c r="BA60" i="4"/>
  <c r="T60" i="4"/>
  <c r="T31" i="4"/>
  <c r="BA29" i="4"/>
  <c r="MN78" i="2"/>
  <c r="T24" i="4"/>
  <c r="BA52" i="4"/>
  <c r="T33" i="4"/>
  <c r="T30" i="4"/>
  <c r="MN40" i="2"/>
  <c r="MN37" i="2"/>
  <c r="MN77" i="2"/>
  <c r="T49" i="4"/>
  <c r="T3" i="4"/>
  <c r="T16" i="4"/>
  <c r="T58" i="4"/>
  <c r="BA69" i="4"/>
  <c r="T12" i="4"/>
  <c r="T52" i="4"/>
  <c r="T19" i="4"/>
  <c r="T71" i="4"/>
  <c r="T35" i="4"/>
  <c r="T62" i="4"/>
  <c r="T36" i="4"/>
  <c r="T29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30" i="4"/>
  <c r="LE26" i="2"/>
  <c r="BB12" i="4" s="1"/>
  <c r="BA35" i="4"/>
  <c r="MN58" i="2"/>
  <c r="BA31" i="4"/>
  <c r="MN23" i="2"/>
  <c r="BA36" i="4"/>
  <c r="BA23" i="4"/>
  <c r="LE48" i="2"/>
  <c r="BB47" i="4" s="1"/>
  <c r="MN29" i="2"/>
  <c r="BA57" i="4"/>
  <c r="BA26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4" i="4"/>
  <c r="BA19" i="4"/>
  <c r="BA48" i="4"/>
  <c r="BA3" i="4"/>
  <c r="BA53" i="4"/>
  <c r="BA62" i="4"/>
  <c r="BA7" i="4"/>
  <c r="BA33" i="4"/>
  <c r="BA13" i="4"/>
  <c r="BA24" i="4"/>
  <c r="BA27" i="4"/>
  <c r="BA47" i="4"/>
  <c r="BA22" i="4"/>
  <c r="BA58" i="4"/>
  <c r="BA15" i="4"/>
  <c r="BA42" i="4"/>
  <c r="BA6" i="4"/>
  <c r="BA71" i="4"/>
  <c r="BA44" i="4"/>
  <c r="BA65" i="4"/>
  <c r="BA63" i="4"/>
  <c r="BA12" i="4"/>
  <c r="BA49" i="4"/>
  <c r="KZ95" i="2"/>
  <c r="KQ58" i="2"/>
  <c r="AZ15" i="4" s="1"/>
  <c r="KQ13" i="2"/>
  <c r="AZ75" i="4" s="1"/>
  <c r="LE63" i="2"/>
  <c r="BB60" i="4" s="1"/>
  <c r="LE70" i="2"/>
  <c r="BB44" i="4" s="1"/>
  <c r="KQ67" i="2"/>
  <c r="AZ29" i="4" s="1"/>
  <c r="LE43" i="2"/>
  <c r="BB30" i="4" s="1"/>
  <c r="LE34" i="2"/>
  <c r="BB42" i="4" s="1"/>
  <c r="KZ100" i="2"/>
  <c r="LE83" i="2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6" i="4" s="1"/>
  <c r="JV24" i="2"/>
  <c r="AW36" i="4" s="1"/>
  <c r="LE20" i="2"/>
  <c r="BB43" i="4" s="1"/>
  <c r="KQ70" i="2"/>
  <c r="AZ44" i="4" s="1"/>
  <c r="LE67" i="2"/>
  <c r="BB29" i="4" s="1"/>
  <c r="LE59" i="2"/>
  <c r="BB4" i="4" s="1"/>
  <c r="LE56" i="2"/>
  <c r="BB65" i="4" s="1"/>
  <c r="LE42" i="2"/>
  <c r="BB3" i="4" s="1"/>
  <c r="LE38" i="2"/>
  <c r="BB7" i="4" s="1"/>
  <c r="LE24" i="2"/>
  <c r="BB36" i="4" s="1"/>
  <c r="LE17" i="2"/>
  <c r="BB48" i="4" s="1"/>
  <c r="KZ93" i="2"/>
  <c r="LE84" i="2"/>
  <c r="BB22" i="4" s="1"/>
  <c r="LE81" i="2"/>
  <c r="BB28" i="4" s="1"/>
  <c r="LE78" i="2"/>
  <c r="BB71" i="4" s="1"/>
  <c r="LE69" i="2"/>
  <c r="BB23" i="4" s="1"/>
  <c r="LE64" i="2"/>
  <c r="BB63" i="4" s="1"/>
  <c r="LE61" i="2"/>
  <c r="BB35" i="4" s="1"/>
  <c r="LE58" i="2"/>
  <c r="BB15" i="4" s="1"/>
  <c r="LE39" i="2"/>
  <c r="BB62" i="4" s="1"/>
  <c r="LE31" i="2"/>
  <c r="BB31" i="4" s="1"/>
  <c r="LE30" i="2"/>
  <c r="BB33" i="4" s="1"/>
  <c r="LE29" i="2"/>
  <c r="BB57" i="4" s="1"/>
  <c r="LE23" i="2"/>
  <c r="BB6" i="4" s="1"/>
  <c r="LE18" i="2"/>
  <c r="BB19" i="4" s="1"/>
  <c r="LE13" i="2"/>
  <c r="BB75" i="4" s="1"/>
  <c r="KQ15" i="2"/>
  <c r="AZ61" i="4" s="1"/>
  <c r="KQ84" i="2"/>
  <c r="AZ22" i="4" s="1"/>
  <c r="KQ83" i="2"/>
  <c r="AZ16" i="4" s="1"/>
  <c r="KQ81" i="2"/>
  <c r="AZ28" i="4" s="1"/>
  <c r="KQ78" i="2"/>
  <c r="AZ71" i="4" s="1"/>
  <c r="KQ73" i="2"/>
  <c r="AZ53" i="4" s="1"/>
  <c r="KQ69" i="2"/>
  <c r="AZ23" i="4" s="1"/>
  <c r="KQ68" i="2"/>
  <c r="AZ49" i="4" s="1"/>
  <c r="KQ64" i="2"/>
  <c r="AZ63" i="4" s="1"/>
  <c r="KQ63" i="2"/>
  <c r="AZ60" i="4" s="1"/>
  <c r="KQ61" i="2"/>
  <c r="AZ35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30" i="4" s="1"/>
  <c r="KQ42" i="2"/>
  <c r="AZ3" i="4" s="1"/>
  <c r="KQ40" i="2"/>
  <c r="AZ27" i="4" s="1"/>
  <c r="KQ39" i="2"/>
  <c r="AZ62" i="4" s="1"/>
  <c r="KQ38" i="2"/>
  <c r="AZ7" i="4" s="1"/>
  <c r="KQ34" i="2"/>
  <c r="AZ42" i="4" s="1"/>
  <c r="KQ31" i="2"/>
  <c r="AZ31" i="4" s="1"/>
  <c r="KQ30" i="2"/>
  <c r="AZ33" i="4" s="1"/>
  <c r="KQ29" i="2"/>
  <c r="AZ57" i="4" s="1"/>
  <c r="KQ28" i="2"/>
  <c r="AZ26" i="4" s="1"/>
  <c r="KQ26" i="2"/>
  <c r="AZ12" i="4" s="1"/>
  <c r="KQ24" i="2"/>
  <c r="AZ36" i="4" s="1"/>
  <c r="KQ23" i="2"/>
  <c r="AZ6" i="4" s="1"/>
  <c r="KQ20" i="2"/>
  <c r="AZ43" i="4" s="1"/>
  <c r="KQ19" i="2"/>
  <c r="AZ13" i="4" s="1"/>
  <c r="KQ17" i="2"/>
  <c r="AZ48" i="4" s="1"/>
  <c r="KQ14" i="2"/>
  <c r="AZ40" i="4" s="1"/>
  <c r="JV44" i="2"/>
  <c r="AW69" i="4" s="1"/>
  <c r="JQ95" i="2"/>
  <c r="JV67" i="2"/>
  <c r="AW29" i="4" s="1"/>
  <c r="JV23" i="2"/>
  <c r="AW6" i="4" s="1"/>
  <c r="JQ100" i="2"/>
  <c r="JV83" i="2"/>
  <c r="AW16" i="4" s="1"/>
  <c r="JV68" i="2"/>
  <c r="AW49" i="4" s="1"/>
  <c r="JV64" i="2"/>
  <c r="AW63" i="4" s="1"/>
  <c r="JV63" i="2"/>
  <c r="AW60" i="4" s="1"/>
  <c r="JV61" i="2"/>
  <c r="AW35" i="4" s="1"/>
  <c r="JV58" i="2"/>
  <c r="AW15" i="4" s="1"/>
  <c r="JV52" i="2"/>
  <c r="AW66" i="4" s="1"/>
  <c r="JV31" i="2"/>
  <c r="AW31" i="4" s="1"/>
  <c r="JV29" i="2"/>
  <c r="AW57" i="4" s="1"/>
  <c r="JV26" i="2"/>
  <c r="AW12" i="4" s="1"/>
  <c r="AU36" i="4"/>
  <c r="JV20" i="2"/>
  <c r="AW43" i="4" s="1"/>
  <c r="JV19" i="2"/>
  <c r="AW13" i="4" s="1"/>
  <c r="JV15" i="2"/>
  <c r="AW61" i="4" s="1"/>
  <c r="JV70" i="2"/>
  <c r="AW44" i="4" s="1"/>
  <c r="JV39" i="2"/>
  <c r="AW62" i="4" s="1"/>
  <c r="JV28" i="2"/>
  <c r="AW26" i="4" s="1"/>
  <c r="JV13" i="2"/>
  <c r="AW75" i="4" s="1"/>
  <c r="JQ93" i="2"/>
  <c r="JV77" i="2"/>
  <c r="AW24" i="4" s="1"/>
  <c r="JV73" i="2"/>
  <c r="AW53" i="4" s="1"/>
  <c r="JV69" i="2"/>
  <c r="AW23" i="4" s="1"/>
  <c r="AU4" i="4"/>
  <c r="JV56" i="2"/>
  <c r="AW65" i="4" s="1"/>
  <c r="JV53" i="2"/>
  <c r="AW58" i="4" s="1"/>
  <c r="JV43" i="2"/>
  <c r="AW30" i="4" s="1"/>
  <c r="JV38" i="2"/>
  <c r="AW7" i="4" s="1"/>
  <c r="JV30" i="2"/>
  <c r="AW33" i="4" s="1"/>
  <c r="JV17" i="2"/>
  <c r="AW48" i="4" s="1"/>
  <c r="JV84" i="2"/>
  <c r="AW22" i="4" s="1"/>
  <c r="JV81" i="2"/>
  <c r="AW28" i="4" s="1"/>
  <c r="JV78" i="2"/>
  <c r="AW71" i="4" s="1"/>
  <c r="JV48" i="2"/>
  <c r="AW47" i="4" s="1"/>
  <c r="JV42" i="2"/>
  <c r="AW3" i="4" s="1"/>
  <c r="JV40" i="2"/>
  <c r="AW27" i="4" s="1"/>
  <c r="JV34" i="2"/>
  <c r="AW42" i="4" s="1"/>
  <c r="JV27" i="2"/>
  <c r="AW14" i="4" s="1"/>
  <c r="AU15" i="4"/>
  <c r="AU12" i="4"/>
  <c r="AU48" i="4"/>
  <c r="AU3" i="4"/>
  <c r="AU27" i="4"/>
  <c r="AU35" i="4"/>
  <c r="AU58" i="4"/>
  <c r="AU8" i="4"/>
  <c r="AU60" i="4"/>
  <c r="AU65" i="4"/>
  <c r="AU30" i="4"/>
  <c r="AU26" i="4"/>
  <c r="AU61" i="4"/>
  <c r="AU16" i="4"/>
  <c r="AU24" i="4"/>
  <c r="AU19" i="4"/>
  <c r="AU71" i="4"/>
  <c r="AU23" i="4"/>
  <c r="AU49" i="4"/>
  <c r="AU69" i="4"/>
  <c r="AU62" i="4"/>
  <c r="AU42" i="4"/>
  <c r="AU56" i="4"/>
  <c r="AU53" i="4"/>
  <c r="AU7" i="4"/>
  <c r="AU22" i="4"/>
  <c r="AU28" i="4"/>
  <c r="AU63" i="4"/>
  <c r="AU47" i="4"/>
  <c r="AU31" i="4"/>
  <c r="AU33" i="4"/>
  <c r="AU57" i="4"/>
  <c r="AU6" i="4"/>
  <c r="AU43" i="4"/>
  <c r="AU13" i="4"/>
  <c r="AU75" i="4"/>
  <c r="JO20" i="2"/>
  <c r="JJ93" i="2"/>
  <c r="JO58" i="2"/>
  <c r="JO52" i="2"/>
  <c r="JO42" i="2"/>
  <c r="JO40" i="2"/>
  <c r="JO31" i="2"/>
  <c r="JO26" i="2"/>
  <c r="JO24" i="2"/>
  <c r="JA24" i="2"/>
  <c r="AT36" i="4" s="1"/>
  <c r="JO77" i="2"/>
  <c r="JO69" i="2"/>
  <c r="JO67" i="2"/>
  <c r="JA19" i="2"/>
  <c r="AT13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3" i="4"/>
  <c r="AN49" i="4"/>
  <c r="JA58" i="2"/>
  <c r="AT15" i="4" s="1"/>
  <c r="JA43" i="2"/>
  <c r="AT30" i="4" s="1"/>
  <c r="JA40" i="2"/>
  <c r="AT27" i="4" s="1"/>
  <c r="AO71" i="4"/>
  <c r="JA69" i="2"/>
  <c r="AT23" i="4" s="1"/>
  <c r="AN66" i="4"/>
  <c r="I66" i="4" s="1"/>
  <c r="AM27" i="4"/>
  <c r="AN16" i="4"/>
  <c r="AN50" i="4"/>
  <c r="I50" i="4" s="1"/>
  <c r="AN28" i="4"/>
  <c r="AN65" i="4"/>
  <c r="AM13" i="4"/>
  <c r="AN69" i="4"/>
  <c r="JA83" i="2"/>
  <c r="AT16" i="4" s="1"/>
  <c r="JA81" i="2"/>
  <c r="AT28" i="4" s="1"/>
  <c r="JA78" i="2"/>
  <c r="AT71" i="4" s="1"/>
  <c r="JA77" i="2"/>
  <c r="AT24" i="4" s="1"/>
  <c r="JA73" i="2"/>
  <c r="AT53" i="4" s="1"/>
  <c r="JA70" i="2"/>
  <c r="AT44" i="4" s="1"/>
  <c r="JA67" i="2"/>
  <c r="AT29" i="4" s="1"/>
  <c r="JA64" i="2"/>
  <c r="AT63" i="4" s="1"/>
  <c r="JA61" i="2"/>
  <c r="AT35" i="4" s="1"/>
  <c r="JA59" i="2"/>
  <c r="AT4" i="4" s="1"/>
  <c r="JA53" i="2"/>
  <c r="AT58" i="4" s="1"/>
  <c r="JA52" i="2"/>
  <c r="AT66" i="4" s="1"/>
  <c r="JA50" i="2"/>
  <c r="AT8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1" i="4" s="1"/>
  <c r="JA30" i="2"/>
  <c r="AT33" i="4" s="1"/>
  <c r="JA29" i="2"/>
  <c r="AT57" i="4" s="1"/>
  <c r="JA28" i="2"/>
  <c r="AT26" i="4" s="1"/>
  <c r="JA26" i="2"/>
  <c r="AT12" i="4" s="1"/>
  <c r="JA23" i="2"/>
  <c r="AT6" i="4" s="1"/>
  <c r="JA20" i="2"/>
  <c r="AT43" i="4" s="1"/>
  <c r="IV93" i="2"/>
  <c r="JA18" i="2"/>
  <c r="AT19" i="4" s="1"/>
  <c r="JA17" i="2"/>
  <c r="AT48" i="4" s="1"/>
  <c r="JA15" i="2"/>
  <c r="AT61" i="4" s="1"/>
  <c r="JA13" i="2"/>
  <c r="AT75" i="4" s="1"/>
  <c r="IV100" i="2"/>
  <c r="IV95" i="2"/>
  <c r="IT28" i="2"/>
  <c r="AS26" i="4" s="1"/>
  <c r="IT18" i="2"/>
  <c r="AS19" i="4" s="1"/>
  <c r="IT84" i="2"/>
  <c r="AS22" i="4" s="1"/>
  <c r="IT83" i="2"/>
  <c r="AS16" i="4" s="1"/>
  <c r="IT26" i="2"/>
  <c r="AS12" i="4" s="1"/>
  <c r="IT42" i="2"/>
  <c r="AS3" i="4" s="1"/>
  <c r="IT29" i="2"/>
  <c r="AS57" i="4" s="1"/>
  <c r="IT78" i="2"/>
  <c r="AS71" i="4" s="1"/>
  <c r="IT77" i="2"/>
  <c r="AS24" i="4" s="1"/>
  <c r="IT73" i="2"/>
  <c r="AS53" i="4" s="1"/>
  <c r="IT70" i="2"/>
  <c r="AS44" i="4" s="1"/>
  <c r="IT69" i="2"/>
  <c r="AS23" i="4" s="1"/>
  <c r="IT68" i="2"/>
  <c r="AS49" i="4" s="1"/>
  <c r="IT67" i="2"/>
  <c r="AS29" i="4" s="1"/>
  <c r="IT64" i="2"/>
  <c r="AS63" i="4" s="1"/>
  <c r="IT63" i="2"/>
  <c r="AS60" i="4" s="1"/>
  <c r="IT61" i="2"/>
  <c r="AS35" i="4" s="1"/>
  <c r="IT59" i="2"/>
  <c r="AS4" i="4" s="1"/>
  <c r="IT58" i="2"/>
  <c r="AS15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0" i="4" s="1"/>
  <c r="IT39" i="2"/>
  <c r="AS62" i="4" s="1"/>
  <c r="IT38" i="2"/>
  <c r="AS7" i="4" s="1"/>
  <c r="IT34" i="2"/>
  <c r="AS42" i="4" s="1"/>
  <c r="IT31" i="2"/>
  <c r="AS31" i="4" s="1"/>
  <c r="IT30" i="2"/>
  <c r="AS33" i="4" s="1"/>
  <c r="IT24" i="2"/>
  <c r="AS36" i="4" s="1"/>
  <c r="IT23" i="2"/>
  <c r="AS6" i="4" s="1"/>
  <c r="IT20" i="2"/>
  <c r="AS43" i="4" s="1"/>
  <c r="IT19" i="2"/>
  <c r="AS13" i="4" s="1"/>
  <c r="IT17" i="2"/>
  <c r="AS48" i="4" s="1"/>
  <c r="IT13" i="2"/>
  <c r="AS75" i="4" s="1"/>
  <c r="IO95" i="2"/>
  <c r="IO100" i="2"/>
  <c r="IO93" i="2"/>
  <c r="AQ15" i="4"/>
  <c r="AQ22" i="4"/>
  <c r="AQ16" i="4"/>
  <c r="AQ28" i="4"/>
  <c r="AQ50" i="4"/>
  <c r="AQ71" i="4"/>
  <c r="AQ24" i="4"/>
  <c r="AQ53" i="4"/>
  <c r="AQ49" i="4"/>
  <c r="AQ29" i="4"/>
  <c r="AQ63" i="4"/>
  <c r="AQ60" i="4"/>
  <c r="AQ35" i="4"/>
  <c r="AQ4" i="4"/>
  <c r="AQ65" i="4"/>
  <c r="AQ47" i="4"/>
  <c r="AQ69" i="4"/>
  <c r="AQ30" i="4"/>
  <c r="AQ3" i="4"/>
  <c r="AQ7" i="4"/>
  <c r="AQ42" i="4"/>
  <c r="AQ31" i="4"/>
  <c r="AQ33" i="4"/>
  <c r="AQ57" i="4"/>
  <c r="AQ26" i="4"/>
  <c r="AQ12" i="4"/>
  <c r="AQ36" i="4"/>
  <c r="AQ6" i="4"/>
  <c r="AQ13" i="4"/>
  <c r="AQ19" i="4"/>
  <c r="AQ48" i="4"/>
  <c r="AQ61" i="4"/>
  <c r="AQ75" i="4"/>
  <c r="AM22" i="4"/>
  <c r="AM24" i="4"/>
  <c r="AO60" i="4"/>
  <c r="AN35" i="4"/>
  <c r="AO4" i="4"/>
  <c r="AN58" i="4"/>
  <c r="AM8" i="4"/>
  <c r="AN7" i="4"/>
  <c r="AN52" i="4"/>
  <c r="AN6" i="4"/>
  <c r="AM44" i="4"/>
  <c r="AN60" i="4"/>
  <c r="AN30" i="4"/>
  <c r="AM57" i="4"/>
  <c r="AN22" i="4"/>
  <c r="AN62" i="4"/>
  <c r="AN31" i="4"/>
  <c r="AN13" i="4"/>
  <c r="AN48" i="4"/>
  <c r="AN47" i="4"/>
  <c r="AN57" i="4"/>
  <c r="AN3" i="4"/>
  <c r="AM33" i="4"/>
  <c r="AN12" i="4"/>
  <c r="AN36" i="4"/>
  <c r="AN19" i="4"/>
  <c r="AN61" i="4"/>
  <c r="I61" i="4" s="1"/>
  <c r="AO42" i="4"/>
  <c r="AO33" i="4"/>
  <c r="AJ26" i="4"/>
  <c r="AN55" i="4"/>
  <c r="I55" i="4" s="1"/>
  <c r="AN44" i="4"/>
  <c r="AN63" i="4"/>
  <c r="AM16" i="4"/>
  <c r="AN71" i="4"/>
  <c r="AN42" i="4"/>
  <c r="AO44" i="4"/>
  <c r="AO6" i="4"/>
  <c r="AO13" i="4"/>
  <c r="AO22" i="4"/>
  <c r="AO16" i="4"/>
  <c r="AO24" i="4"/>
  <c r="AO53" i="4"/>
  <c r="AO29" i="4"/>
  <c r="AO63" i="4"/>
  <c r="AO35" i="4"/>
  <c r="AO15" i="4"/>
  <c r="AO65" i="4"/>
  <c r="AO58" i="4"/>
  <c r="AO8" i="4"/>
  <c r="AO47" i="4"/>
  <c r="AO30" i="4"/>
  <c r="AO3" i="4"/>
  <c r="AO27" i="4"/>
  <c r="AO62" i="4"/>
  <c r="AO7" i="4"/>
  <c r="AO31" i="4"/>
  <c r="AO57" i="4"/>
  <c r="AO12" i="4"/>
  <c r="AO36" i="4"/>
  <c r="AO43" i="4"/>
  <c r="AO48" i="4"/>
  <c r="AM28" i="4"/>
  <c r="AM50" i="4"/>
  <c r="AM71" i="4"/>
  <c r="AM53" i="4"/>
  <c r="AM23" i="4"/>
  <c r="AM49" i="4"/>
  <c r="AM29" i="4"/>
  <c r="AM63" i="4"/>
  <c r="AM60" i="4"/>
  <c r="AM35" i="4"/>
  <c r="AM4" i="4"/>
  <c r="AM65" i="4"/>
  <c r="AM47" i="4"/>
  <c r="AM30" i="4"/>
  <c r="AM3" i="4"/>
  <c r="AM42" i="4"/>
  <c r="AM31" i="4"/>
  <c r="AM26" i="4"/>
  <c r="AM12" i="4"/>
  <c r="AM36" i="4"/>
  <c r="AM6" i="4"/>
  <c r="AM43" i="4"/>
  <c r="AM19" i="4"/>
  <c r="AM48" i="4"/>
  <c r="AM61" i="4"/>
  <c r="AM75" i="4"/>
  <c r="AL30" i="4"/>
  <c r="AL44" i="4"/>
  <c r="AL63" i="4"/>
  <c r="AL65" i="4"/>
  <c r="AL62" i="4"/>
  <c r="AL31" i="4"/>
  <c r="AL57" i="4"/>
  <c r="AL12" i="4"/>
  <c r="AL36" i="4"/>
  <c r="AL6" i="4"/>
  <c r="AL55" i="4"/>
  <c r="AL13" i="4"/>
  <c r="AL48" i="4"/>
  <c r="AL22" i="4"/>
  <c r="AL16" i="4"/>
  <c r="AL28" i="4"/>
  <c r="AL50" i="4"/>
  <c r="AL71" i="4"/>
  <c r="AL53" i="4"/>
  <c r="AL23" i="4"/>
  <c r="AL49" i="4"/>
  <c r="AL29" i="4"/>
  <c r="AL35" i="4"/>
  <c r="AL4" i="4"/>
  <c r="AL15" i="4"/>
  <c r="AL58" i="4"/>
  <c r="AL8" i="4"/>
  <c r="AL47" i="4"/>
  <c r="AL69" i="4"/>
  <c r="AL3" i="4"/>
  <c r="AL27" i="4"/>
  <c r="AL7" i="4"/>
  <c r="AL33" i="4"/>
  <c r="AL26" i="4"/>
  <c r="AL43" i="4"/>
  <c r="AL19" i="4"/>
  <c r="AL61" i="4"/>
  <c r="AL75" i="4"/>
  <c r="AK22" i="4"/>
  <c r="AK30" i="4"/>
  <c r="AJ30" i="4"/>
  <c r="AK6" i="4"/>
  <c r="AK55" i="4"/>
  <c r="AK43" i="4"/>
  <c r="AK49" i="4"/>
  <c r="AK21" i="4"/>
  <c r="AK35" i="4"/>
  <c r="AJ58" i="4"/>
  <c r="AK33" i="4"/>
  <c r="AJ19" i="4"/>
  <c r="AJ65" i="4"/>
  <c r="AK52" i="4"/>
  <c r="AJ55" i="4"/>
  <c r="H55" i="4" s="1"/>
  <c r="AK44" i="4"/>
  <c r="AK57" i="4"/>
  <c r="AK75" i="4"/>
  <c r="AK60" i="4"/>
  <c r="AK65" i="4"/>
  <c r="AK29" i="4"/>
  <c r="AK63" i="4"/>
  <c r="AK16" i="4"/>
  <c r="AK28" i="4"/>
  <c r="AK50" i="4"/>
  <c r="AK71" i="4"/>
  <c r="AK24" i="4"/>
  <c r="AK53" i="4"/>
  <c r="AK23" i="4"/>
  <c r="AK4" i="4"/>
  <c r="AK15" i="4"/>
  <c r="AK58" i="4"/>
  <c r="AK8" i="4"/>
  <c r="AK47" i="4"/>
  <c r="AK69" i="4"/>
  <c r="AK3" i="4"/>
  <c r="AK27" i="4"/>
  <c r="AK62" i="4"/>
  <c r="AK7" i="4"/>
  <c r="AK42" i="4"/>
  <c r="AK31" i="4"/>
  <c r="AK26" i="4"/>
  <c r="AK14" i="4"/>
  <c r="AK12" i="4"/>
  <c r="AK36" i="4"/>
  <c r="AK13" i="4"/>
  <c r="AK19" i="4"/>
  <c r="AK48" i="4"/>
  <c r="AJ50" i="4"/>
  <c r="AJ6" i="4"/>
  <c r="AJ71" i="4"/>
  <c r="AJ63" i="4"/>
  <c r="AJ60" i="4"/>
  <c r="AJ48" i="4"/>
  <c r="AJ61" i="4"/>
  <c r="AJ62" i="4"/>
  <c r="FI93" i="2"/>
  <c r="AF7" i="4"/>
  <c r="AF6" i="4"/>
  <c r="AE43" i="4"/>
  <c r="AF53" i="4"/>
  <c r="GB84" i="2"/>
  <c r="AI22" i="4" s="1"/>
  <c r="GB73" i="2"/>
  <c r="AI53" i="4" s="1"/>
  <c r="AF60" i="4"/>
  <c r="AF69" i="4"/>
  <c r="AE31" i="4"/>
  <c r="AE57" i="4"/>
  <c r="AF19" i="4"/>
  <c r="AF12" i="4"/>
  <c r="GB78" i="2"/>
  <c r="AI71" i="4" s="1"/>
  <c r="GB61" i="2"/>
  <c r="AI35" i="4" s="1"/>
  <c r="GB59" i="2"/>
  <c r="AI4" i="4" s="1"/>
  <c r="GB31" i="2"/>
  <c r="AI31" i="4" s="1"/>
  <c r="GB29" i="2"/>
  <c r="AI57" i="4" s="1"/>
  <c r="GB28" i="2"/>
  <c r="AI26" i="4" s="1"/>
  <c r="GB21" i="2"/>
  <c r="AI55" i="4" s="1"/>
  <c r="FW93" i="2"/>
  <c r="GB83" i="2"/>
  <c r="AI16" i="4" s="1"/>
  <c r="GB81" i="2"/>
  <c r="AI28" i="4" s="1"/>
  <c r="GB80" i="2"/>
  <c r="AI50" i="4" s="1"/>
  <c r="GB77" i="2"/>
  <c r="AI24" i="4" s="1"/>
  <c r="GB70" i="2"/>
  <c r="AI44" i="4" s="1"/>
  <c r="GB69" i="2"/>
  <c r="AI23" i="4" s="1"/>
  <c r="GB68" i="2"/>
  <c r="AI49" i="4" s="1"/>
  <c r="GB67" i="2"/>
  <c r="AI29" i="4" s="1"/>
  <c r="GB64" i="2"/>
  <c r="AI63" i="4" s="1"/>
  <c r="GB62" i="2"/>
  <c r="AI21" i="4" s="1"/>
  <c r="GB58" i="2"/>
  <c r="AI15" i="4" s="1"/>
  <c r="GB56" i="2"/>
  <c r="AI65" i="4" s="1"/>
  <c r="GB53" i="2"/>
  <c r="AI58" i="4" s="1"/>
  <c r="GB50" i="2"/>
  <c r="AI8" i="4" s="1"/>
  <c r="GB48" i="2"/>
  <c r="AI47" i="4" s="1"/>
  <c r="GB43" i="2"/>
  <c r="AI30" i="4" s="1"/>
  <c r="GB42" i="2"/>
  <c r="AI3" i="4" s="1"/>
  <c r="GB40" i="2"/>
  <c r="AI27" i="4" s="1"/>
  <c r="GB39" i="2"/>
  <c r="AI62" i="4" s="1"/>
  <c r="GB37" i="2"/>
  <c r="AI52" i="4" s="1"/>
  <c r="GB34" i="2"/>
  <c r="AI42" i="4" s="1"/>
  <c r="GB30" i="2"/>
  <c r="AI33" i="4" s="1"/>
  <c r="GB27" i="2"/>
  <c r="AI14" i="4" s="1"/>
  <c r="GB24" i="2"/>
  <c r="AI36" i="4" s="1"/>
  <c r="GB23" i="2"/>
  <c r="AI6" i="4" s="1"/>
  <c r="GB18" i="2"/>
  <c r="AI19" i="4" s="1"/>
  <c r="GB17" i="2"/>
  <c r="AI48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4" i="4"/>
  <c r="AF61" i="4"/>
  <c r="AF16" i="4"/>
  <c r="AF71" i="4"/>
  <c r="AF43" i="4"/>
  <c r="AF49" i="4"/>
  <c r="AE27" i="4"/>
  <c r="AE6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2" i="4" s="1"/>
  <c r="FN77" i="2"/>
  <c r="AG24" i="4" s="1"/>
  <c r="FN61" i="2"/>
  <c r="AG35" i="4" s="1"/>
  <c r="FN37" i="2"/>
  <c r="AG52" i="4" s="1"/>
  <c r="FN31" i="2"/>
  <c r="AG31" i="4" s="1"/>
  <c r="FN22" i="2"/>
  <c r="AG41" i="4" s="1"/>
  <c r="FN17" i="2"/>
  <c r="AG48" i="4" s="1"/>
  <c r="FN15" i="2"/>
  <c r="AG61" i="4" s="1"/>
  <c r="FN43" i="2"/>
  <c r="AG30" i="4" s="1"/>
  <c r="FN29" i="2"/>
  <c r="AG57" i="4" s="1"/>
  <c r="FN24" i="2"/>
  <c r="AG36" i="4" s="1"/>
  <c r="FN81" i="2"/>
  <c r="AG28" i="4" s="1"/>
  <c r="FN48" i="2"/>
  <c r="AG47" i="4" s="1"/>
  <c r="FN30" i="2"/>
  <c r="AG33" i="4" s="1"/>
  <c r="FN69" i="2"/>
  <c r="AG23" i="4" s="1"/>
  <c r="FN63" i="2"/>
  <c r="AG60" i="4" s="1"/>
  <c r="FN44" i="2"/>
  <c r="AG69" i="4" s="1"/>
  <c r="FN28" i="2"/>
  <c r="AG26" i="4" s="1"/>
  <c r="FN23" i="2"/>
  <c r="AG6" i="4" s="1"/>
  <c r="FN83" i="2"/>
  <c r="AG16" i="4" s="1"/>
  <c r="FN59" i="2"/>
  <c r="AG4" i="4" s="1"/>
  <c r="FN65" i="2"/>
  <c r="AG9" i="4" s="1"/>
  <c r="FN52" i="2"/>
  <c r="AG66" i="4" s="1"/>
  <c r="FN38" i="2"/>
  <c r="AG7" i="4" s="1"/>
  <c r="FN26" i="2"/>
  <c r="AG12" i="4" s="1"/>
  <c r="FN19" i="2"/>
  <c r="AG13" i="4" s="1"/>
  <c r="FN78" i="2"/>
  <c r="AG71" i="4" s="1"/>
  <c r="FN68" i="2"/>
  <c r="AG49" i="4" s="1"/>
  <c r="FN62" i="2"/>
  <c r="AG21" i="4" s="1"/>
  <c r="FN53" i="2"/>
  <c r="AG58" i="4" s="1"/>
  <c r="FN27" i="2"/>
  <c r="AG14" i="4" s="1"/>
  <c r="FN20" i="2"/>
  <c r="AG43" i="4" s="1"/>
  <c r="FI95" i="2"/>
  <c r="AF22" i="4"/>
  <c r="AF28" i="4"/>
  <c r="AF50" i="4"/>
  <c r="AF24" i="4"/>
  <c r="AF44" i="4"/>
  <c r="AF23" i="4"/>
  <c r="AF29" i="4"/>
  <c r="AF9" i="4"/>
  <c r="AF63" i="4"/>
  <c r="AF21" i="4"/>
  <c r="AF35" i="4"/>
  <c r="AF4" i="4"/>
  <c r="AF15" i="4"/>
  <c r="AF65" i="4"/>
  <c r="AF58" i="4"/>
  <c r="AF8" i="4"/>
  <c r="AF47" i="4"/>
  <c r="AF30" i="4"/>
  <c r="AF3" i="4"/>
  <c r="AF27" i="4"/>
  <c r="AF62" i="4"/>
  <c r="AF52" i="4"/>
  <c r="AF42" i="4"/>
  <c r="AF31" i="4"/>
  <c r="AF33" i="4"/>
  <c r="AF57" i="4"/>
  <c r="AF26" i="4"/>
  <c r="AF67" i="4"/>
  <c r="AF36" i="4"/>
  <c r="AF13" i="4"/>
  <c r="AF48" i="4"/>
  <c r="AF75" i="4"/>
  <c r="FB100" i="2"/>
  <c r="AE24" i="4"/>
  <c r="AE66" i="4"/>
  <c r="AE63" i="4"/>
  <c r="AE9" i="4"/>
  <c r="AE7" i="4"/>
  <c r="AE49" i="4"/>
  <c r="AE32" i="4"/>
  <c r="AE65" i="4"/>
  <c r="AE16" i="4"/>
  <c r="AE28" i="4"/>
  <c r="AE51" i="4"/>
  <c r="AE53" i="4"/>
  <c r="AE21" i="4"/>
  <c r="AE22" i="4"/>
  <c r="AE50" i="4"/>
  <c r="AE71" i="4"/>
  <c r="AE44" i="4"/>
  <c r="AE23" i="4"/>
  <c r="AE29" i="4"/>
  <c r="AE35" i="4"/>
  <c r="AE4" i="4"/>
  <c r="AE15" i="4"/>
  <c r="AE58" i="4"/>
  <c r="AE8" i="4"/>
  <c r="AE47" i="4"/>
  <c r="AE69" i="4"/>
  <c r="AE30" i="4"/>
  <c r="AE3" i="4"/>
  <c r="AE62" i="4"/>
  <c r="AE52" i="4"/>
  <c r="AE42" i="4"/>
  <c r="AE33" i="4"/>
  <c r="AE26" i="4"/>
  <c r="AE14" i="4"/>
  <c r="AE12" i="4"/>
  <c r="AE36" i="4"/>
  <c r="AE41" i="4"/>
  <c r="AE19" i="4"/>
  <c r="AE48" i="4"/>
  <c r="AE61" i="4"/>
  <c r="AA33" i="4"/>
  <c r="Y47" i="4"/>
  <c r="Z36" i="4"/>
  <c r="Y23" i="4"/>
  <c r="Y63" i="4"/>
  <c r="Y43" i="4"/>
  <c r="AA48" i="4"/>
  <c r="AB50" i="4"/>
  <c r="AB71" i="4"/>
  <c r="AB49" i="4"/>
  <c r="AB9" i="4"/>
  <c r="AB35" i="4"/>
  <c r="Y15" i="4"/>
  <c r="Z65" i="4"/>
  <c r="Y66" i="4"/>
  <c r="Y3" i="4"/>
  <c r="Z27" i="4"/>
  <c r="Z7" i="4"/>
  <c r="AA31" i="4"/>
  <c r="AA14" i="4"/>
  <c r="Y36" i="4"/>
  <c r="AB55" i="4"/>
  <c r="Z13" i="4"/>
  <c r="Z28" i="4"/>
  <c r="Z34" i="4"/>
  <c r="Z62" i="4"/>
  <c r="Z31" i="4"/>
  <c r="AA57" i="4"/>
  <c r="Z14" i="4"/>
  <c r="Y14" i="4"/>
  <c r="AA43" i="4"/>
  <c r="Z43" i="4"/>
  <c r="AA61" i="4"/>
  <c r="AB22" i="4"/>
  <c r="Z60" i="4"/>
  <c r="Z58" i="4"/>
  <c r="Y8" i="4"/>
  <c r="Z47" i="4"/>
  <c r="Y11" i="4"/>
  <c r="AA26" i="4"/>
  <c r="AA13" i="4"/>
  <c r="Z48" i="4"/>
  <c r="AA75" i="4"/>
  <c r="Y75" i="4"/>
  <c r="AB29" i="4"/>
  <c r="AB16" i="4"/>
  <c r="AB51" i="4"/>
  <c r="AB24" i="4"/>
  <c r="AB56" i="4"/>
  <c r="AB53" i="4"/>
  <c r="AB44" i="4"/>
  <c r="AB23" i="4"/>
  <c r="AB63" i="4"/>
  <c r="AB60" i="4"/>
  <c r="AB21" i="4"/>
  <c r="AB4" i="4"/>
  <c r="AB15" i="4"/>
  <c r="AB65" i="4"/>
  <c r="AB58" i="4"/>
  <c r="AB66" i="4"/>
  <c r="AB47" i="4"/>
  <c r="AB69" i="4"/>
  <c r="AB30" i="4"/>
  <c r="AB3" i="4"/>
  <c r="AB27" i="4"/>
  <c r="AB62" i="4"/>
  <c r="AB7" i="4"/>
  <c r="AB52" i="4"/>
  <c r="AB42" i="4"/>
  <c r="AB31" i="4"/>
  <c r="AB33" i="4"/>
  <c r="AB57" i="4"/>
  <c r="AB26" i="4"/>
  <c r="AB14" i="4"/>
  <c r="AB12" i="4"/>
  <c r="AB36" i="4"/>
  <c r="AB6" i="4"/>
  <c r="AB41" i="4"/>
  <c r="AB43" i="4"/>
  <c r="AB13" i="4"/>
  <c r="AB19" i="4"/>
  <c r="AB48" i="4"/>
  <c r="AB61" i="4"/>
  <c r="AB75" i="4"/>
  <c r="AA44" i="4"/>
  <c r="AA23" i="4"/>
  <c r="AA9" i="4"/>
  <c r="AA35" i="4"/>
  <c r="AA30" i="4"/>
  <c r="AA3" i="4"/>
  <c r="AA52" i="4"/>
  <c r="AA22" i="4"/>
  <c r="AA34" i="4"/>
  <c r="G34" i="4" s="1"/>
  <c r="AA41" i="4"/>
  <c r="AA16" i="4"/>
  <c r="AA28" i="4"/>
  <c r="AA50" i="4"/>
  <c r="AA51" i="4"/>
  <c r="G51" i="4" s="1"/>
  <c r="AA71" i="4"/>
  <c r="AA24" i="4"/>
  <c r="AA56" i="4"/>
  <c r="AA53" i="4"/>
  <c r="AA49" i="4"/>
  <c r="AA29" i="4"/>
  <c r="AA63" i="4"/>
  <c r="AA21" i="4"/>
  <c r="AA4" i="4"/>
  <c r="AA15" i="4"/>
  <c r="AA65" i="4"/>
  <c r="AA58" i="4"/>
  <c r="AA66" i="4"/>
  <c r="AA8" i="4"/>
  <c r="AA47" i="4"/>
  <c r="AA69" i="4"/>
  <c r="AA62" i="4"/>
  <c r="AA7" i="4"/>
  <c r="AA42" i="4"/>
  <c r="AA12" i="4"/>
  <c r="AA36" i="4"/>
  <c r="AA6" i="4"/>
  <c r="AA55" i="4"/>
  <c r="G55" i="4" s="1"/>
  <c r="Z22" i="4"/>
  <c r="Z21" i="4"/>
  <c r="Z33" i="4"/>
  <c r="Z4" i="4"/>
  <c r="Z19" i="4"/>
  <c r="Z50" i="4"/>
  <c r="Z71" i="4"/>
  <c r="Z56" i="4"/>
  <c r="Z44" i="4"/>
  <c r="Z49" i="4"/>
  <c r="Z9" i="4"/>
  <c r="Z15" i="4"/>
  <c r="Z8" i="4"/>
  <c r="Z42" i="4"/>
  <c r="Z57" i="4"/>
  <c r="Z55" i="4"/>
  <c r="Z61" i="4"/>
  <c r="Z51" i="4"/>
  <c r="Z24" i="4"/>
  <c r="Z53" i="4"/>
  <c r="Z23" i="4"/>
  <c r="Z29" i="4"/>
  <c r="Z63" i="4"/>
  <c r="Z66" i="4"/>
  <c r="Z30" i="4"/>
  <c r="Z52" i="4"/>
  <c r="Z11" i="4"/>
  <c r="Z26" i="4"/>
  <c r="Z12" i="4"/>
  <c r="Z75" i="4"/>
  <c r="Z16" i="4"/>
  <c r="Z35" i="4"/>
  <c r="Y50" i="4"/>
  <c r="Y58" i="4"/>
  <c r="Y31" i="4"/>
  <c r="Y26" i="4"/>
  <c r="Y48" i="4"/>
  <c r="Y61" i="4"/>
  <c r="Y16" i="4"/>
  <c r="Y21" i="4"/>
  <c r="Y65" i="4"/>
  <c r="Y34" i="4"/>
  <c r="H34" i="4" s="1"/>
  <c r="Y27" i="4"/>
  <c r="Y52" i="4"/>
  <c r="Y42" i="4"/>
  <c r="Y6" i="4"/>
  <c r="Y71" i="4"/>
  <c r="Y24" i="4"/>
  <c r="Y49" i="4"/>
  <c r="Y60" i="4"/>
  <c r="Y57" i="4"/>
  <c r="Y12" i="4"/>
  <c r="Y13" i="4"/>
  <c r="Y19" i="4"/>
  <c r="Y51" i="4"/>
  <c r="Y4" i="4"/>
  <c r="Y30" i="4"/>
  <c r="Y7" i="4"/>
  <c r="Y22" i="4"/>
  <c r="Y44" i="4"/>
  <c r="Y9" i="4"/>
  <c r="Y35" i="4"/>
  <c r="Y69" i="4"/>
  <c r="Y62" i="4"/>
  <c r="Y33" i="4"/>
  <c r="Y53" i="4"/>
  <c r="Y29" i="4"/>
  <c r="X12" i="4"/>
  <c r="X13" i="4"/>
  <c r="X53" i="4"/>
  <c r="X63" i="4"/>
  <c r="X35" i="4"/>
  <c r="X6" i="4"/>
  <c r="X49" i="4"/>
  <c r="U66" i="4"/>
  <c r="X7" i="4"/>
  <c r="X24" i="4"/>
  <c r="X29" i="4"/>
  <c r="X61" i="4"/>
  <c r="X52" i="4"/>
  <c r="X47" i="4"/>
  <c r="X36" i="4"/>
  <c r="X28" i="4"/>
  <c r="X16" i="4"/>
  <c r="X27" i="4"/>
  <c r="X48" i="4"/>
  <c r="X4" i="4"/>
  <c r="X32" i="4"/>
  <c r="X71" i="4"/>
  <c r="X22" i="4"/>
  <c r="X26" i="4"/>
  <c r="X50" i="4"/>
  <c r="X51" i="4"/>
  <c r="X69" i="4"/>
  <c r="X66" i="4"/>
  <c r="X15" i="4"/>
  <c r="X57" i="4"/>
  <c r="X9" i="4"/>
  <c r="X65" i="4"/>
  <c r="X55" i="4"/>
  <c r="X19" i="4"/>
  <c r="X41" i="4"/>
  <c r="X3" i="4"/>
  <c r="X23" i="4"/>
  <c r="X58" i="4"/>
  <c r="X30" i="4"/>
  <c r="X44" i="4"/>
  <c r="X33" i="4"/>
  <c r="X43" i="4"/>
  <c r="X75" i="4"/>
  <c r="X31" i="4"/>
  <c r="X14" i="4"/>
  <c r="U27" i="4"/>
  <c r="D93" i="2"/>
  <c r="U3" i="4"/>
  <c r="S14" i="4"/>
  <c r="S21" i="4"/>
  <c r="S35" i="4"/>
  <c r="U12" i="4"/>
  <c r="U9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4" i="4"/>
  <c r="S53" i="4"/>
  <c r="S3" i="4"/>
  <c r="U7" i="4"/>
  <c r="U14" i="4"/>
  <c r="U13" i="4"/>
  <c r="S75" i="4"/>
  <c r="S9" i="4"/>
  <c r="U58" i="4"/>
  <c r="U8" i="4"/>
  <c r="U31" i="4"/>
  <c r="S36" i="4"/>
  <c r="U41" i="4"/>
  <c r="U70" i="4"/>
  <c r="U21" i="4"/>
  <c r="U48" i="4"/>
  <c r="U11" i="4"/>
  <c r="U71" i="4"/>
  <c r="U49" i="4"/>
  <c r="U50" i="4"/>
  <c r="U62" i="4"/>
  <c r="U33" i="4"/>
  <c r="U61" i="4"/>
  <c r="U26" i="4"/>
  <c r="U22" i="4"/>
  <c r="U16" i="4"/>
  <c r="U53" i="4"/>
  <c r="U54" i="4"/>
  <c r="U19" i="4"/>
  <c r="U43" i="4"/>
  <c r="U75" i="4"/>
  <c r="U15" i="4"/>
  <c r="U23" i="4"/>
  <c r="U63" i="4"/>
  <c r="U29" i="4"/>
  <c r="U65" i="4"/>
  <c r="U32" i="4"/>
  <c r="U44" i="4"/>
  <c r="U60" i="4"/>
  <c r="U57" i="4"/>
  <c r="U69" i="4"/>
  <c r="U35" i="4"/>
  <c r="U30" i="4"/>
  <c r="U47" i="4"/>
  <c r="U4" i="4"/>
  <c r="U42" i="4"/>
  <c r="U36" i="4"/>
  <c r="S31" i="4"/>
  <c r="S72" i="4"/>
  <c r="S26" i="4"/>
  <c r="S16" i="4"/>
  <c r="S33" i="4"/>
  <c r="S30" i="4"/>
  <c r="S13" i="4"/>
  <c r="S73" i="4"/>
  <c r="S42" i="4"/>
  <c r="S60" i="4"/>
  <c r="S12" i="4"/>
  <c r="S22" i="4"/>
  <c r="S23" i="4"/>
  <c r="S50" i="4"/>
  <c r="S63" i="4"/>
  <c r="S19" i="4"/>
  <c r="S15" i="4"/>
  <c r="S47" i="4"/>
  <c r="S4" i="4"/>
  <c r="S44" i="4"/>
  <c r="S51" i="4"/>
  <c r="S24" i="4"/>
  <c r="S62" i="4"/>
  <c r="S61" i="4"/>
  <c r="S52" i="4"/>
  <c r="S70" i="4"/>
  <c r="S43" i="4"/>
  <c r="S48" i="4"/>
  <c r="S29" i="4"/>
  <c r="S71" i="4"/>
  <c r="S58" i="4"/>
  <c r="S7" i="4"/>
  <c r="S41" i="4"/>
  <c r="S27" i="4"/>
  <c r="S34" i="4"/>
  <c r="S66" i="4"/>
  <c r="S8" i="4"/>
  <c r="S55" i="4"/>
  <c r="L81" i="11"/>
  <c r="L29" i="11"/>
  <c r="L18" i="11"/>
  <c r="P33" i="4"/>
  <c r="P63" i="4"/>
  <c r="P11" i="4"/>
  <c r="G11" i="4" s="1"/>
  <c r="P73" i="4"/>
  <c r="AM95" i="2"/>
  <c r="P44" i="4"/>
  <c r="P42" i="4"/>
  <c r="P43" i="4"/>
  <c r="AM93" i="2"/>
  <c r="P50" i="4"/>
  <c r="P5" i="4"/>
  <c r="G5" i="4" s="1"/>
  <c r="P21" i="4"/>
  <c r="P54" i="4"/>
  <c r="G54" i="4" s="1"/>
  <c r="P31" i="4"/>
  <c r="P36" i="4"/>
  <c r="P41" i="4"/>
  <c r="P4" i="4"/>
  <c r="P58" i="4"/>
  <c r="P7" i="4"/>
  <c r="P8" i="4"/>
  <c r="P52" i="4"/>
  <c r="P71" i="4"/>
  <c r="P53" i="4"/>
  <c r="P23" i="4"/>
  <c r="P70" i="4"/>
  <c r="G70" i="4" s="1"/>
  <c r="P66" i="4"/>
  <c r="P48" i="4"/>
  <c r="P26" i="4"/>
  <c r="P28" i="4"/>
  <c r="P25" i="4"/>
  <c r="G25" i="4" s="1"/>
  <c r="P22" i="4"/>
  <c r="P62" i="4"/>
  <c r="P75" i="4"/>
  <c r="P9" i="4"/>
  <c r="P69" i="4"/>
  <c r="P16" i="4"/>
  <c r="P3" i="4"/>
  <c r="P60" i="4"/>
  <c r="P57" i="4"/>
  <c r="P45" i="4"/>
  <c r="G45" i="4" s="1"/>
  <c r="P61" i="4"/>
  <c r="P14" i="4"/>
  <c r="P19" i="4"/>
  <c r="P35" i="4"/>
  <c r="P29" i="4"/>
  <c r="P12" i="4"/>
  <c r="P49" i="4"/>
  <c r="P15" i="4"/>
  <c r="P30" i="4"/>
  <c r="P72" i="4"/>
  <c r="G72" i="4" s="1"/>
  <c r="P24" i="4"/>
  <c r="AK77" i="2"/>
  <c r="N24" i="4" s="1"/>
  <c r="AK15" i="2"/>
  <c r="N61" i="4" s="1"/>
  <c r="AK44" i="2"/>
  <c r="AK80" i="2"/>
  <c r="N50" i="4" s="1"/>
  <c r="AK68" i="2"/>
  <c r="N49" i="4" s="1"/>
  <c r="AK66" i="2"/>
  <c r="N32" i="4" s="1"/>
  <c r="AK73" i="2"/>
  <c r="N53" i="4" s="1"/>
  <c r="AR81" i="2"/>
  <c r="O28" i="4" s="1"/>
  <c r="AR78" i="2"/>
  <c r="O71" i="4" s="1"/>
  <c r="AR58" i="2"/>
  <c r="O15" i="4" s="1"/>
  <c r="AR80" i="2"/>
  <c r="O50" i="4" s="1"/>
  <c r="AR64" i="2"/>
  <c r="O63" i="4" s="1"/>
  <c r="AR59" i="2"/>
  <c r="O4" i="4" s="1"/>
  <c r="AR17" i="2"/>
  <c r="O48" i="4" s="1"/>
  <c r="AR84" i="2"/>
  <c r="O22" i="4" s="1"/>
  <c r="AR14" i="2"/>
  <c r="O40" i="4" s="1"/>
  <c r="AR20" i="2"/>
  <c r="O43" i="4" s="1"/>
  <c r="AR83" i="2"/>
  <c r="O16" i="4" s="1"/>
  <c r="AR67" i="2"/>
  <c r="O29" i="4" s="1"/>
  <c r="AR65" i="2"/>
  <c r="O9" i="4" s="1"/>
  <c r="AR40" i="2"/>
  <c r="O27" i="4" s="1"/>
  <c r="AR32" i="2"/>
  <c r="O11" i="4" s="1"/>
  <c r="AR19" i="2"/>
  <c r="O13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5" i="4" s="1"/>
  <c r="AR36" i="2"/>
  <c r="O54" i="4" s="1"/>
  <c r="AR34" i="2"/>
  <c r="O42" i="4" s="1"/>
  <c r="AR31" i="2"/>
  <c r="O31" i="4" s="1"/>
  <c r="AR29" i="2"/>
  <c r="O57" i="4" s="1"/>
  <c r="AR27" i="2"/>
  <c r="O14" i="4" s="1"/>
  <c r="AR21" i="2"/>
  <c r="O55" i="4" s="1"/>
  <c r="AK19" i="2"/>
  <c r="N13" i="4" s="1"/>
  <c r="AR73" i="2"/>
  <c r="O53" i="4" s="1"/>
  <c r="AR70" i="2"/>
  <c r="O44" i="4" s="1"/>
  <c r="AR68" i="2"/>
  <c r="O49" i="4" s="1"/>
  <c r="AR66" i="2"/>
  <c r="O32" i="4" s="1"/>
  <c r="AR62" i="2"/>
  <c r="O21" i="4" s="1"/>
  <c r="AK58" i="2"/>
  <c r="N15" i="4" s="1"/>
  <c r="AR51" i="2"/>
  <c r="O72" i="4" s="1"/>
  <c r="AR43" i="2"/>
  <c r="O30" i="4" s="1"/>
  <c r="AR41" i="2"/>
  <c r="O74" i="4" s="1"/>
  <c r="AR39" i="2"/>
  <c r="O62" i="4" s="1"/>
  <c r="AR26" i="2"/>
  <c r="O12" i="4" s="1"/>
  <c r="AR23" i="2"/>
  <c r="O6" i="4" s="1"/>
  <c r="AK22" i="2"/>
  <c r="N41" i="4" s="1"/>
  <c r="AR61" i="2"/>
  <c r="O35" i="4" s="1"/>
  <c r="AR50" i="2"/>
  <c r="O8" i="4" s="1"/>
  <c r="AR48" i="2"/>
  <c r="O47" i="4" s="1"/>
  <c r="AR46" i="2"/>
  <c r="O34" i="4" s="1"/>
  <c r="AR45" i="2"/>
  <c r="O73" i="4" s="1"/>
  <c r="AR37" i="2"/>
  <c r="O52" i="4" s="1"/>
  <c r="AR33" i="2"/>
  <c r="O25" i="4" s="1"/>
  <c r="AR30" i="2"/>
  <c r="O33" i="4" s="1"/>
  <c r="AR28" i="2"/>
  <c r="O26" i="4" s="1"/>
  <c r="AK24" i="2"/>
  <c r="N36" i="4" s="1"/>
  <c r="AR22" i="2"/>
  <c r="O41" i="4" s="1"/>
  <c r="AR69" i="2"/>
  <c r="O23" i="4" s="1"/>
  <c r="AR63" i="2"/>
  <c r="O60" i="4" s="1"/>
  <c r="AK53" i="2"/>
  <c r="AR44" i="2"/>
  <c r="O69" i="4" s="1"/>
  <c r="AR42" i="2"/>
  <c r="O3" i="4" s="1"/>
  <c r="AK29" i="2"/>
  <c r="N57" i="4" s="1"/>
  <c r="AK27" i="2"/>
  <c r="N14" i="4" s="1"/>
  <c r="AR24" i="2"/>
  <c r="O36" i="4" s="1"/>
  <c r="AK21" i="2"/>
  <c r="N55" i="4" s="1"/>
  <c r="AR18" i="2"/>
  <c r="O19" i="4" s="1"/>
  <c r="AR13" i="2"/>
  <c r="O75" i="4" s="1"/>
  <c r="AK74" i="2"/>
  <c r="N38" i="4" s="1"/>
  <c r="AK70" i="2"/>
  <c r="N44" i="4" s="1"/>
  <c r="AK51" i="2"/>
  <c r="AK49" i="2"/>
  <c r="AK36" i="2"/>
  <c r="AK32" i="2"/>
  <c r="N11" i="4" s="1"/>
  <c r="AK79" i="2"/>
  <c r="N51" i="4" s="1"/>
  <c r="AK34" i="2"/>
  <c r="N42" i="4" s="1"/>
  <c r="AK17" i="2"/>
  <c r="N48" i="4" s="1"/>
  <c r="AK47" i="2"/>
  <c r="AK40" i="2"/>
  <c r="AK26" i="2"/>
  <c r="N12" i="4" s="1"/>
  <c r="AK69" i="2"/>
  <c r="N23" i="4" s="1"/>
  <c r="AK13" i="2"/>
  <c r="N75" i="4" s="1"/>
  <c r="AK43" i="2"/>
  <c r="AK56" i="2"/>
  <c r="AK61" i="2"/>
  <c r="N35" i="4" s="1"/>
  <c r="AK64" i="2"/>
  <c r="N63" i="4" s="1"/>
  <c r="AK65" i="2"/>
  <c r="N9" i="4" s="1"/>
  <c r="AK31" i="2"/>
  <c r="N31" i="4" s="1"/>
  <c r="AK20" i="2"/>
  <c r="N43" i="4" s="1"/>
  <c r="AK63" i="2"/>
  <c r="N60" i="4" s="1"/>
  <c r="AK28" i="2"/>
  <c r="N26" i="4" s="1"/>
  <c r="AF93" i="2"/>
  <c r="AK52" i="2"/>
  <c r="AK41" i="2"/>
  <c r="AK76" i="2"/>
  <c r="N56" i="4" s="1"/>
  <c r="AK83" i="2"/>
  <c r="N16" i="4" s="1"/>
  <c r="AK18" i="2"/>
  <c r="N19" i="4" s="1"/>
  <c r="AK42" i="2"/>
  <c r="AK25" i="2"/>
  <c r="N67" i="4" s="1"/>
  <c r="AK48" i="2"/>
  <c r="AK50" i="2"/>
  <c r="AK67" i="2"/>
  <c r="N29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1" i="4"/>
  <c r="J59" i="4"/>
  <c r="J68" i="4"/>
  <c r="K95" i="2"/>
  <c r="J38" i="4"/>
  <c r="J23" i="4"/>
  <c r="J32" i="4"/>
  <c r="J26" i="4"/>
  <c r="J31" i="4"/>
  <c r="J54" i="4"/>
  <c r="I75" i="2"/>
  <c r="J56" i="4" s="1"/>
  <c r="J9" i="4"/>
  <c r="J5" i="4"/>
  <c r="I76" i="2"/>
  <c r="J71" i="4" s="1"/>
  <c r="I79" i="2"/>
  <c r="J39" i="4" s="1"/>
  <c r="J29" i="4"/>
  <c r="J25" i="4"/>
  <c r="J57" i="4"/>
  <c r="I80" i="2"/>
  <c r="J16" i="4" s="1"/>
  <c r="J6" i="4"/>
  <c r="J49" i="4"/>
  <c r="J14" i="4"/>
  <c r="J41" i="4"/>
  <c r="I82" i="2"/>
  <c r="J22" i="4" s="1"/>
  <c r="J52" i="4"/>
  <c r="I78" i="2"/>
  <c r="J50" i="4" s="1"/>
  <c r="J44" i="4"/>
  <c r="J7" i="4"/>
  <c r="J36" i="4"/>
  <c r="J42" i="4"/>
  <c r="J33" i="4"/>
  <c r="J12" i="4"/>
  <c r="J43" i="4"/>
  <c r="J61" i="4"/>
  <c r="J75" i="4"/>
  <c r="I12" i="2"/>
  <c r="K94" i="2"/>
  <c r="K93" i="2"/>
  <c r="J48" i="4"/>
  <c r="J19" i="4"/>
  <c r="J13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8" i="4" l="1"/>
  <c r="I28" i="4"/>
  <c r="I38" i="4"/>
  <c r="R81" i="11"/>
  <c r="I25" i="4"/>
  <c r="Q26" i="11"/>
  <c r="R26" i="11"/>
  <c r="I9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0" i="4"/>
  <c r="H51" i="4"/>
  <c r="I49" i="4"/>
  <c r="I6" i="4"/>
  <c r="I58" i="4"/>
  <c r="I47" i="4"/>
  <c r="I48" i="4"/>
  <c r="I69" i="4"/>
  <c r="I65" i="4"/>
  <c r="I31" i="4"/>
  <c r="I62" i="4"/>
  <c r="I19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7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7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10" i="4"/>
  <c r="I29" i="4"/>
  <c r="I35" i="4"/>
  <c r="I22" i="4"/>
  <c r="I32" i="4"/>
  <c r="I15" i="4"/>
  <c r="I39" i="4"/>
  <c r="I16" i="4"/>
  <c r="I27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1" i="4"/>
  <c r="I4" i="4"/>
  <c r="I13" i="4"/>
  <c r="O80" i="11"/>
  <c r="I12" i="4"/>
  <c r="N47" i="11"/>
  <c r="O47" i="11"/>
  <c r="I33" i="4"/>
  <c r="I23" i="4"/>
  <c r="I3" i="4"/>
  <c r="I37" i="4"/>
  <c r="O40" i="11"/>
  <c r="I51" i="4"/>
  <c r="O50" i="11"/>
  <c r="I14" i="4"/>
  <c r="I5" i="4"/>
  <c r="N48" i="11"/>
  <c r="I41" i="4"/>
  <c r="I36" i="4"/>
  <c r="N81" i="11"/>
  <c r="O48" i="11"/>
  <c r="I44" i="4"/>
  <c r="I30" i="4"/>
  <c r="O81" i="11"/>
  <c r="I24" i="4"/>
  <c r="N40" i="11"/>
  <c r="I20" i="4"/>
  <c r="I21" i="4"/>
  <c r="I10" i="4"/>
  <c r="I45" i="4"/>
  <c r="I17" i="4"/>
  <c r="I26" i="4"/>
  <c r="AA5" i="11"/>
  <c r="H28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3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4" i="4"/>
  <c r="H11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0" i="4"/>
  <c r="AA70" i="11"/>
  <c r="Y19" i="11"/>
  <c r="AJ40" i="4"/>
  <c r="H40" i="4" s="1"/>
  <c r="GD108" i="2"/>
  <c r="GD92" i="2"/>
  <c r="GD107" i="2"/>
  <c r="GD106" i="2"/>
  <c r="AA55" i="11"/>
  <c r="Y60" i="11"/>
  <c r="Z60" i="11" s="1"/>
  <c r="H60" i="4"/>
  <c r="AA67" i="11"/>
  <c r="H52" i="4"/>
  <c r="AA43" i="11"/>
  <c r="H23" i="4"/>
  <c r="AA28" i="11"/>
  <c r="AB28" i="11" s="1"/>
  <c r="Y62" i="11"/>
  <c r="Z62" i="11" s="1"/>
  <c r="Y17" i="11"/>
  <c r="Y83" i="11"/>
  <c r="Z83" i="11" s="1"/>
  <c r="H9" i="4"/>
  <c r="AA41" i="11"/>
  <c r="AB41" i="11" s="1"/>
  <c r="Y66" i="11"/>
  <c r="Z66" i="11" s="1"/>
  <c r="AA24" i="11"/>
  <c r="AB24" i="11" s="1"/>
  <c r="Y65" i="11"/>
  <c r="AA75" i="11"/>
  <c r="H30" i="4"/>
  <c r="H50" i="4"/>
  <c r="AA72" i="11"/>
  <c r="AB72" i="11" s="1"/>
  <c r="AA51" i="11"/>
  <c r="AB51" i="11" s="1"/>
  <c r="I83" i="11"/>
  <c r="H6" i="4"/>
  <c r="H7" i="4"/>
  <c r="H58" i="4"/>
  <c r="H71" i="4"/>
  <c r="H29" i="4"/>
  <c r="H31" i="4"/>
  <c r="H12" i="4"/>
  <c r="H42" i="4"/>
  <c r="H33" i="4"/>
  <c r="H26" i="4"/>
  <c r="H19" i="4"/>
  <c r="H35" i="4"/>
  <c r="H22" i="4"/>
  <c r="H53" i="4"/>
  <c r="H63" i="4"/>
  <c r="H4" i="4"/>
  <c r="H27" i="4"/>
  <c r="H15" i="4"/>
  <c r="H43" i="4"/>
  <c r="H65" i="4"/>
  <c r="H62" i="4"/>
  <c r="H21" i="4"/>
  <c r="H57" i="4"/>
  <c r="H16" i="4"/>
  <c r="H3" i="4"/>
  <c r="H61" i="4"/>
  <c r="H49" i="4"/>
  <c r="H48" i="4"/>
  <c r="H47" i="4"/>
  <c r="H36" i="4"/>
  <c r="H44" i="4"/>
  <c r="H24" i="4"/>
  <c r="H8" i="4"/>
  <c r="F25" i="4"/>
  <c r="F46" i="4"/>
  <c r="F37" i="4"/>
  <c r="F39" i="4"/>
  <c r="O29" i="11"/>
  <c r="N26" i="11"/>
  <c r="O26" i="11"/>
  <c r="F5" i="4"/>
  <c r="G27" i="4"/>
  <c r="G56" i="4"/>
  <c r="W78" i="11"/>
  <c r="G69" i="4"/>
  <c r="G75" i="4"/>
  <c r="G42" i="4"/>
  <c r="G26" i="4"/>
  <c r="G65" i="4"/>
  <c r="G66" i="4"/>
  <c r="G47" i="4"/>
  <c r="G50" i="4"/>
  <c r="G44" i="4"/>
  <c r="G9" i="4"/>
  <c r="G21" i="4"/>
  <c r="G15" i="4"/>
  <c r="G8" i="4"/>
  <c r="G14" i="4"/>
  <c r="G6" i="4"/>
  <c r="G41" i="4"/>
  <c r="G43" i="4"/>
  <c r="G13" i="4"/>
  <c r="G23" i="4"/>
  <c r="F6" i="4"/>
  <c r="F28" i="4"/>
  <c r="G33" i="4"/>
  <c r="F56" i="4"/>
  <c r="G16" i="4"/>
  <c r="G7" i="4"/>
  <c r="G24" i="4"/>
  <c r="G36" i="4"/>
  <c r="G62" i="4"/>
  <c r="G49" i="4"/>
  <c r="G19" i="4"/>
  <c r="G58" i="4"/>
  <c r="G61" i="4"/>
  <c r="G48" i="4"/>
  <c r="G35" i="4"/>
  <c r="G71" i="4"/>
  <c r="F62" i="4"/>
  <c r="F38" i="4"/>
  <c r="G31" i="4"/>
  <c r="F40" i="4"/>
  <c r="G57" i="4"/>
  <c r="G22" i="4"/>
  <c r="G53" i="4"/>
  <c r="G73" i="4"/>
  <c r="G30" i="4"/>
  <c r="G29" i="4"/>
  <c r="G28" i="4"/>
  <c r="G52" i="4"/>
  <c r="G4" i="4"/>
  <c r="G3" i="4"/>
  <c r="G12" i="4"/>
  <c r="G60" i="4"/>
  <c r="G63" i="4"/>
  <c r="F21" i="4"/>
  <c r="F22" i="4"/>
  <c r="F64" i="4"/>
  <c r="E64" i="4" s="1"/>
  <c r="F42" i="4"/>
  <c r="F73" i="4"/>
  <c r="L28" i="11"/>
  <c r="F9" i="4"/>
  <c r="F12" i="4"/>
  <c r="F17" i="4"/>
  <c r="F26" i="4"/>
  <c r="F75" i="4"/>
  <c r="F55" i="4"/>
  <c r="F43" i="4"/>
  <c r="F24" i="4"/>
  <c r="F51" i="4"/>
  <c r="F16" i="4"/>
  <c r="F29" i="4"/>
  <c r="F63" i="4"/>
  <c r="F19" i="4"/>
  <c r="F4" i="4"/>
  <c r="F33" i="4"/>
  <c r="F23" i="4"/>
  <c r="F13" i="4"/>
  <c r="F71" i="4"/>
  <c r="F61" i="4"/>
  <c r="F44" i="4"/>
  <c r="F60" i="4"/>
  <c r="F35" i="4"/>
  <c r="F36" i="4"/>
  <c r="F48" i="4"/>
  <c r="F31" i="4"/>
  <c r="F14" i="4"/>
  <c r="F57" i="4"/>
  <c r="F15" i="4"/>
  <c r="F11" i="4"/>
  <c r="F53" i="4"/>
  <c r="F32" i="4"/>
  <c r="F49" i="4"/>
  <c r="F50" i="4"/>
  <c r="F41" i="4"/>
  <c r="O20" i="4"/>
  <c r="AV102" i="2"/>
  <c r="AV97" i="2"/>
  <c r="N45" i="4"/>
  <c r="N66" i="4"/>
  <c r="N52" i="4"/>
  <c r="F52" i="4" s="1"/>
  <c r="N8" i="4"/>
  <c r="N47" i="4"/>
  <c r="N3" i="4"/>
  <c r="N65" i="4"/>
  <c r="F65" i="4" s="1"/>
  <c r="N70" i="4"/>
  <c r="N58" i="4"/>
  <c r="N27" i="4"/>
  <c r="N54" i="4"/>
  <c r="F54" i="4" s="1"/>
  <c r="N7" i="4"/>
  <c r="F7" i="4" s="1"/>
  <c r="N30" i="4"/>
  <c r="N72" i="4"/>
  <c r="N34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8" i="4"/>
  <c r="J40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B10" i="11" l="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0" i="4"/>
  <c r="AC50" i="11"/>
  <c r="AD50" i="11" s="1"/>
  <c r="AC81" i="11"/>
  <c r="AD81" i="11" s="1"/>
  <c r="AB50" i="11"/>
  <c r="AC31" i="11"/>
  <c r="AD31" i="11" s="1"/>
  <c r="AC47" i="11"/>
  <c r="AD47" i="11" s="1"/>
  <c r="AC5" i="11"/>
  <c r="E37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1" i="4"/>
  <c r="E15" i="4"/>
  <c r="E4" i="4"/>
  <c r="E35" i="4"/>
  <c r="E73" i="4"/>
  <c r="F72" i="4"/>
  <c r="E72" i="4" s="1"/>
  <c r="F8" i="4"/>
  <c r="E8" i="4" s="1"/>
  <c r="F30" i="4"/>
  <c r="E30" i="4" s="1"/>
  <c r="F66" i="4"/>
  <c r="E66" i="4" s="1"/>
  <c r="F27" i="4"/>
  <c r="E27" i="4" s="1"/>
  <c r="F58" i="4"/>
  <c r="E58" i="4" s="1"/>
  <c r="F45" i="4"/>
  <c r="E45" i="4" s="1"/>
  <c r="F70" i="4"/>
  <c r="E70" i="4" s="1"/>
  <c r="F69" i="4"/>
  <c r="E69" i="4" s="1"/>
  <c r="F74" i="4"/>
  <c r="E74" i="4" s="1"/>
  <c r="F20" i="4"/>
  <c r="E20" i="4" s="1"/>
  <c r="F3" i="4"/>
  <c r="E3" i="4" s="1"/>
  <c r="F34" i="4"/>
  <c r="E34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LD12" i="2"/>
  <c r="LA12" i="2"/>
  <c r="LE12" i="2" l="1"/>
  <c r="MU12" i="2"/>
  <c r="MN12" i="2"/>
  <c r="MP106" i="2" l="1"/>
  <c r="BH18" i="4"/>
  <c r="BF18" i="4"/>
  <c r="MB106" i="2"/>
  <c r="LN106" i="2"/>
  <c r="BD18" i="4"/>
  <c r="KZ106" i="2"/>
  <c r="BB18" i="4"/>
  <c r="MI106" i="2"/>
  <c r="AY18" i="4"/>
  <c r="KB12" i="2"/>
  <c r="JY12" i="2"/>
  <c r="KC12" i="2"/>
  <c r="JX106" i="2" s="1"/>
  <c r="BA18" i="4" l="1"/>
  <c r="KL106" i="2"/>
  <c r="KL92" i="2"/>
  <c r="KL107" i="2"/>
  <c r="KL108" i="2"/>
  <c r="AZ18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8" i="4"/>
  <c r="AU18" i="4"/>
  <c r="IZ12" i="2"/>
  <c r="IW12" i="2"/>
  <c r="JA12" i="2" l="1"/>
  <c r="IV106" i="2" l="1"/>
  <c r="AT18" i="4"/>
  <c r="IS12" i="2"/>
  <c r="IP12" i="2"/>
  <c r="IT12" i="2" l="1"/>
  <c r="IO106" i="2" l="1"/>
  <c r="AS18" i="4"/>
  <c r="IH106" i="2"/>
  <c r="AR18" i="4"/>
  <c r="HF105" i="2"/>
  <c r="HF94" i="2"/>
  <c r="GA12" i="2"/>
  <c r="FX12" i="2"/>
  <c r="FM12" i="2"/>
  <c r="FJ12" i="2"/>
  <c r="FP106" i="2" l="1"/>
  <c r="GB12" i="2"/>
  <c r="AL18" i="4"/>
  <c r="FN12" i="2"/>
  <c r="AQ18" i="4" l="1"/>
  <c r="AO18" i="4"/>
  <c r="AN18" i="4"/>
  <c r="I18" i="4" s="1"/>
  <c r="HF108" i="2"/>
  <c r="HF107" i="2"/>
  <c r="HF106" i="2"/>
  <c r="HF92" i="2"/>
  <c r="AM18" i="4"/>
  <c r="AK18" i="4"/>
  <c r="AJ18" i="4"/>
  <c r="FW106" i="2"/>
  <c r="AI18" i="4"/>
  <c r="FI106" i="2"/>
  <c r="AG18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8" i="4"/>
  <c r="AE18" i="4" l="1"/>
  <c r="EN92" i="2"/>
  <c r="ER93" i="2" s="1"/>
  <c r="EN107" i="2"/>
  <c r="EN108" i="2"/>
  <c r="EN106" i="2"/>
  <c r="AB18" i="4"/>
  <c r="FB106" i="2"/>
  <c r="N5" i="11"/>
  <c r="O5" i="11"/>
  <c r="EP107" i="2" l="1"/>
  <c r="EP106" i="2"/>
  <c r="EP94" i="2"/>
  <c r="EP105" i="2"/>
  <c r="EP100" i="2"/>
  <c r="EP95" i="2"/>
  <c r="EP93" i="2"/>
  <c r="AA18" i="4"/>
  <c r="Z18" i="4"/>
  <c r="Y18" i="4"/>
  <c r="H18" i="4" s="1"/>
  <c r="X18" i="4"/>
  <c r="U18" i="4"/>
  <c r="BV92" i="2"/>
  <c r="S18" i="4"/>
  <c r="BX100" i="2" l="1"/>
  <c r="BX94" i="2"/>
  <c r="BX107" i="2"/>
  <c r="BX93" i="2"/>
  <c r="BX95" i="2"/>
  <c r="BX105" i="2"/>
  <c r="BX106" i="2"/>
  <c r="T18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MD101" i="2" l="1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MD106" i="2"/>
  <c r="MR106" i="2"/>
  <c r="OV93" i="2"/>
  <c r="QS94" i="2"/>
  <c r="QS106" i="2"/>
  <c r="QS105" i="2"/>
  <c r="MR93" i="2"/>
  <c r="MY106" i="2"/>
  <c r="JL106" i="2"/>
  <c r="IQ93" i="2"/>
  <c r="HC93" i="2"/>
  <c r="QE102" i="2"/>
  <c r="MR94" i="2"/>
  <c r="MY94" i="2"/>
  <c r="NM93" i="2"/>
  <c r="MY107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8" i="4" s="1"/>
  <c r="AK5" i="11"/>
  <c r="AD12" i="2"/>
  <c r="AR12" i="2"/>
  <c r="O18" i="4" s="1"/>
  <c r="R94" i="2"/>
  <c r="W12" i="2"/>
  <c r="L18" i="4" s="1"/>
  <c r="K105" i="2"/>
  <c r="AM94" i="2"/>
  <c r="Y94" i="2"/>
  <c r="P18" i="4"/>
  <c r="G18" i="4" s="1"/>
  <c r="K106" i="2" l="1"/>
  <c r="K108" i="2"/>
  <c r="K92" i="2"/>
  <c r="K107" i="2"/>
  <c r="AM106" i="2"/>
  <c r="Y106" i="2"/>
  <c r="M18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8" i="4" l="1"/>
  <c r="E18" i="4" s="1"/>
  <c r="E62" i="4"/>
  <c r="T101" i="2"/>
  <c r="T98" i="2"/>
  <c r="M107" i="2"/>
  <c r="E14" i="4"/>
  <c r="E25" i="4"/>
  <c r="E19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9" i="4"/>
  <c r="E31" i="4"/>
  <c r="E28" i="4"/>
  <c r="E17" i="4"/>
  <c r="E59" i="4"/>
  <c r="E53" i="4"/>
  <c r="E51" i="4"/>
  <c r="E39" i="4"/>
  <c r="E5" i="4"/>
  <c r="E33" i="4"/>
  <c r="E43" i="4"/>
  <c r="E42" i="4"/>
  <c r="E12" i="4"/>
  <c r="E61" i="4"/>
  <c r="E13" i="4"/>
  <c r="E40" i="4"/>
  <c r="E50" i="4"/>
  <c r="E44" i="4"/>
  <c r="E32" i="4"/>
  <c r="E7" i="4"/>
  <c r="E57" i="4"/>
  <c r="E36" i="4"/>
  <c r="E55" i="4"/>
  <c r="E22" i="4"/>
  <c r="E38" i="4"/>
  <c r="E23" i="4"/>
  <c r="E9" i="4"/>
  <c r="E52" i="4"/>
  <c r="E11" i="4"/>
  <c r="E26" i="4"/>
  <c r="E6" i="4"/>
  <c r="E46" i="4"/>
  <c r="E24" i="4"/>
  <c r="E16" i="4"/>
  <c r="E71" i="4"/>
  <c r="E68" i="4"/>
  <c r="E49" i="4"/>
  <c r="E60" i="4"/>
  <c r="E54" i="4"/>
  <c r="E41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<sst xmlns="http://schemas.openxmlformats.org/spreadsheetml/2006/main" count="17136" uniqueCount="421">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</sst>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50">
                  <c:v>Crystal Palace (D)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595314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354</xdr:col>
      <xdr:colOff>146251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KF6" activePane="bottomRight" state="frozen"/>
      <selection pane="topRight" activeCell="D1" sqref="D1"/>
      <selection pane="bottomLeft" activeCell="A6" sqref="A6"/>
      <selection pane="bottomRight" activeCell="B76" sqref="B76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4" width="2.7109375" style="25" hidden="1" customWidth="1"/>
    <col min="5" max="5" width="1.7109375" style="25" hidden="1" customWidth="1"/>
    <col min="6" max="6" width="2.7109375" style="25" hidden="1" customWidth="1"/>
    <col min="7" max="8" width="11.28515625" style="25" hidden="1" customWidth="1"/>
    <col min="9" max="9" width="0.85546875" style="25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12" customWidth="1"/>
    <col min="34" max="34" width="2.7109375" style="12" customWidth="1"/>
    <col min="35" max="35" width="1.7109375" style="12" customWidth="1"/>
    <col min="36" max="36" width="2.7109375" style="12" customWidth="1"/>
    <col min="37" max="37" width="11.140625" style="12" customWidth="1"/>
    <col min="38" max="38" width="10.42578125" style="12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12" customWidth="1"/>
    <col min="46" max="46" width="2.7109375" style="12" customWidth="1"/>
    <col min="47" max="47" width="1.7109375" style="12" customWidth="1"/>
    <col min="48" max="48" width="2.7109375" style="12" customWidth="1"/>
    <col min="49" max="49" width="11" style="12" customWidth="1"/>
    <col min="50" max="50" width="10.85546875" style="12" bestFit="1" customWidth="1"/>
    <col min="51" max="51" width="0.85546875" style="12" customWidth="1"/>
    <col min="52" max="52" width="2.7109375" style="12" customWidth="1"/>
    <col min="53" max="53" width="1.7109375" style="12" customWidth="1"/>
    <col min="54" max="54" width="2.7109375" style="12" customWidth="1"/>
    <col min="55" max="56" width="12.85546875" style="12" bestFit="1" customWidth="1"/>
    <col min="57" max="57" width="0.85546875" style="12" customWidth="1"/>
    <col min="58" max="58" width="2.7109375" style="12" customWidth="1"/>
    <col min="59" max="59" width="1.7109375" style="12" customWidth="1"/>
    <col min="60" max="60" width="2.7109375" style="12" customWidth="1"/>
    <col min="61" max="61" width="9.42578125" style="12" bestFit="1" customWidth="1"/>
    <col min="62" max="62" width="10.85546875" style="12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12" customWidth="1"/>
    <col min="76" max="76" width="2.7109375" style="12" customWidth="1"/>
    <col min="77" max="77" width="1.7109375" style="12" customWidth="1"/>
    <col min="78" max="78" width="2.7109375" style="12" customWidth="1"/>
    <col min="79" max="79" width="12.140625" style="12" customWidth="1"/>
    <col min="80" max="80" width="12" style="12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12" customWidth="1"/>
    <col min="88" max="88" width="2.7109375" style="12" customWidth="1"/>
    <col min="89" max="89" width="1.7109375" style="12" customWidth="1"/>
    <col min="90" max="90" width="2.7109375" style="12" customWidth="1"/>
    <col min="91" max="91" width="12" style="12" customWidth="1"/>
    <col min="92" max="92" width="11.7109375" style="12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12" customWidth="1"/>
    <col min="100" max="100" width="2.7109375" style="12" customWidth="1"/>
    <col min="101" max="101" width="1.7109375" style="12" customWidth="1"/>
    <col min="102" max="102" width="2.7109375" style="12" customWidth="1"/>
    <col min="103" max="103" width="8.7109375" style="12" bestFit="1" customWidth="1"/>
    <col min="104" max="104" width="12" style="12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12" customWidth="1"/>
    <col min="118" max="118" width="2.7109375" style="12" customWidth="1"/>
    <col min="119" max="119" width="1.7109375" style="12" customWidth="1"/>
    <col min="120" max="120" width="2.7109375" style="12" customWidth="1"/>
    <col min="121" max="121" width="9" style="12" bestFit="1" customWidth="1"/>
    <col min="122" max="122" width="10.42578125" style="12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12" customWidth="1"/>
    <col min="142" max="142" width="2.7109375" style="12" customWidth="1"/>
    <col min="143" max="143" width="1.7109375" style="12" customWidth="1"/>
    <col min="144" max="144" width="2.7109375" style="12" customWidth="1"/>
    <col min="145" max="145" width="9.5703125" style="12" customWidth="1"/>
    <col min="146" max="146" width="11.5703125" style="12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12" customWidth="1"/>
    <col min="166" max="166" width="2.7109375" style="12" customWidth="1"/>
    <col min="167" max="167" width="1.7109375" style="12" customWidth="1"/>
    <col min="168" max="168" width="2.7109375" style="12" customWidth="1"/>
    <col min="169" max="169" width="10.140625" style="12" customWidth="1"/>
    <col min="170" max="170" width="10.28515625" style="12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12" customWidth="1"/>
    <col min="190" max="190" width="2.7109375" style="12" customWidth="1"/>
    <col min="191" max="191" width="1.7109375" style="12" customWidth="1"/>
    <col min="192" max="192" width="2.7109375" style="12" customWidth="1"/>
    <col min="193" max="193" width="9.5703125" style="12" customWidth="1"/>
    <col min="194" max="194" width="11" style="12" customWidth="1"/>
    <col min="195" max="195" width="0.85546875" style="12" customWidth="1"/>
    <col min="196" max="196" width="2.7109375" style="12" customWidth="1"/>
    <col min="197" max="197" width="1.7109375" style="12" customWidth="1"/>
    <col min="198" max="198" width="2.7109375" style="12" customWidth="1"/>
    <col min="199" max="199" width="9.140625" style="12" customWidth="1"/>
    <col min="200" max="200" width="9.7109375" style="12" customWidth="1"/>
    <col min="201" max="201" width="0.85546875" style="12" customWidth="1"/>
    <col min="202" max="202" width="2.7109375" style="12" customWidth="1"/>
    <col min="203" max="203" width="1.7109375" style="12" customWidth="1"/>
    <col min="204" max="204" width="2.7109375" style="12" customWidth="1"/>
    <col min="205" max="205" width="11.5703125" style="12" bestFit="1" customWidth="1"/>
    <col min="206" max="206" width="12.140625" style="12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12" customWidth="1"/>
    <col min="220" max="220" width="2.7109375" style="12" customWidth="1"/>
    <col min="221" max="221" width="1.7109375" style="12" customWidth="1"/>
    <col min="222" max="222" width="2.7109375" style="12" customWidth="1"/>
    <col min="223" max="223" width="11.5703125" style="12" bestFit="1" customWidth="1"/>
    <col min="224" max="224" width="10.85546875" style="12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12" customWidth="1"/>
    <col min="238" max="238" width="2.7109375" style="12" customWidth="1"/>
    <col min="239" max="239" width="1.7109375" style="12" customWidth="1"/>
    <col min="240" max="240" width="2.7109375" style="12" customWidth="1"/>
    <col min="241" max="241" width="9.140625" style="12"/>
    <col min="242" max="242" width="10.85546875" style="12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12" customWidth="1"/>
    <col min="256" max="256" width="2.7109375" style="12" customWidth="1"/>
    <col min="257" max="257" width="1.7109375" style="12" customWidth="1"/>
    <col min="258" max="258" width="2.7109375" style="12" customWidth="1"/>
    <col min="259" max="259" width="9.140625" style="12"/>
    <col min="260" max="260" width="10.85546875" style="12" bestFit="1" customWidth="1"/>
    <col min="261" max="261" width="0.85546875" style="12" customWidth="1"/>
    <col min="262" max="262" width="2.7109375" style="12" customWidth="1"/>
    <col min="263" max="263" width="1.7109375" style="12" customWidth="1"/>
    <col min="264" max="264" width="2.7109375" style="12" customWidth="1"/>
    <col min="265" max="265" width="10.85546875" style="12" customWidth="1"/>
    <col min="266" max="266" width="10.85546875" style="12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12" customWidth="1"/>
    <col min="274" max="274" width="2.7109375" style="12" customWidth="1"/>
    <col min="275" max="275" width="1.7109375" style="12" customWidth="1"/>
    <col min="276" max="276" width="2.7109375" style="12" customWidth="1"/>
    <col min="277" max="277" width="9.7109375" style="12" customWidth="1"/>
    <col min="278" max="278" width="10.85546875" style="12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10.28515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12" customWidth="1"/>
    <col min="292" max="292" width="2.7109375" style="12" customWidth="1"/>
    <col min="293" max="293" width="1.7109375" style="12" customWidth="1"/>
    <col min="294" max="294" width="2.7109375" style="12" customWidth="1"/>
    <col min="295" max="295" width="10" style="12" bestFit="1" customWidth="1"/>
    <col min="296" max="296" width="10.5703125" style="12" bestFit="1" customWidth="1"/>
    <col min="297" max="297" width="0.85546875" style="12" hidden="1" customWidth="1"/>
    <col min="298" max="298" width="2.7109375" style="12" hidden="1" customWidth="1"/>
    <col min="299" max="299" width="1.7109375" style="12" hidden="1" customWidth="1"/>
    <col min="300" max="300" width="2.7109375" style="12" hidden="1" customWidth="1"/>
    <col min="301" max="301" width="9.140625" style="12" hidden="1" customWidth="1"/>
    <col min="302" max="302" width="10.28515625" style="12" hidden="1" customWidth="1"/>
    <col min="303" max="303" width="0.85546875" style="12" customWidth="1"/>
    <col min="304" max="304" width="2.7109375" style="12" customWidth="1"/>
    <col min="305" max="305" width="1.7109375" style="12" customWidth="1"/>
    <col min="306" max="306" width="2.7109375" style="12" customWidth="1"/>
    <col min="307" max="307" width="10.140625" style="12" customWidth="1"/>
    <col min="308" max="308" width="11.5703125" style="12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12" customWidth="1"/>
    <col min="316" max="316" width="2.7109375" style="12" customWidth="1"/>
    <col min="317" max="317" width="1.7109375" style="12" customWidth="1"/>
    <col min="318" max="318" width="2.7109375" style="12" customWidth="1"/>
    <col min="319" max="319" width="11.5703125" style="12" bestFit="1" customWidth="1"/>
    <col min="320" max="320" width="9" style="12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12" customWidth="1"/>
    <col min="328" max="328" width="2.7109375" style="12" customWidth="1"/>
    <col min="329" max="329" width="1.7109375" style="12" customWidth="1"/>
    <col min="330" max="330" width="2.7109375" style="12" customWidth="1"/>
    <col min="331" max="331" width="9.5703125" style="12" customWidth="1"/>
    <col min="332" max="332" width="10.85546875" style="12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12" hidden="1" customWidth="1"/>
    <col min="340" max="340" width="2.7109375" style="12" hidden="1" customWidth="1"/>
    <col min="341" max="341" width="1.7109375" style="12" hidden="1" customWidth="1"/>
    <col min="342" max="342" width="2.7109375" style="12" hidden="1" customWidth="1"/>
    <col min="343" max="343" width="0" style="12" hidden="1" customWidth="1"/>
    <col min="344" max="344" width="10.85546875" style="12" hidden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12" customWidth="1"/>
    <col min="352" max="352" width="2.7109375" style="12" customWidth="1"/>
    <col min="353" max="353" width="1.7109375" style="12" customWidth="1"/>
    <col min="354" max="354" width="2.7109375" style="12" customWidth="1"/>
    <col min="355" max="355" width="9.140625" style="12"/>
    <col min="356" max="356" width="10.85546875" style="12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12" customWidth="1"/>
    <col min="364" max="364" width="2.7109375" style="12" customWidth="1"/>
    <col min="365" max="365" width="1.7109375" style="12" customWidth="1"/>
    <col min="366" max="366" width="2.7109375" style="12" customWidth="1"/>
    <col min="367" max="367" width="9.140625" style="12"/>
    <col min="368" max="368" width="13.28515625" style="12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12" customWidth="1"/>
    <col min="382" max="382" width="2.7109375" style="12" customWidth="1"/>
    <col min="383" max="383" width="1.7109375" style="12" customWidth="1"/>
    <col min="384" max="384" width="2.7109375" style="12" customWidth="1"/>
    <col min="385" max="385" width="9.140625" style="12" customWidth="1"/>
    <col min="386" max="386" width="9.85546875" style="12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hidden="1" customWidth="1"/>
    <col min="395" max="395" width="1.5703125" style="12" hidden="1" customWidth="1"/>
    <col min="396" max="396" width="2.7109375" style="12" hidden="1" customWidth="1"/>
    <col min="397" max="398" width="0" style="12" hidden="1" customWidth="1"/>
    <col min="399" max="16384" width="9.140625" style="12"/>
  </cols>
  <sheetData>
    <row r="1" spans="1:398" ht="18" customHeight="1" x14ac:dyDescent="0.2">
      <c r="A1" s="407"/>
      <c r="B1" s="407"/>
      <c r="C1" s="407"/>
      <c r="D1" s="399"/>
      <c r="E1" s="400"/>
      <c r="F1" s="400"/>
      <c r="G1" s="400"/>
      <c r="H1" s="401"/>
      <c r="I1" s="21"/>
      <c r="J1" s="382" t="s">
        <v>45</v>
      </c>
      <c r="K1" s="383"/>
      <c r="L1" s="383"/>
      <c r="M1" s="383"/>
      <c r="N1" s="384"/>
      <c r="O1" s="23"/>
      <c r="P1" s="382" t="s">
        <v>51</v>
      </c>
      <c r="Q1" s="383"/>
      <c r="R1" s="383"/>
      <c r="S1" s="383"/>
      <c r="T1" s="384"/>
      <c r="U1" s="23"/>
      <c r="V1" s="382" t="s">
        <v>53</v>
      </c>
      <c r="W1" s="383"/>
      <c r="X1" s="383"/>
      <c r="Y1" s="383"/>
      <c r="Z1" s="384"/>
      <c r="AA1" s="23"/>
      <c r="AB1" s="382" t="s">
        <v>54</v>
      </c>
      <c r="AC1" s="383"/>
      <c r="AD1" s="383"/>
      <c r="AE1" s="383"/>
      <c r="AF1" s="384"/>
      <c r="AG1" s="28"/>
      <c r="AH1" s="382" t="s">
        <v>55</v>
      </c>
      <c r="AI1" s="383"/>
      <c r="AJ1" s="383"/>
      <c r="AK1" s="383"/>
      <c r="AL1" s="384"/>
      <c r="AM1" s="23"/>
      <c r="AN1" s="388" t="s">
        <v>169</v>
      </c>
      <c r="AO1" s="389"/>
      <c r="AP1" s="389"/>
      <c r="AQ1" s="389"/>
      <c r="AR1" s="390"/>
      <c r="AS1" s="28"/>
      <c r="AT1" s="382" t="s">
        <v>56</v>
      </c>
      <c r="AU1" s="383"/>
      <c r="AV1" s="383"/>
      <c r="AW1" s="383"/>
      <c r="AX1" s="384"/>
      <c r="AY1" s="23"/>
      <c r="AZ1" s="366" t="s">
        <v>53</v>
      </c>
      <c r="BA1" s="367"/>
      <c r="BB1" s="367"/>
      <c r="BC1" s="367"/>
      <c r="BD1" s="368"/>
      <c r="BE1" s="28"/>
      <c r="BF1" s="382" t="s">
        <v>59</v>
      </c>
      <c r="BG1" s="383"/>
      <c r="BH1" s="383"/>
      <c r="BI1" s="383"/>
      <c r="BJ1" s="384"/>
      <c r="BK1" s="23"/>
      <c r="BL1" s="388" t="s">
        <v>169</v>
      </c>
      <c r="BM1" s="389"/>
      <c r="BN1" s="389"/>
      <c r="BO1" s="389"/>
      <c r="BP1" s="390"/>
      <c r="BQ1" s="23"/>
      <c r="BR1" s="382" t="s">
        <v>60</v>
      </c>
      <c r="BS1" s="383"/>
      <c r="BT1" s="383"/>
      <c r="BU1" s="383"/>
      <c r="BV1" s="384"/>
      <c r="BW1" s="28"/>
      <c r="BX1" s="382" t="s">
        <v>61</v>
      </c>
      <c r="BY1" s="383"/>
      <c r="BZ1" s="383"/>
      <c r="CA1" s="383"/>
      <c r="CB1" s="384"/>
      <c r="CC1" s="23"/>
      <c r="CD1" s="388" t="s">
        <v>169</v>
      </c>
      <c r="CE1" s="389"/>
      <c r="CF1" s="389"/>
      <c r="CG1" s="389"/>
      <c r="CH1" s="390"/>
      <c r="CI1" s="28"/>
      <c r="CJ1" s="382" t="s">
        <v>62</v>
      </c>
      <c r="CK1" s="383"/>
      <c r="CL1" s="383"/>
      <c r="CM1" s="383"/>
      <c r="CN1" s="384"/>
      <c r="CO1" s="23"/>
      <c r="CP1" s="366" t="s">
        <v>54</v>
      </c>
      <c r="CQ1" s="367"/>
      <c r="CR1" s="367"/>
      <c r="CS1" s="367"/>
      <c r="CT1" s="368"/>
      <c r="CU1" s="28"/>
      <c r="CV1" s="382" t="s">
        <v>63</v>
      </c>
      <c r="CW1" s="383"/>
      <c r="CX1" s="383"/>
      <c r="CY1" s="383"/>
      <c r="CZ1" s="384"/>
      <c r="DA1" s="23"/>
      <c r="DB1" s="388" t="s">
        <v>169</v>
      </c>
      <c r="DC1" s="389"/>
      <c r="DD1" s="389"/>
      <c r="DE1" s="389"/>
      <c r="DF1" s="390"/>
      <c r="DG1" s="23"/>
      <c r="DH1" s="382" t="s">
        <v>64</v>
      </c>
      <c r="DI1" s="383"/>
      <c r="DJ1" s="383"/>
      <c r="DK1" s="383"/>
      <c r="DL1" s="384"/>
      <c r="DM1" s="28"/>
      <c r="DN1" s="382" t="s">
        <v>65</v>
      </c>
      <c r="DO1" s="383"/>
      <c r="DP1" s="383"/>
      <c r="DQ1" s="383"/>
      <c r="DR1" s="384"/>
      <c r="DS1" s="23"/>
      <c r="DT1" s="388" t="s">
        <v>169</v>
      </c>
      <c r="DU1" s="389"/>
      <c r="DV1" s="389"/>
      <c r="DW1" s="389"/>
      <c r="DX1" s="390"/>
      <c r="DY1" s="23"/>
      <c r="DZ1" s="382" t="s">
        <v>66</v>
      </c>
      <c r="EA1" s="383"/>
      <c r="EB1" s="383"/>
      <c r="EC1" s="383"/>
      <c r="ED1" s="384"/>
      <c r="EE1" s="23"/>
      <c r="EF1" s="382" t="s">
        <v>67</v>
      </c>
      <c r="EG1" s="383"/>
      <c r="EH1" s="383"/>
      <c r="EI1" s="383"/>
      <c r="EJ1" s="384"/>
      <c r="EK1" s="28"/>
      <c r="EL1" s="382" t="s">
        <v>68</v>
      </c>
      <c r="EM1" s="383"/>
      <c r="EN1" s="383"/>
      <c r="EO1" s="383"/>
      <c r="EP1" s="384"/>
      <c r="EQ1" s="23"/>
      <c r="ER1" s="388" t="s">
        <v>169</v>
      </c>
      <c r="ES1" s="389"/>
      <c r="ET1" s="389"/>
      <c r="EU1" s="389"/>
      <c r="EV1" s="390"/>
      <c r="EW1" s="23"/>
      <c r="EX1" s="382" t="s">
        <v>69</v>
      </c>
      <c r="EY1" s="383"/>
      <c r="EZ1" s="383"/>
      <c r="FA1" s="383"/>
      <c r="FB1" s="384"/>
      <c r="FC1" s="23"/>
      <c r="FD1" s="366" t="s">
        <v>390</v>
      </c>
      <c r="FE1" s="367"/>
      <c r="FF1" s="367"/>
      <c r="FG1" s="367"/>
      <c r="FH1" s="368"/>
      <c r="FI1" s="28"/>
      <c r="FJ1" s="382" t="s">
        <v>70</v>
      </c>
      <c r="FK1" s="383"/>
      <c r="FL1" s="383"/>
      <c r="FM1" s="383"/>
      <c r="FN1" s="384"/>
      <c r="FO1" s="23"/>
      <c r="FP1" s="382" t="s">
        <v>71</v>
      </c>
      <c r="FQ1" s="383"/>
      <c r="FR1" s="383"/>
      <c r="FS1" s="383"/>
      <c r="FT1" s="384"/>
      <c r="FU1" s="23"/>
      <c r="FV1" s="382" t="s">
        <v>72</v>
      </c>
      <c r="FW1" s="383"/>
      <c r="FX1" s="383"/>
      <c r="FY1" s="383"/>
      <c r="FZ1" s="384"/>
      <c r="GA1" s="23"/>
      <c r="GB1" s="374" t="s">
        <v>53</v>
      </c>
      <c r="GC1" s="375"/>
      <c r="GD1" s="375"/>
      <c r="GE1" s="375"/>
      <c r="GF1" s="376"/>
      <c r="GG1" s="28"/>
      <c r="GH1" s="366" t="s">
        <v>171</v>
      </c>
      <c r="GI1" s="367"/>
      <c r="GJ1" s="367"/>
      <c r="GK1" s="367"/>
      <c r="GL1" s="368"/>
      <c r="GM1" s="28"/>
      <c r="GN1" s="382" t="s">
        <v>73</v>
      </c>
      <c r="GO1" s="383"/>
      <c r="GP1" s="383"/>
      <c r="GQ1" s="383"/>
      <c r="GR1" s="384"/>
      <c r="GS1" s="28"/>
      <c r="GT1" s="366" t="s">
        <v>172</v>
      </c>
      <c r="GU1" s="367"/>
      <c r="GV1" s="367"/>
      <c r="GW1" s="367"/>
      <c r="GX1" s="368"/>
      <c r="GY1" s="23"/>
      <c r="GZ1" s="374" t="s">
        <v>54</v>
      </c>
      <c r="HA1" s="375"/>
      <c r="HB1" s="375"/>
      <c r="HC1" s="375"/>
      <c r="HD1" s="376"/>
      <c r="HE1" s="23"/>
      <c r="HF1" s="382" t="s">
        <v>74</v>
      </c>
      <c r="HG1" s="383"/>
      <c r="HH1" s="383"/>
      <c r="HI1" s="383"/>
      <c r="HJ1" s="384"/>
      <c r="HK1" s="28"/>
      <c r="HL1" s="382" t="s">
        <v>75</v>
      </c>
      <c r="HM1" s="383"/>
      <c r="HN1" s="383"/>
      <c r="HO1" s="383"/>
      <c r="HP1" s="384"/>
      <c r="HQ1" s="23"/>
      <c r="HR1" s="382" t="s">
        <v>76</v>
      </c>
      <c r="HS1" s="383"/>
      <c r="HT1" s="383"/>
      <c r="HU1" s="383"/>
      <c r="HV1" s="384"/>
      <c r="HW1" s="23"/>
      <c r="HX1" s="388" t="s">
        <v>313</v>
      </c>
      <c r="HY1" s="389"/>
      <c r="HZ1" s="389"/>
      <c r="IA1" s="389"/>
      <c r="IB1" s="390"/>
      <c r="IC1" s="28"/>
      <c r="ID1" s="382" t="s">
        <v>77</v>
      </c>
      <c r="IE1" s="383"/>
      <c r="IF1" s="383"/>
      <c r="IG1" s="383"/>
      <c r="IH1" s="384"/>
      <c r="II1" s="23"/>
      <c r="IJ1" s="388" t="s">
        <v>314</v>
      </c>
      <c r="IK1" s="389"/>
      <c r="IL1" s="389"/>
      <c r="IM1" s="389"/>
      <c r="IN1" s="390"/>
      <c r="IO1" s="23"/>
      <c r="IP1" s="382" t="s">
        <v>78</v>
      </c>
      <c r="IQ1" s="383"/>
      <c r="IR1" s="383"/>
      <c r="IS1" s="383"/>
      <c r="IT1" s="384"/>
      <c r="IU1" s="28"/>
      <c r="IV1" s="366" t="s">
        <v>174</v>
      </c>
      <c r="IW1" s="367"/>
      <c r="IX1" s="367"/>
      <c r="IY1" s="367"/>
      <c r="IZ1" s="368"/>
      <c r="JA1" s="28"/>
      <c r="JB1" s="374" t="s">
        <v>55</v>
      </c>
      <c r="JC1" s="375"/>
      <c r="JD1" s="375"/>
      <c r="JE1" s="375"/>
      <c r="JF1" s="376"/>
      <c r="JG1" s="23"/>
      <c r="JH1" s="382" t="s">
        <v>79</v>
      </c>
      <c r="JI1" s="383"/>
      <c r="JJ1" s="383"/>
      <c r="JK1" s="383"/>
      <c r="JL1" s="384"/>
      <c r="JM1" s="28"/>
      <c r="JN1" s="388" t="s">
        <v>173</v>
      </c>
      <c r="JO1" s="389"/>
      <c r="JP1" s="389"/>
      <c r="JQ1" s="389"/>
      <c r="JR1" s="390"/>
      <c r="JS1" s="23"/>
      <c r="JT1" s="382" t="s">
        <v>80</v>
      </c>
      <c r="JU1" s="383"/>
      <c r="JV1" s="383"/>
      <c r="JW1" s="383"/>
      <c r="JX1" s="384"/>
      <c r="JY1" s="23"/>
      <c r="JZ1" s="388" t="s">
        <v>175</v>
      </c>
      <c r="KA1" s="389"/>
      <c r="KB1" s="389"/>
      <c r="KC1" s="389"/>
      <c r="KD1" s="390"/>
      <c r="KE1" s="28"/>
      <c r="KF1" s="374" t="s">
        <v>170</v>
      </c>
      <c r="KG1" s="375"/>
      <c r="KH1" s="375"/>
      <c r="KI1" s="375"/>
      <c r="KJ1" s="376"/>
      <c r="KK1" s="23"/>
      <c r="KL1" s="382" t="s">
        <v>81</v>
      </c>
      <c r="KM1" s="383"/>
      <c r="KN1" s="383"/>
      <c r="KO1" s="383"/>
      <c r="KP1" s="384"/>
      <c r="KQ1" s="28"/>
      <c r="KR1" s="382" t="s">
        <v>82</v>
      </c>
      <c r="KS1" s="383"/>
      <c r="KT1" s="383"/>
      <c r="KU1" s="383"/>
      <c r="KV1" s="384"/>
      <c r="KW1" s="23"/>
      <c r="KX1" s="382" t="s">
        <v>83</v>
      </c>
      <c r="KY1" s="383"/>
      <c r="KZ1" s="383"/>
      <c r="LA1" s="383"/>
      <c r="LB1" s="384"/>
      <c r="LC1" s="28"/>
      <c r="LD1" s="382" t="s">
        <v>84</v>
      </c>
      <c r="LE1" s="383"/>
      <c r="LF1" s="383"/>
      <c r="LG1" s="383"/>
      <c r="LH1" s="384"/>
      <c r="LI1" s="23"/>
      <c r="LJ1" s="388" t="s">
        <v>176</v>
      </c>
      <c r="LK1" s="389"/>
      <c r="LL1" s="389"/>
      <c r="LM1" s="389"/>
      <c r="LN1" s="390"/>
      <c r="LO1" s="28"/>
      <c r="LP1" s="382" t="s">
        <v>85</v>
      </c>
      <c r="LQ1" s="383"/>
      <c r="LR1" s="383"/>
      <c r="LS1" s="383"/>
      <c r="LT1" s="384"/>
      <c r="LU1" s="23"/>
      <c r="LV1" s="388" t="s">
        <v>177</v>
      </c>
      <c r="LW1" s="389"/>
      <c r="LX1" s="389"/>
      <c r="LY1" s="389"/>
      <c r="LZ1" s="390"/>
      <c r="MA1" s="28"/>
      <c r="MB1" s="374" t="s">
        <v>178</v>
      </c>
      <c r="MC1" s="375"/>
      <c r="MD1" s="375"/>
      <c r="ME1" s="375"/>
      <c r="MF1" s="376"/>
      <c r="MG1" s="23"/>
      <c r="MH1" s="382" t="s">
        <v>86</v>
      </c>
      <c r="MI1" s="383"/>
      <c r="MJ1" s="383"/>
      <c r="MK1" s="383"/>
      <c r="ML1" s="384"/>
      <c r="MM1" s="28"/>
      <c r="MN1" s="382" t="s">
        <v>87</v>
      </c>
      <c r="MO1" s="383"/>
      <c r="MP1" s="383"/>
      <c r="MQ1" s="383"/>
      <c r="MR1" s="384"/>
      <c r="MS1" s="23"/>
      <c r="MT1" s="388" t="s">
        <v>171</v>
      </c>
      <c r="MU1" s="389"/>
      <c r="MV1" s="389"/>
      <c r="MW1" s="389"/>
      <c r="MX1" s="390"/>
      <c r="MY1" s="28"/>
      <c r="MZ1" s="382" t="s">
        <v>88</v>
      </c>
      <c r="NA1" s="383"/>
      <c r="NB1" s="383"/>
      <c r="NC1" s="383"/>
      <c r="ND1" s="384"/>
      <c r="NE1" s="23"/>
      <c r="NF1" s="388" t="s">
        <v>172</v>
      </c>
      <c r="NG1" s="389"/>
      <c r="NH1" s="389"/>
      <c r="NI1" s="389"/>
      <c r="NJ1" s="390"/>
      <c r="NK1" s="23"/>
      <c r="NL1" s="382" t="s">
        <v>89</v>
      </c>
      <c r="NM1" s="383"/>
      <c r="NN1" s="383"/>
      <c r="NO1" s="383"/>
      <c r="NP1" s="384"/>
      <c r="NQ1" s="28"/>
      <c r="NR1" s="382" t="s">
        <v>90</v>
      </c>
      <c r="NS1" s="383"/>
      <c r="NT1" s="383"/>
      <c r="NU1" s="383"/>
      <c r="NV1" s="384"/>
      <c r="NW1" s="30"/>
      <c r="NX1" s="388" t="s">
        <v>174</v>
      </c>
      <c r="NY1" s="389"/>
      <c r="NZ1" s="389"/>
      <c r="OA1" s="389"/>
      <c r="OB1" s="390"/>
      <c r="OD1" s="374" t="s">
        <v>174</v>
      </c>
      <c r="OE1" s="375"/>
      <c r="OF1" s="375"/>
      <c r="OG1" s="375"/>
      <c r="OH1" s="376"/>
    </row>
    <row r="2" spans="1:398" ht="18" customHeight="1" x14ac:dyDescent="0.2">
      <c r="A2" s="407"/>
      <c r="B2" s="407"/>
      <c r="C2" s="407"/>
      <c r="D2" s="403"/>
      <c r="E2" s="404"/>
      <c r="F2" s="404"/>
      <c r="G2" s="404"/>
      <c r="H2" s="401"/>
      <c r="I2" s="21"/>
      <c r="J2" s="386">
        <v>45151.729166666664</v>
      </c>
      <c r="K2" s="387"/>
      <c r="L2" s="387"/>
      <c r="M2" s="387"/>
      <c r="N2" s="384"/>
      <c r="O2" s="23"/>
      <c r="P2" s="386">
        <v>45157.666666666664</v>
      </c>
      <c r="Q2" s="387"/>
      <c r="R2" s="387"/>
      <c r="S2" s="387"/>
      <c r="T2" s="384"/>
      <c r="U2" s="23"/>
      <c r="V2" s="386">
        <v>45165.729166666664</v>
      </c>
      <c r="W2" s="387"/>
      <c r="X2" s="387"/>
      <c r="Y2" s="387"/>
      <c r="Z2" s="384"/>
      <c r="AA2" s="23"/>
      <c r="AB2" s="386">
        <v>45172.625</v>
      </c>
      <c r="AC2" s="387"/>
      <c r="AD2" s="387"/>
      <c r="AE2" s="387"/>
      <c r="AF2" s="384"/>
      <c r="AG2" s="29"/>
      <c r="AH2" s="386">
        <v>45185.5625</v>
      </c>
      <c r="AI2" s="387"/>
      <c r="AJ2" s="387"/>
      <c r="AK2" s="387"/>
      <c r="AL2" s="384"/>
      <c r="AM2" s="23"/>
      <c r="AN2" s="392">
        <v>44825.78125</v>
      </c>
      <c r="AO2" s="393"/>
      <c r="AP2" s="393"/>
      <c r="AQ2" s="393"/>
      <c r="AR2" s="390"/>
      <c r="AS2" s="29"/>
      <c r="AT2" s="386">
        <v>45193.625</v>
      </c>
      <c r="AU2" s="387"/>
      <c r="AV2" s="387"/>
      <c r="AW2" s="387"/>
      <c r="AX2" s="384"/>
      <c r="AY2" s="23"/>
      <c r="AZ2" s="370">
        <v>45196.864583333336</v>
      </c>
      <c r="BA2" s="371"/>
      <c r="BB2" s="371"/>
      <c r="BC2" s="371"/>
      <c r="BD2" s="368"/>
      <c r="BE2" s="29"/>
      <c r="BF2" s="386">
        <v>45199.770833333336</v>
      </c>
      <c r="BG2" s="387"/>
      <c r="BH2" s="387"/>
      <c r="BI2" s="387"/>
      <c r="BJ2" s="384"/>
      <c r="BK2" s="23"/>
      <c r="BL2" s="392">
        <v>45204.875</v>
      </c>
      <c r="BM2" s="393"/>
      <c r="BN2" s="393"/>
      <c r="BO2" s="393"/>
      <c r="BP2" s="390"/>
      <c r="BQ2" s="23"/>
      <c r="BR2" s="386">
        <v>45207.625</v>
      </c>
      <c r="BS2" s="387"/>
      <c r="BT2" s="387"/>
      <c r="BU2" s="387"/>
      <c r="BV2" s="384"/>
      <c r="BW2" s="29"/>
      <c r="BX2" s="386">
        <v>45220.5625</v>
      </c>
      <c r="BY2" s="387"/>
      <c r="BZ2" s="387"/>
      <c r="CA2" s="387"/>
      <c r="CB2" s="384"/>
      <c r="CC2" s="23"/>
      <c r="CD2" s="392">
        <v>45225.875</v>
      </c>
      <c r="CE2" s="393"/>
      <c r="CF2" s="393"/>
      <c r="CG2" s="393"/>
      <c r="CH2" s="390"/>
      <c r="CI2" s="29"/>
      <c r="CJ2" s="386">
        <v>45228.625</v>
      </c>
      <c r="CK2" s="387"/>
      <c r="CL2" s="387"/>
      <c r="CM2" s="387"/>
      <c r="CN2" s="384"/>
      <c r="CO2" s="23"/>
      <c r="CP2" s="370">
        <v>45231.864583333336</v>
      </c>
      <c r="CQ2" s="371"/>
      <c r="CR2" s="371"/>
      <c r="CS2" s="371"/>
      <c r="CT2" s="368"/>
      <c r="CU2" s="29"/>
      <c r="CV2" s="386">
        <v>45235.729166666664</v>
      </c>
      <c r="CW2" s="387"/>
      <c r="CX2" s="387"/>
      <c r="CY2" s="387"/>
      <c r="CZ2" s="384"/>
      <c r="DA2" s="23"/>
      <c r="DB2" s="392">
        <v>45239.78125</v>
      </c>
      <c r="DC2" s="393"/>
      <c r="DD2" s="393"/>
      <c r="DE2" s="393"/>
      <c r="DF2" s="390"/>
      <c r="DG2" s="23"/>
      <c r="DH2" s="386">
        <v>45242.625</v>
      </c>
      <c r="DI2" s="387"/>
      <c r="DJ2" s="387"/>
      <c r="DK2" s="387"/>
      <c r="DL2" s="384"/>
      <c r="DM2" s="29"/>
      <c r="DN2" s="386">
        <v>45255.5625</v>
      </c>
      <c r="DO2" s="387"/>
      <c r="DP2" s="387"/>
      <c r="DQ2" s="387"/>
      <c r="DR2" s="384"/>
      <c r="DS2" s="23"/>
      <c r="DT2" s="392">
        <v>45260.875</v>
      </c>
      <c r="DU2" s="393"/>
      <c r="DV2" s="393"/>
      <c r="DW2" s="393"/>
      <c r="DX2" s="390"/>
      <c r="DY2" s="23"/>
      <c r="DZ2" s="386">
        <v>45262.666666666664</v>
      </c>
      <c r="EA2" s="387"/>
      <c r="EB2" s="387"/>
      <c r="EC2" s="387"/>
      <c r="ED2" s="384"/>
      <c r="EE2" s="23"/>
      <c r="EF2" s="386">
        <v>45265.864583333336</v>
      </c>
      <c r="EG2" s="387"/>
      <c r="EH2" s="387"/>
      <c r="EI2" s="387"/>
      <c r="EJ2" s="384"/>
      <c r="EK2" s="29"/>
      <c r="EL2" s="386">
        <v>45269.666666666664</v>
      </c>
      <c r="EM2" s="387"/>
      <c r="EN2" s="387"/>
      <c r="EO2" s="387"/>
      <c r="EP2" s="384"/>
      <c r="EQ2" s="23"/>
      <c r="ER2" s="392">
        <v>45274.875</v>
      </c>
      <c r="ES2" s="393"/>
      <c r="ET2" s="393"/>
      <c r="EU2" s="393"/>
      <c r="EV2" s="390"/>
      <c r="EW2" s="23"/>
      <c r="EX2" s="386">
        <v>45276.666666666664</v>
      </c>
      <c r="EY2" s="387"/>
      <c r="EZ2" s="387"/>
      <c r="FA2" s="387"/>
      <c r="FB2" s="384"/>
      <c r="FC2" s="23"/>
      <c r="FD2" s="370">
        <v>45280.875</v>
      </c>
      <c r="FE2" s="371"/>
      <c r="FF2" s="371"/>
      <c r="FG2" s="371"/>
      <c r="FH2" s="368"/>
      <c r="FI2" s="29"/>
      <c r="FJ2" s="386">
        <v>45283.770833333336</v>
      </c>
      <c r="FK2" s="387"/>
      <c r="FL2" s="387"/>
      <c r="FM2" s="387"/>
      <c r="FN2" s="384"/>
      <c r="FO2" s="23"/>
      <c r="FP2" s="386">
        <v>45286.770833333336</v>
      </c>
      <c r="FQ2" s="387"/>
      <c r="FR2" s="387"/>
      <c r="FS2" s="387"/>
      <c r="FT2" s="384"/>
      <c r="FU2" s="23"/>
      <c r="FV2" s="386">
        <v>45292.875</v>
      </c>
      <c r="FW2" s="387"/>
      <c r="FX2" s="387"/>
      <c r="FY2" s="387"/>
      <c r="FZ2" s="384"/>
      <c r="GA2" s="23"/>
      <c r="GB2" s="378">
        <v>45298.729166666664</v>
      </c>
      <c r="GC2" s="379"/>
      <c r="GD2" s="379"/>
      <c r="GE2" s="379"/>
      <c r="GF2" s="376"/>
      <c r="GG2" s="29"/>
      <c r="GH2" s="370">
        <v>45301.875</v>
      </c>
      <c r="GI2" s="371"/>
      <c r="GJ2" s="371"/>
      <c r="GK2" s="371"/>
      <c r="GL2" s="368"/>
      <c r="GM2" s="29"/>
      <c r="GN2" s="386">
        <v>45312.729166666664</v>
      </c>
      <c r="GO2" s="387"/>
      <c r="GP2" s="387"/>
      <c r="GQ2" s="387"/>
      <c r="GR2" s="384"/>
      <c r="GS2" s="29"/>
      <c r="GT2" s="370">
        <v>45315.875</v>
      </c>
      <c r="GU2" s="371"/>
      <c r="GV2" s="371"/>
      <c r="GW2" s="371"/>
      <c r="GX2" s="368"/>
      <c r="GY2" s="23"/>
      <c r="GZ2" s="378">
        <v>45319.645833333336</v>
      </c>
      <c r="HA2" s="379"/>
      <c r="HB2" s="379"/>
      <c r="HC2" s="379"/>
      <c r="HD2" s="376"/>
      <c r="HE2" s="23"/>
      <c r="HF2" s="386">
        <v>45322.885416666664</v>
      </c>
      <c r="HG2" s="387"/>
      <c r="HH2" s="387"/>
      <c r="HI2" s="387"/>
      <c r="HJ2" s="384"/>
      <c r="HK2" s="29"/>
      <c r="HL2" s="386">
        <v>45326.729166666664</v>
      </c>
      <c r="HM2" s="387"/>
      <c r="HN2" s="387"/>
      <c r="HO2" s="387"/>
      <c r="HP2" s="384"/>
      <c r="HQ2" s="23"/>
      <c r="HR2" s="386">
        <v>45332.666666666664</v>
      </c>
      <c r="HS2" s="387"/>
      <c r="HT2" s="387"/>
      <c r="HU2" s="387"/>
      <c r="HV2" s="384"/>
      <c r="HW2" s="23"/>
      <c r="HX2" s="392">
        <v>45337.875</v>
      </c>
      <c r="HY2" s="393"/>
      <c r="HZ2" s="393"/>
      <c r="IA2" s="393"/>
      <c r="IB2" s="390"/>
      <c r="IC2" s="29"/>
      <c r="ID2" s="386">
        <v>45339.5625</v>
      </c>
      <c r="IE2" s="387"/>
      <c r="IF2" s="387"/>
      <c r="IG2" s="387"/>
      <c r="IH2" s="384"/>
      <c r="II2" s="23"/>
      <c r="IJ2" s="392">
        <v>45344.875</v>
      </c>
      <c r="IK2" s="393"/>
      <c r="IL2" s="393"/>
      <c r="IM2" s="393"/>
      <c r="IN2" s="390"/>
      <c r="IO2" s="23"/>
      <c r="IP2" s="386">
        <v>45343.854166666664</v>
      </c>
      <c r="IQ2" s="387"/>
      <c r="IR2" s="387"/>
      <c r="IS2" s="387"/>
      <c r="IT2" s="384"/>
      <c r="IU2" s="29"/>
      <c r="IV2" s="370">
        <v>45347.666666666664</v>
      </c>
      <c r="IW2" s="371"/>
      <c r="IX2" s="371"/>
      <c r="IY2" s="371"/>
      <c r="IZ2" s="368"/>
      <c r="JA2" s="29"/>
      <c r="JB2" s="378">
        <v>45350.875</v>
      </c>
      <c r="JC2" s="379"/>
      <c r="JD2" s="379"/>
      <c r="JE2" s="379"/>
      <c r="JF2" s="376"/>
      <c r="JG2" s="23"/>
      <c r="JH2" s="386">
        <v>45353.666666666664</v>
      </c>
      <c r="JI2" s="387"/>
      <c r="JJ2" s="387"/>
      <c r="JK2" s="387"/>
      <c r="JL2" s="384"/>
      <c r="JM2" s="29"/>
      <c r="JN2" s="392">
        <v>45358.78125</v>
      </c>
      <c r="JO2" s="393"/>
      <c r="JP2" s="393"/>
      <c r="JQ2" s="393"/>
      <c r="JR2" s="390"/>
      <c r="JS2" s="23"/>
      <c r="JT2" s="386">
        <v>45361.697916666664</v>
      </c>
      <c r="JU2" s="387"/>
      <c r="JV2" s="387"/>
      <c r="JW2" s="387"/>
      <c r="JX2" s="384"/>
      <c r="JY2" s="23"/>
      <c r="JZ2" s="392">
        <v>45365.875</v>
      </c>
      <c r="KA2" s="393"/>
      <c r="KB2" s="393"/>
      <c r="KC2" s="393"/>
      <c r="KD2" s="390"/>
      <c r="KE2" s="29"/>
      <c r="KF2" s="378">
        <v>45368.729166666664</v>
      </c>
      <c r="KG2" s="379"/>
      <c r="KH2" s="379"/>
      <c r="KI2" s="379"/>
      <c r="KJ2" s="376"/>
      <c r="KK2" s="23"/>
      <c r="KL2" s="386">
        <v>45368.625</v>
      </c>
      <c r="KM2" s="387"/>
      <c r="KN2" s="387"/>
      <c r="KO2" s="387"/>
      <c r="KP2" s="384"/>
      <c r="KQ2" s="29"/>
      <c r="KR2" s="386">
        <v>45382.625</v>
      </c>
      <c r="KS2" s="387"/>
      <c r="KT2" s="387"/>
      <c r="KU2" s="387"/>
      <c r="KV2" s="384"/>
      <c r="KW2" s="23"/>
      <c r="KX2" s="386">
        <v>45386.854166666664</v>
      </c>
      <c r="KY2" s="387"/>
      <c r="KZ2" s="387"/>
      <c r="LA2" s="387"/>
      <c r="LB2" s="384"/>
      <c r="LC2" s="29"/>
      <c r="LD2" s="386">
        <v>45389.6875</v>
      </c>
      <c r="LE2" s="387"/>
      <c r="LF2" s="387"/>
      <c r="LG2" s="387"/>
      <c r="LH2" s="384"/>
      <c r="LI2" s="23"/>
      <c r="LJ2" s="392">
        <v>45393.875</v>
      </c>
      <c r="LK2" s="393"/>
      <c r="LL2" s="393"/>
      <c r="LM2" s="393"/>
      <c r="LN2" s="390"/>
      <c r="LO2" s="29"/>
      <c r="LP2" s="386">
        <v>45396.625</v>
      </c>
      <c r="LQ2" s="387"/>
      <c r="LR2" s="387"/>
      <c r="LS2" s="387"/>
      <c r="LT2" s="384"/>
      <c r="LU2" s="23"/>
      <c r="LV2" s="392">
        <v>45400.875</v>
      </c>
      <c r="LW2" s="393"/>
      <c r="LX2" s="393"/>
      <c r="LY2" s="393"/>
      <c r="LZ2" s="390"/>
      <c r="MA2" s="29"/>
      <c r="MB2" s="378">
        <v>45402.666666666664</v>
      </c>
      <c r="MC2" s="379"/>
      <c r="MD2" s="379"/>
      <c r="ME2" s="379"/>
      <c r="MF2" s="376"/>
      <c r="MG2" s="23"/>
      <c r="MH2" s="386">
        <v>45402.666666666664</v>
      </c>
      <c r="MI2" s="387"/>
      <c r="MJ2" s="387"/>
      <c r="MK2" s="387"/>
      <c r="ML2" s="384"/>
      <c r="MM2" s="29"/>
      <c r="MN2" s="386">
        <v>45409.666666666664</v>
      </c>
      <c r="MO2" s="387"/>
      <c r="MP2" s="387"/>
      <c r="MQ2" s="387"/>
      <c r="MR2" s="384"/>
      <c r="MS2" s="23"/>
      <c r="MT2" s="392">
        <v>45414.875</v>
      </c>
      <c r="MU2" s="393"/>
      <c r="MV2" s="393"/>
      <c r="MW2" s="393"/>
      <c r="MX2" s="390"/>
      <c r="MY2" s="29"/>
      <c r="MZ2" s="386">
        <v>45416.666666666664</v>
      </c>
      <c r="NA2" s="387"/>
      <c r="NB2" s="387"/>
      <c r="NC2" s="387"/>
      <c r="ND2" s="384"/>
      <c r="NE2" s="23"/>
      <c r="NF2" s="392">
        <v>45421.875</v>
      </c>
      <c r="NG2" s="393"/>
      <c r="NH2" s="393"/>
      <c r="NI2" s="393"/>
      <c r="NJ2" s="390"/>
      <c r="NK2" s="23"/>
      <c r="NL2" s="386">
        <v>45423.666666666664</v>
      </c>
      <c r="NM2" s="387"/>
      <c r="NN2" s="387"/>
      <c r="NO2" s="387"/>
      <c r="NP2" s="384"/>
      <c r="NQ2" s="29"/>
      <c r="NR2" s="386">
        <v>45431.708333333336</v>
      </c>
      <c r="NS2" s="387"/>
      <c r="NT2" s="387"/>
      <c r="NU2" s="387"/>
      <c r="NV2" s="384"/>
      <c r="NW2" s="30"/>
      <c r="NX2" s="392">
        <v>45434.875</v>
      </c>
      <c r="NY2" s="393"/>
      <c r="NZ2" s="393"/>
      <c r="OA2" s="393"/>
      <c r="OB2" s="390"/>
      <c r="OD2" s="378">
        <v>45437.666666666664</v>
      </c>
      <c r="OE2" s="379"/>
      <c r="OF2" s="379"/>
      <c r="OG2" s="379"/>
      <c r="OH2" s="376"/>
    </row>
    <row r="3" spans="1:398" ht="18" customHeight="1" thickBot="1" x14ac:dyDescent="0.25">
      <c r="A3" s="407"/>
      <c r="B3" s="407"/>
      <c r="C3" s="407"/>
      <c r="D3" s="405"/>
      <c r="E3" s="406"/>
      <c r="F3" s="406"/>
      <c r="G3" s="406"/>
      <c r="H3" s="402"/>
      <c r="I3" s="21"/>
      <c r="J3" s="364" t="s">
        <v>159</v>
      </c>
      <c r="K3" s="365"/>
      <c r="L3" s="365"/>
      <c r="M3" s="365"/>
      <c r="N3" s="385"/>
      <c r="O3" s="23"/>
      <c r="P3" s="364" t="s">
        <v>299</v>
      </c>
      <c r="Q3" s="365"/>
      <c r="R3" s="365"/>
      <c r="S3" s="365"/>
      <c r="T3" s="385"/>
      <c r="U3" s="23"/>
      <c r="V3" s="364" t="s">
        <v>164</v>
      </c>
      <c r="W3" s="365"/>
      <c r="X3" s="365"/>
      <c r="Y3" s="365"/>
      <c r="Z3" s="385"/>
      <c r="AA3" s="23"/>
      <c r="AB3" s="364" t="s">
        <v>300</v>
      </c>
      <c r="AC3" s="365"/>
      <c r="AD3" s="365"/>
      <c r="AE3" s="365"/>
      <c r="AF3" s="385"/>
      <c r="AG3" s="28"/>
      <c r="AH3" s="364" t="s">
        <v>158</v>
      </c>
      <c r="AI3" s="365"/>
      <c r="AJ3" s="365"/>
      <c r="AK3" s="365"/>
      <c r="AL3" s="385"/>
      <c r="AM3" s="23"/>
      <c r="AN3" s="394" t="s">
        <v>368</v>
      </c>
      <c r="AO3" s="395"/>
      <c r="AP3" s="395"/>
      <c r="AQ3" s="395"/>
      <c r="AR3" s="391"/>
      <c r="AS3" s="28"/>
      <c r="AT3" s="364" t="s">
        <v>167</v>
      </c>
      <c r="AU3" s="365"/>
      <c r="AV3" s="365"/>
      <c r="AW3" s="365"/>
      <c r="AX3" s="385"/>
      <c r="AY3" s="23"/>
      <c r="AZ3" s="372" t="s">
        <v>365</v>
      </c>
      <c r="BA3" s="373"/>
      <c r="BB3" s="373"/>
      <c r="BC3" s="373"/>
      <c r="BD3" s="369"/>
      <c r="BE3" s="28"/>
      <c r="BF3" s="364" t="s">
        <v>261</v>
      </c>
      <c r="BG3" s="365"/>
      <c r="BH3" s="365"/>
      <c r="BI3" s="365"/>
      <c r="BJ3" s="385"/>
      <c r="BK3" s="23"/>
      <c r="BL3" s="394" t="s">
        <v>369</v>
      </c>
      <c r="BM3" s="395"/>
      <c r="BN3" s="395"/>
      <c r="BO3" s="395"/>
      <c r="BP3" s="391"/>
      <c r="BQ3" s="23"/>
      <c r="BR3" s="364" t="s">
        <v>162</v>
      </c>
      <c r="BS3" s="365"/>
      <c r="BT3" s="365"/>
      <c r="BU3" s="365"/>
      <c r="BV3" s="385"/>
      <c r="BW3" s="28"/>
      <c r="BX3" s="364" t="s">
        <v>163</v>
      </c>
      <c r="BY3" s="365"/>
      <c r="BZ3" s="365"/>
      <c r="CA3" s="365"/>
      <c r="CB3" s="385"/>
      <c r="CC3" s="23"/>
      <c r="CD3" s="394" t="s">
        <v>367</v>
      </c>
      <c r="CE3" s="395"/>
      <c r="CF3" s="395"/>
      <c r="CG3" s="395"/>
      <c r="CH3" s="391"/>
      <c r="CI3" s="28"/>
      <c r="CJ3" s="364" t="s">
        <v>301</v>
      </c>
      <c r="CK3" s="365"/>
      <c r="CL3" s="365"/>
      <c r="CM3" s="365"/>
      <c r="CN3" s="385"/>
      <c r="CO3" s="23"/>
      <c r="CP3" s="372" t="s">
        <v>306</v>
      </c>
      <c r="CQ3" s="373"/>
      <c r="CR3" s="373"/>
      <c r="CS3" s="373"/>
      <c r="CT3" s="369"/>
      <c r="CU3" s="28"/>
      <c r="CV3" s="364" t="s">
        <v>302</v>
      </c>
      <c r="CW3" s="365"/>
      <c r="CX3" s="365"/>
      <c r="CY3" s="365"/>
      <c r="CZ3" s="385"/>
      <c r="DA3" s="23"/>
      <c r="DB3" s="394" t="s">
        <v>371</v>
      </c>
      <c r="DC3" s="395"/>
      <c r="DD3" s="395"/>
      <c r="DE3" s="395"/>
      <c r="DF3" s="391"/>
      <c r="DG3" s="23"/>
      <c r="DH3" s="364" t="s">
        <v>160</v>
      </c>
      <c r="DI3" s="365"/>
      <c r="DJ3" s="365"/>
      <c r="DK3" s="365"/>
      <c r="DL3" s="385"/>
      <c r="DM3" s="28"/>
      <c r="DN3" s="364" t="s">
        <v>263</v>
      </c>
      <c r="DO3" s="365"/>
      <c r="DP3" s="365"/>
      <c r="DQ3" s="365"/>
      <c r="DR3" s="385"/>
      <c r="DS3" s="23"/>
      <c r="DT3" s="394" t="s">
        <v>372</v>
      </c>
      <c r="DU3" s="395"/>
      <c r="DV3" s="395"/>
      <c r="DW3" s="395"/>
      <c r="DX3" s="391"/>
      <c r="DY3" s="23"/>
      <c r="DZ3" s="364" t="s">
        <v>185</v>
      </c>
      <c r="EA3" s="365"/>
      <c r="EB3" s="365"/>
      <c r="EC3" s="365"/>
      <c r="ED3" s="385"/>
      <c r="EE3" s="23"/>
      <c r="EF3" s="364" t="s">
        <v>303</v>
      </c>
      <c r="EG3" s="365"/>
      <c r="EH3" s="365"/>
      <c r="EI3" s="365"/>
      <c r="EJ3" s="385"/>
      <c r="EK3" s="28"/>
      <c r="EL3" s="364" t="s">
        <v>304</v>
      </c>
      <c r="EM3" s="365"/>
      <c r="EN3" s="365"/>
      <c r="EO3" s="365"/>
      <c r="EP3" s="385"/>
      <c r="EQ3" s="23"/>
      <c r="ER3" s="394" t="s">
        <v>380</v>
      </c>
      <c r="ES3" s="395"/>
      <c r="ET3" s="395"/>
      <c r="EU3" s="395"/>
      <c r="EV3" s="391"/>
      <c r="EW3" s="23"/>
      <c r="EX3" s="364" t="s">
        <v>267</v>
      </c>
      <c r="EY3" s="365"/>
      <c r="EZ3" s="365"/>
      <c r="FA3" s="365"/>
      <c r="FB3" s="385"/>
      <c r="FC3" s="23"/>
      <c r="FD3" s="372" t="s">
        <v>391</v>
      </c>
      <c r="FE3" s="373"/>
      <c r="FF3" s="373"/>
      <c r="FG3" s="373"/>
      <c r="FH3" s="369"/>
      <c r="FI3" s="28"/>
      <c r="FJ3" s="364" t="s">
        <v>156</v>
      </c>
      <c r="FK3" s="365"/>
      <c r="FL3" s="365"/>
      <c r="FM3" s="365"/>
      <c r="FN3" s="385"/>
      <c r="FO3" s="23"/>
      <c r="FP3" s="364" t="s">
        <v>305</v>
      </c>
      <c r="FQ3" s="365"/>
      <c r="FR3" s="365"/>
      <c r="FS3" s="365"/>
      <c r="FT3" s="385"/>
      <c r="FU3" s="23"/>
      <c r="FV3" s="364" t="s">
        <v>166</v>
      </c>
      <c r="FW3" s="365"/>
      <c r="FX3" s="365"/>
      <c r="FY3" s="365"/>
      <c r="FZ3" s="385"/>
      <c r="GA3" s="23"/>
      <c r="GB3" s="380" t="s">
        <v>161</v>
      </c>
      <c r="GC3" s="381"/>
      <c r="GD3" s="381"/>
      <c r="GE3" s="381"/>
      <c r="GF3" s="377"/>
      <c r="GG3" s="28"/>
      <c r="GH3" s="372" t="s">
        <v>185</v>
      </c>
      <c r="GI3" s="373"/>
      <c r="GJ3" s="373"/>
      <c r="GK3" s="373"/>
      <c r="GL3" s="369"/>
      <c r="GM3" s="28"/>
      <c r="GN3" s="364" t="s">
        <v>306</v>
      </c>
      <c r="GO3" s="365"/>
      <c r="GP3" s="365"/>
      <c r="GQ3" s="365"/>
      <c r="GR3" s="385"/>
      <c r="GS3" s="28"/>
      <c r="GT3" s="372" t="s">
        <v>184</v>
      </c>
      <c r="GU3" s="373"/>
      <c r="GV3" s="373"/>
      <c r="GW3" s="373"/>
      <c r="GX3" s="369"/>
      <c r="GY3" s="23"/>
      <c r="GZ3" s="380" t="s">
        <v>402</v>
      </c>
      <c r="HA3" s="381"/>
      <c r="HB3" s="381"/>
      <c r="HC3" s="381"/>
      <c r="HD3" s="377"/>
      <c r="HE3" s="23"/>
      <c r="HF3" s="364" t="s">
        <v>57</v>
      </c>
      <c r="HG3" s="365"/>
      <c r="HH3" s="365"/>
      <c r="HI3" s="365"/>
      <c r="HJ3" s="385"/>
      <c r="HK3" s="28"/>
      <c r="HL3" s="364" t="s">
        <v>161</v>
      </c>
      <c r="HM3" s="365"/>
      <c r="HN3" s="365"/>
      <c r="HO3" s="365"/>
      <c r="HP3" s="385"/>
      <c r="HQ3" s="23"/>
      <c r="HR3" s="364" t="s">
        <v>307</v>
      </c>
      <c r="HS3" s="365"/>
      <c r="HT3" s="365"/>
      <c r="HU3" s="365"/>
      <c r="HV3" s="385"/>
      <c r="HW3" s="23"/>
      <c r="HX3" s="394"/>
      <c r="HY3" s="395"/>
      <c r="HZ3" s="395"/>
      <c r="IA3" s="395"/>
      <c r="IB3" s="391"/>
      <c r="IC3" s="28"/>
      <c r="ID3" s="364" t="s">
        <v>58</v>
      </c>
      <c r="IE3" s="365"/>
      <c r="IF3" s="365"/>
      <c r="IG3" s="365"/>
      <c r="IH3" s="385"/>
      <c r="II3" s="23"/>
      <c r="IJ3" s="394"/>
      <c r="IK3" s="395"/>
      <c r="IL3" s="395"/>
      <c r="IM3" s="395"/>
      <c r="IN3" s="391"/>
      <c r="IO3" s="23"/>
      <c r="IP3" s="364" t="s">
        <v>308</v>
      </c>
      <c r="IQ3" s="365"/>
      <c r="IR3" s="365"/>
      <c r="IS3" s="365"/>
      <c r="IT3" s="385"/>
      <c r="IU3" s="28"/>
      <c r="IV3" s="372" t="s">
        <v>405</v>
      </c>
      <c r="IW3" s="373"/>
      <c r="IX3" s="373"/>
      <c r="IY3" s="373"/>
      <c r="IZ3" s="369"/>
      <c r="JA3" s="28"/>
      <c r="JB3" s="380" t="s">
        <v>411</v>
      </c>
      <c r="JC3" s="381"/>
      <c r="JD3" s="381"/>
      <c r="JE3" s="381"/>
      <c r="JF3" s="377"/>
      <c r="JG3" s="23"/>
      <c r="JH3" s="364" t="s">
        <v>260</v>
      </c>
      <c r="JI3" s="365"/>
      <c r="JJ3" s="365"/>
      <c r="JK3" s="365"/>
      <c r="JL3" s="385"/>
      <c r="JM3" s="28"/>
      <c r="JN3" s="394" t="s">
        <v>413</v>
      </c>
      <c r="JO3" s="395"/>
      <c r="JP3" s="395"/>
      <c r="JQ3" s="395"/>
      <c r="JR3" s="391"/>
      <c r="JS3" s="23"/>
      <c r="JT3" s="364" t="s">
        <v>309</v>
      </c>
      <c r="JU3" s="365"/>
      <c r="JV3" s="365"/>
      <c r="JW3" s="365"/>
      <c r="JX3" s="385"/>
      <c r="JY3" s="23"/>
      <c r="JZ3" s="394" t="s">
        <v>412</v>
      </c>
      <c r="KA3" s="395"/>
      <c r="KB3" s="395"/>
      <c r="KC3" s="395"/>
      <c r="KD3" s="391"/>
      <c r="KE3" s="28"/>
      <c r="KF3" s="380" t="s">
        <v>311</v>
      </c>
      <c r="KG3" s="381"/>
      <c r="KH3" s="381"/>
      <c r="KI3" s="381"/>
      <c r="KJ3" s="377"/>
      <c r="KK3" s="23"/>
      <c r="KL3" s="364" t="s">
        <v>157</v>
      </c>
      <c r="KM3" s="365"/>
      <c r="KN3" s="365"/>
      <c r="KO3" s="365"/>
      <c r="KP3" s="385"/>
      <c r="KQ3" s="28"/>
      <c r="KR3" s="364" t="s">
        <v>155</v>
      </c>
      <c r="KS3" s="365"/>
      <c r="KT3" s="365"/>
      <c r="KU3" s="365"/>
      <c r="KV3" s="385"/>
      <c r="KW3" s="23"/>
      <c r="KX3" s="364" t="s">
        <v>310</v>
      </c>
      <c r="KY3" s="365"/>
      <c r="KZ3" s="365"/>
      <c r="LA3" s="365"/>
      <c r="LB3" s="385"/>
      <c r="LC3" s="28"/>
      <c r="LD3" s="364" t="s">
        <v>311</v>
      </c>
      <c r="LE3" s="365"/>
      <c r="LF3" s="365"/>
      <c r="LG3" s="365"/>
      <c r="LH3" s="385"/>
      <c r="LI3" s="23"/>
      <c r="LJ3" s="394"/>
      <c r="LK3" s="395"/>
      <c r="LL3" s="395"/>
      <c r="LM3" s="395"/>
      <c r="LN3" s="391"/>
      <c r="LO3" s="28"/>
      <c r="LP3" s="364" t="s">
        <v>312</v>
      </c>
      <c r="LQ3" s="365"/>
      <c r="LR3" s="365"/>
      <c r="LS3" s="365"/>
      <c r="LT3" s="385"/>
      <c r="LU3" s="23"/>
      <c r="LV3" s="394"/>
      <c r="LW3" s="395"/>
      <c r="LX3" s="395"/>
      <c r="LY3" s="395"/>
      <c r="LZ3" s="391"/>
      <c r="MA3" s="28"/>
      <c r="MB3" s="380"/>
      <c r="MC3" s="381"/>
      <c r="MD3" s="381"/>
      <c r="ME3" s="381"/>
      <c r="MF3" s="377"/>
      <c r="MG3" s="23"/>
      <c r="MH3" s="364" t="s">
        <v>184</v>
      </c>
      <c r="MI3" s="365"/>
      <c r="MJ3" s="365"/>
      <c r="MK3" s="365"/>
      <c r="ML3" s="385"/>
      <c r="MM3" s="28"/>
      <c r="MN3" s="364" t="s">
        <v>168</v>
      </c>
      <c r="MO3" s="365"/>
      <c r="MP3" s="365"/>
      <c r="MQ3" s="365"/>
      <c r="MR3" s="385"/>
      <c r="MS3" s="23"/>
      <c r="MT3" s="394"/>
      <c r="MU3" s="395"/>
      <c r="MV3" s="395"/>
      <c r="MW3" s="395"/>
      <c r="MX3" s="391"/>
      <c r="MY3" s="28"/>
      <c r="MZ3" s="364" t="s">
        <v>268</v>
      </c>
      <c r="NA3" s="365"/>
      <c r="NB3" s="365"/>
      <c r="NC3" s="365"/>
      <c r="ND3" s="385"/>
      <c r="NE3" s="23"/>
      <c r="NF3" s="394"/>
      <c r="NG3" s="395"/>
      <c r="NH3" s="395"/>
      <c r="NI3" s="395"/>
      <c r="NJ3" s="391"/>
      <c r="NK3" s="23"/>
      <c r="NL3" s="364" t="s">
        <v>264</v>
      </c>
      <c r="NM3" s="365"/>
      <c r="NN3" s="365"/>
      <c r="NO3" s="365"/>
      <c r="NP3" s="385"/>
      <c r="NQ3" s="28"/>
      <c r="NR3" s="364" t="s">
        <v>165</v>
      </c>
      <c r="NS3" s="365"/>
      <c r="NT3" s="365"/>
      <c r="NU3" s="365"/>
      <c r="NV3" s="385"/>
      <c r="NW3" s="30"/>
      <c r="NX3" s="394"/>
      <c r="NY3" s="395"/>
      <c r="NZ3" s="395"/>
      <c r="OA3" s="395"/>
      <c r="OB3" s="391"/>
      <c r="OD3" s="380"/>
      <c r="OE3" s="381"/>
      <c r="OF3" s="381"/>
      <c r="OG3" s="381"/>
      <c r="OH3" s="377"/>
    </row>
    <row r="4" spans="1:398" ht="5.0999999999999996" customHeight="1" thickBot="1" x14ac:dyDescent="0.25">
      <c r="A4" s="407"/>
      <c r="B4" s="407"/>
      <c r="C4" s="407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25">
      <c r="A5" s="396" t="s">
        <v>151</v>
      </c>
      <c r="B5" s="398"/>
      <c r="C5" s="205"/>
      <c r="D5" s="396" t="s">
        <v>42</v>
      </c>
      <c r="E5" s="396"/>
      <c r="F5" s="396"/>
      <c r="G5" s="206" t="s">
        <v>43</v>
      </c>
      <c r="H5" s="207" t="s">
        <v>44</v>
      </c>
      <c r="I5" s="208"/>
      <c r="J5" s="396" t="s">
        <v>42</v>
      </c>
      <c r="K5" s="396"/>
      <c r="L5" s="396"/>
      <c r="M5" s="206" t="s">
        <v>43</v>
      </c>
      <c r="N5" s="207" t="s">
        <v>44</v>
      </c>
      <c r="O5" s="208"/>
      <c r="P5" s="396" t="s">
        <v>42</v>
      </c>
      <c r="Q5" s="396"/>
      <c r="R5" s="396"/>
      <c r="S5" s="206" t="s">
        <v>43</v>
      </c>
      <c r="T5" s="207" t="s">
        <v>44</v>
      </c>
      <c r="U5" s="208"/>
      <c r="V5" s="396" t="s">
        <v>42</v>
      </c>
      <c r="W5" s="396"/>
      <c r="X5" s="396"/>
      <c r="Y5" s="206" t="s">
        <v>43</v>
      </c>
      <c r="Z5" s="207" t="s">
        <v>44</v>
      </c>
      <c r="AA5" s="208"/>
      <c r="AB5" s="396" t="s">
        <v>42</v>
      </c>
      <c r="AC5" s="396"/>
      <c r="AD5" s="396"/>
      <c r="AE5" s="206" t="s">
        <v>43</v>
      </c>
      <c r="AF5" s="207" t="s">
        <v>44</v>
      </c>
      <c r="AG5" s="205"/>
      <c r="AH5" s="396" t="s">
        <v>42</v>
      </c>
      <c r="AI5" s="396"/>
      <c r="AJ5" s="396"/>
      <c r="AK5" s="206" t="s">
        <v>43</v>
      </c>
      <c r="AL5" s="207" t="s">
        <v>44</v>
      </c>
      <c r="AM5" s="208"/>
      <c r="AN5" s="396" t="s">
        <v>42</v>
      </c>
      <c r="AO5" s="396"/>
      <c r="AP5" s="396"/>
      <c r="AQ5" s="206" t="s">
        <v>43</v>
      </c>
      <c r="AR5" s="207" t="s">
        <v>44</v>
      </c>
      <c r="AS5" s="205"/>
      <c r="AT5" s="396" t="s">
        <v>42</v>
      </c>
      <c r="AU5" s="396"/>
      <c r="AV5" s="396"/>
      <c r="AW5" s="206" t="s">
        <v>43</v>
      </c>
      <c r="AX5" s="207" t="s">
        <v>44</v>
      </c>
      <c r="AY5" s="208"/>
      <c r="AZ5" s="397" t="s">
        <v>42</v>
      </c>
      <c r="BA5" s="396"/>
      <c r="BB5" s="396"/>
      <c r="BC5" s="206" t="s">
        <v>43</v>
      </c>
      <c r="BD5" s="207" t="s">
        <v>44</v>
      </c>
      <c r="BE5" s="205"/>
      <c r="BF5" s="396" t="s">
        <v>42</v>
      </c>
      <c r="BG5" s="396"/>
      <c r="BH5" s="396"/>
      <c r="BI5" s="206" t="s">
        <v>43</v>
      </c>
      <c r="BJ5" s="207" t="s">
        <v>44</v>
      </c>
      <c r="BK5" s="208"/>
      <c r="BL5" s="396" t="s">
        <v>42</v>
      </c>
      <c r="BM5" s="396"/>
      <c r="BN5" s="396"/>
      <c r="BO5" s="206" t="s">
        <v>43</v>
      </c>
      <c r="BP5" s="207" t="s">
        <v>44</v>
      </c>
      <c r="BQ5" s="208"/>
      <c r="BR5" s="396" t="s">
        <v>42</v>
      </c>
      <c r="BS5" s="396"/>
      <c r="BT5" s="396"/>
      <c r="BU5" s="206" t="s">
        <v>43</v>
      </c>
      <c r="BV5" s="207" t="s">
        <v>44</v>
      </c>
      <c r="BW5" s="205"/>
      <c r="BX5" s="396" t="s">
        <v>42</v>
      </c>
      <c r="BY5" s="396"/>
      <c r="BZ5" s="396"/>
      <c r="CA5" s="206" t="s">
        <v>43</v>
      </c>
      <c r="CB5" s="207" t="s">
        <v>44</v>
      </c>
      <c r="CC5" s="208"/>
      <c r="CD5" s="396" t="s">
        <v>42</v>
      </c>
      <c r="CE5" s="396"/>
      <c r="CF5" s="396"/>
      <c r="CG5" s="206" t="s">
        <v>43</v>
      </c>
      <c r="CH5" s="207" t="s">
        <v>44</v>
      </c>
      <c r="CI5" s="205"/>
      <c r="CJ5" s="396" t="s">
        <v>42</v>
      </c>
      <c r="CK5" s="396"/>
      <c r="CL5" s="396"/>
      <c r="CM5" s="206" t="s">
        <v>43</v>
      </c>
      <c r="CN5" s="207" t="s">
        <v>44</v>
      </c>
      <c r="CO5" s="208"/>
      <c r="CP5" s="396" t="s">
        <v>42</v>
      </c>
      <c r="CQ5" s="396"/>
      <c r="CR5" s="396"/>
      <c r="CS5" s="206" t="s">
        <v>43</v>
      </c>
      <c r="CT5" s="207" t="s">
        <v>44</v>
      </c>
      <c r="CU5" s="205"/>
      <c r="CV5" s="396" t="s">
        <v>42</v>
      </c>
      <c r="CW5" s="396"/>
      <c r="CX5" s="396"/>
      <c r="CY5" s="206" t="s">
        <v>43</v>
      </c>
      <c r="CZ5" s="207" t="s">
        <v>44</v>
      </c>
      <c r="DA5" s="208"/>
      <c r="DB5" s="396" t="s">
        <v>42</v>
      </c>
      <c r="DC5" s="396"/>
      <c r="DD5" s="396"/>
      <c r="DE5" s="206" t="s">
        <v>43</v>
      </c>
      <c r="DF5" s="207" t="s">
        <v>44</v>
      </c>
      <c r="DG5" s="208"/>
      <c r="DH5" s="396" t="s">
        <v>42</v>
      </c>
      <c r="DI5" s="396"/>
      <c r="DJ5" s="396"/>
      <c r="DK5" s="206" t="s">
        <v>43</v>
      </c>
      <c r="DL5" s="207" t="s">
        <v>44</v>
      </c>
      <c r="DM5" s="205"/>
      <c r="DN5" s="396" t="s">
        <v>42</v>
      </c>
      <c r="DO5" s="396"/>
      <c r="DP5" s="396"/>
      <c r="DQ5" s="206" t="s">
        <v>43</v>
      </c>
      <c r="DR5" s="207" t="s">
        <v>44</v>
      </c>
      <c r="DS5" s="208"/>
      <c r="DT5" s="396" t="s">
        <v>42</v>
      </c>
      <c r="DU5" s="396"/>
      <c r="DV5" s="396"/>
      <c r="DW5" s="206" t="s">
        <v>43</v>
      </c>
      <c r="DX5" s="207" t="s">
        <v>44</v>
      </c>
      <c r="DY5" s="208"/>
      <c r="DZ5" s="396" t="s">
        <v>42</v>
      </c>
      <c r="EA5" s="396"/>
      <c r="EB5" s="396"/>
      <c r="EC5" s="206" t="s">
        <v>43</v>
      </c>
      <c r="ED5" s="207" t="s">
        <v>44</v>
      </c>
      <c r="EE5" s="208"/>
      <c r="EF5" s="396" t="s">
        <v>42</v>
      </c>
      <c r="EG5" s="396"/>
      <c r="EH5" s="396"/>
      <c r="EI5" s="206" t="s">
        <v>43</v>
      </c>
      <c r="EJ5" s="207" t="s">
        <v>44</v>
      </c>
      <c r="EK5" s="205"/>
      <c r="EL5" s="396" t="s">
        <v>42</v>
      </c>
      <c r="EM5" s="396"/>
      <c r="EN5" s="396"/>
      <c r="EO5" s="206" t="s">
        <v>43</v>
      </c>
      <c r="EP5" s="207" t="s">
        <v>44</v>
      </c>
      <c r="EQ5" s="208"/>
      <c r="ER5" s="396" t="s">
        <v>42</v>
      </c>
      <c r="ES5" s="396"/>
      <c r="ET5" s="396"/>
      <c r="EU5" s="206" t="s">
        <v>43</v>
      </c>
      <c r="EV5" s="207" t="s">
        <v>44</v>
      </c>
      <c r="EW5" s="208"/>
      <c r="EX5" s="396" t="s">
        <v>42</v>
      </c>
      <c r="EY5" s="396"/>
      <c r="EZ5" s="396"/>
      <c r="FA5" s="206" t="s">
        <v>43</v>
      </c>
      <c r="FB5" s="207" t="s">
        <v>44</v>
      </c>
      <c r="FC5" s="208"/>
      <c r="FD5" s="396" t="s">
        <v>42</v>
      </c>
      <c r="FE5" s="396"/>
      <c r="FF5" s="396"/>
      <c r="FG5" s="206" t="s">
        <v>43</v>
      </c>
      <c r="FH5" s="207" t="s">
        <v>44</v>
      </c>
      <c r="FI5" s="205"/>
      <c r="FJ5" s="396" t="s">
        <v>42</v>
      </c>
      <c r="FK5" s="396"/>
      <c r="FL5" s="396"/>
      <c r="FM5" s="206" t="s">
        <v>43</v>
      </c>
      <c r="FN5" s="207" t="s">
        <v>44</v>
      </c>
      <c r="FO5" s="208"/>
      <c r="FP5" s="396" t="s">
        <v>42</v>
      </c>
      <c r="FQ5" s="396"/>
      <c r="FR5" s="396"/>
      <c r="FS5" s="206" t="s">
        <v>43</v>
      </c>
      <c r="FT5" s="207" t="s">
        <v>44</v>
      </c>
      <c r="FU5" s="208"/>
      <c r="FV5" s="396" t="s">
        <v>42</v>
      </c>
      <c r="FW5" s="396"/>
      <c r="FX5" s="396"/>
      <c r="FY5" s="206" t="s">
        <v>43</v>
      </c>
      <c r="FZ5" s="207" t="s">
        <v>44</v>
      </c>
      <c r="GA5" s="208"/>
      <c r="GB5" s="396" t="s">
        <v>42</v>
      </c>
      <c r="GC5" s="396"/>
      <c r="GD5" s="396"/>
      <c r="GE5" s="206" t="s">
        <v>43</v>
      </c>
      <c r="GF5" s="207" t="s">
        <v>44</v>
      </c>
      <c r="GG5" s="205"/>
      <c r="GH5" s="396" t="s">
        <v>42</v>
      </c>
      <c r="GI5" s="396"/>
      <c r="GJ5" s="396"/>
      <c r="GK5" s="206" t="s">
        <v>43</v>
      </c>
      <c r="GL5" s="207" t="s">
        <v>44</v>
      </c>
      <c r="GM5" s="205"/>
      <c r="GN5" s="396" t="s">
        <v>42</v>
      </c>
      <c r="GO5" s="396"/>
      <c r="GP5" s="396"/>
      <c r="GQ5" s="206" t="s">
        <v>43</v>
      </c>
      <c r="GR5" s="207" t="s">
        <v>44</v>
      </c>
      <c r="GS5" s="205"/>
      <c r="GT5" s="396" t="s">
        <v>42</v>
      </c>
      <c r="GU5" s="396"/>
      <c r="GV5" s="396"/>
      <c r="GW5" s="206" t="s">
        <v>43</v>
      </c>
      <c r="GX5" s="207" t="s">
        <v>44</v>
      </c>
      <c r="GY5" s="208"/>
      <c r="GZ5" s="396" t="s">
        <v>42</v>
      </c>
      <c r="HA5" s="396"/>
      <c r="HB5" s="396"/>
      <c r="HC5" s="206" t="s">
        <v>43</v>
      </c>
      <c r="HD5" s="207" t="s">
        <v>44</v>
      </c>
      <c r="HE5" s="208"/>
      <c r="HF5" s="396" t="s">
        <v>42</v>
      </c>
      <c r="HG5" s="396"/>
      <c r="HH5" s="396"/>
      <c r="HI5" s="206" t="s">
        <v>43</v>
      </c>
      <c r="HJ5" s="207" t="s">
        <v>44</v>
      </c>
      <c r="HK5" s="205"/>
      <c r="HL5" s="396" t="s">
        <v>42</v>
      </c>
      <c r="HM5" s="396"/>
      <c r="HN5" s="396"/>
      <c r="HO5" s="206" t="s">
        <v>43</v>
      </c>
      <c r="HP5" s="207" t="s">
        <v>44</v>
      </c>
      <c r="HQ5" s="208"/>
      <c r="HR5" s="396" t="s">
        <v>42</v>
      </c>
      <c r="HS5" s="396"/>
      <c r="HT5" s="396"/>
      <c r="HU5" s="206" t="s">
        <v>43</v>
      </c>
      <c r="HV5" s="207" t="s">
        <v>44</v>
      </c>
      <c r="HW5" s="208"/>
      <c r="HX5" s="396" t="s">
        <v>42</v>
      </c>
      <c r="HY5" s="396"/>
      <c r="HZ5" s="396"/>
      <c r="IA5" s="206" t="s">
        <v>43</v>
      </c>
      <c r="IB5" s="207" t="s">
        <v>44</v>
      </c>
      <c r="IC5" s="205"/>
      <c r="ID5" s="396" t="s">
        <v>42</v>
      </c>
      <c r="IE5" s="396"/>
      <c r="IF5" s="396"/>
      <c r="IG5" s="206" t="s">
        <v>43</v>
      </c>
      <c r="IH5" s="207" t="s">
        <v>44</v>
      </c>
      <c r="II5" s="208"/>
      <c r="IJ5" s="396" t="s">
        <v>42</v>
      </c>
      <c r="IK5" s="396"/>
      <c r="IL5" s="396"/>
      <c r="IM5" s="206" t="s">
        <v>43</v>
      </c>
      <c r="IN5" s="207" t="s">
        <v>44</v>
      </c>
      <c r="IO5" s="208"/>
      <c r="IP5" s="396" t="s">
        <v>42</v>
      </c>
      <c r="IQ5" s="396"/>
      <c r="IR5" s="396"/>
      <c r="IS5" s="206" t="s">
        <v>43</v>
      </c>
      <c r="IT5" s="207" t="s">
        <v>44</v>
      </c>
      <c r="IU5" s="205"/>
      <c r="IV5" s="396" t="s">
        <v>42</v>
      </c>
      <c r="IW5" s="396"/>
      <c r="IX5" s="396"/>
      <c r="IY5" s="206" t="s">
        <v>43</v>
      </c>
      <c r="IZ5" s="207" t="s">
        <v>44</v>
      </c>
      <c r="JA5" s="205"/>
      <c r="JB5" s="396" t="s">
        <v>42</v>
      </c>
      <c r="JC5" s="396"/>
      <c r="JD5" s="396"/>
      <c r="JE5" s="206" t="s">
        <v>43</v>
      </c>
      <c r="JF5" s="207" t="s">
        <v>44</v>
      </c>
      <c r="JG5" s="208"/>
      <c r="JH5" s="396" t="s">
        <v>42</v>
      </c>
      <c r="JI5" s="396"/>
      <c r="JJ5" s="396"/>
      <c r="JK5" s="206" t="s">
        <v>43</v>
      </c>
      <c r="JL5" s="207" t="s">
        <v>44</v>
      </c>
      <c r="JM5" s="205"/>
      <c r="JN5" s="396" t="s">
        <v>42</v>
      </c>
      <c r="JO5" s="396"/>
      <c r="JP5" s="396"/>
      <c r="JQ5" s="206" t="s">
        <v>43</v>
      </c>
      <c r="JR5" s="207" t="s">
        <v>44</v>
      </c>
      <c r="JS5" s="208"/>
      <c r="JT5" s="396" t="s">
        <v>42</v>
      </c>
      <c r="JU5" s="396"/>
      <c r="JV5" s="396"/>
      <c r="JW5" s="206" t="s">
        <v>43</v>
      </c>
      <c r="JX5" s="207" t="s">
        <v>44</v>
      </c>
      <c r="JY5" s="208"/>
      <c r="JZ5" s="397" t="s">
        <v>42</v>
      </c>
      <c r="KA5" s="396"/>
      <c r="KB5" s="396"/>
      <c r="KC5" s="206" t="s">
        <v>43</v>
      </c>
      <c r="KD5" s="207" t="s">
        <v>44</v>
      </c>
      <c r="KE5" s="205"/>
      <c r="KF5" s="396" t="s">
        <v>42</v>
      </c>
      <c r="KG5" s="396"/>
      <c r="KH5" s="396"/>
      <c r="KI5" s="206" t="s">
        <v>43</v>
      </c>
      <c r="KJ5" s="207" t="s">
        <v>44</v>
      </c>
      <c r="KK5" s="208"/>
      <c r="KL5" s="397" t="s">
        <v>42</v>
      </c>
      <c r="KM5" s="396"/>
      <c r="KN5" s="396"/>
      <c r="KO5" s="206" t="s">
        <v>43</v>
      </c>
      <c r="KP5" s="207" t="s">
        <v>44</v>
      </c>
      <c r="KQ5" s="205"/>
      <c r="KR5" s="397" t="s">
        <v>42</v>
      </c>
      <c r="KS5" s="396"/>
      <c r="KT5" s="396"/>
      <c r="KU5" s="206" t="s">
        <v>43</v>
      </c>
      <c r="KV5" s="207" t="s">
        <v>44</v>
      </c>
      <c r="KW5" s="208"/>
      <c r="KX5" s="397" t="s">
        <v>42</v>
      </c>
      <c r="KY5" s="396"/>
      <c r="KZ5" s="396"/>
      <c r="LA5" s="206" t="s">
        <v>43</v>
      </c>
      <c r="LB5" s="207" t="s">
        <v>44</v>
      </c>
      <c r="LC5" s="205"/>
      <c r="LD5" s="397" t="s">
        <v>42</v>
      </c>
      <c r="LE5" s="396"/>
      <c r="LF5" s="396"/>
      <c r="LG5" s="206" t="s">
        <v>43</v>
      </c>
      <c r="LH5" s="207" t="s">
        <v>44</v>
      </c>
      <c r="LI5" s="208"/>
      <c r="LJ5" s="397" t="s">
        <v>42</v>
      </c>
      <c r="LK5" s="396"/>
      <c r="LL5" s="396"/>
      <c r="LM5" s="206" t="s">
        <v>43</v>
      </c>
      <c r="LN5" s="207" t="s">
        <v>44</v>
      </c>
      <c r="LO5" s="205"/>
      <c r="LP5" s="397" t="s">
        <v>42</v>
      </c>
      <c r="LQ5" s="396"/>
      <c r="LR5" s="396"/>
      <c r="LS5" s="206" t="s">
        <v>43</v>
      </c>
      <c r="LT5" s="207" t="s">
        <v>44</v>
      </c>
      <c r="LU5" s="208"/>
      <c r="LV5" s="397" t="s">
        <v>42</v>
      </c>
      <c r="LW5" s="396"/>
      <c r="LX5" s="396"/>
      <c r="LY5" s="206" t="s">
        <v>43</v>
      </c>
      <c r="LZ5" s="207" t="s">
        <v>44</v>
      </c>
      <c r="MA5" s="205"/>
      <c r="MB5" s="397" t="s">
        <v>42</v>
      </c>
      <c r="MC5" s="396"/>
      <c r="MD5" s="396"/>
      <c r="ME5" s="206" t="s">
        <v>43</v>
      </c>
      <c r="MF5" s="207" t="s">
        <v>44</v>
      </c>
      <c r="MG5" s="208"/>
      <c r="MH5" s="397" t="s">
        <v>42</v>
      </c>
      <c r="MI5" s="396"/>
      <c r="MJ5" s="396"/>
      <c r="MK5" s="206" t="s">
        <v>43</v>
      </c>
      <c r="ML5" s="207" t="s">
        <v>44</v>
      </c>
      <c r="MM5" s="205"/>
      <c r="MN5" s="397" t="s">
        <v>42</v>
      </c>
      <c r="MO5" s="396"/>
      <c r="MP5" s="396"/>
      <c r="MQ5" s="206" t="s">
        <v>43</v>
      </c>
      <c r="MR5" s="207" t="s">
        <v>44</v>
      </c>
      <c r="MS5" s="208"/>
      <c r="MT5" s="397" t="s">
        <v>42</v>
      </c>
      <c r="MU5" s="396"/>
      <c r="MV5" s="396"/>
      <c r="MW5" s="206" t="s">
        <v>43</v>
      </c>
      <c r="MX5" s="207" t="s">
        <v>44</v>
      </c>
      <c r="MY5" s="205"/>
      <c r="MZ5" s="397" t="s">
        <v>42</v>
      </c>
      <c r="NA5" s="396"/>
      <c r="NB5" s="396"/>
      <c r="NC5" s="206" t="s">
        <v>43</v>
      </c>
      <c r="ND5" s="207" t="s">
        <v>44</v>
      </c>
      <c r="NE5" s="208"/>
      <c r="NF5" s="397" t="s">
        <v>42</v>
      </c>
      <c r="NG5" s="396"/>
      <c r="NH5" s="396"/>
      <c r="NI5" s="206" t="s">
        <v>43</v>
      </c>
      <c r="NJ5" s="207" t="s">
        <v>44</v>
      </c>
      <c r="NK5" s="208"/>
      <c r="NL5" s="397" t="s">
        <v>42</v>
      </c>
      <c r="NM5" s="396"/>
      <c r="NN5" s="396"/>
      <c r="NO5" s="206" t="s">
        <v>43</v>
      </c>
      <c r="NP5" s="207" t="s">
        <v>44</v>
      </c>
      <c r="NQ5" s="205"/>
      <c r="NR5" s="397" t="s">
        <v>42</v>
      </c>
      <c r="NS5" s="396"/>
      <c r="NT5" s="396"/>
      <c r="NU5" s="206" t="s">
        <v>43</v>
      </c>
      <c r="NV5" s="207" t="s">
        <v>44</v>
      </c>
      <c r="NW5" s="31"/>
      <c r="NX5" s="397" t="s">
        <v>42</v>
      </c>
      <c r="NY5" s="396"/>
      <c r="NZ5" s="396"/>
      <c r="OA5" s="206" t="s">
        <v>43</v>
      </c>
      <c r="OB5" s="207" t="s">
        <v>44</v>
      </c>
      <c r="OD5" s="397" t="s">
        <v>42</v>
      </c>
      <c r="OE5" s="396"/>
      <c r="OF5" s="396"/>
      <c r="OG5" s="206" t="s">
        <v>43</v>
      </c>
      <c r="OH5" s="207" t="s">
        <v>44</v>
      </c>
    </row>
    <row r="6" spans="1:398" ht="15" customHeight="1" x14ac:dyDescent="0.2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216</v>
      </c>
      <c r="N6" s="228" t="s">
        <v>265</v>
      </c>
      <c r="O6" s="72"/>
      <c r="P6" s="96">
        <v>2</v>
      </c>
      <c r="Q6" s="94" t="s">
        <v>0</v>
      </c>
      <c r="R6" s="97">
        <v>0</v>
      </c>
      <c r="S6" s="227" t="s">
        <v>215</v>
      </c>
      <c r="T6" s="228" t="s">
        <v>265</v>
      </c>
      <c r="U6" s="72"/>
      <c r="V6" s="96">
        <v>2</v>
      </c>
      <c r="W6" s="94" t="s">
        <v>0</v>
      </c>
      <c r="X6" s="97">
        <v>4</v>
      </c>
      <c r="Y6" s="227" t="s">
        <v>217</v>
      </c>
      <c r="Z6" s="228" t="s">
        <v>211</v>
      </c>
      <c r="AA6" s="84"/>
      <c r="AB6" s="56">
        <v>5</v>
      </c>
      <c r="AC6" s="61" t="s">
        <v>0</v>
      </c>
      <c r="AD6" s="56">
        <v>2</v>
      </c>
      <c r="AE6" s="101" t="s">
        <v>217</v>
      </c>
      <c r="AF6" s="102" t="s">
        <v>216</v>
      </c>
      <c r="AG6" s="84"/>
      <c r="AH6" s="56">
        <v>1</v>
      </c>
      <c r="AI6" s="61" t="s">
        <v>0</v>
      </c>
      <c r="AJ6" s="56">
        <v>4</v>
      </c>
      <c r="AK6" s="101" t="s">
        <v>216</v>
      </c>
      <c r="AL6" s="102" t="s">
        <v>215</v>
      </c>
      <c r="AM6" s="84"/>
      <c r="AN6" s="96">
        <v>1</v>
      </c>
      <c r="AO6" s="94" t="s">
        <v>0</v>
      </c>
      <c r="AP6" s="97">
        <v>5</v>
      </c>
      <c r="AQ6" s="101" t="s">
        <v>217</v>
      </c>
      <c r="AR6" s="102" t="s">
        <v>214</v>
      </c>
      <c r="AS6" s="84"/>
      <c r="AT6" s="56">
        <v>2</v>
      </c>
      <c r="AU6" s="61" t="s">
        <v>0</v>
      </c>
      <c r="AV6" s="56">
        <v>1</v>
      </c>
      <c r="AW6" s="101" t="s">
        <v>215</v>
      </c>
      <c r="AX6" s="102" t="s">
        <v>216</v>
      </c>
      <c r="AY6" s="84"/>
      <c r="AZ6" s="96">
        <v>3</v>
      </c>
      <c r="BA6" s="94" t="s">
        <v>0</v>
      </c>
      <c r="BB6" s="97">
        <v>1</v>
      </c>
      <c r="BC6" s="101" t="s">
        <v>214</v>
      </c>
      <c r="BD6" s="102" t="s">
        <v>359</v>
      </c>
      <c r="BE6" s="84"/>
      <c r="BF6" s="56">
        <v>2</v>
      </c>
      <c r="BG6" s="61" t="s">
        <v>0</v>
      </c>
      <c r="BH6" s="56">
        <v>5</v>
      </c>
      <c r="BI6" s="101" t="s">
        <v>215</v>
      </c>
      <c r="BJ6" s="102" t="s">
        <v>215</v>
      </c>
      <c r="BK6" s="84"/>
      <c r="BL6" s="56">
        <v>5</v>
      </c>
      <c r="BM6" s="61" t="s">
        <v>0</v>
      </c>
      <c r="BN6" s="56">
        <v>1</v>
      </c>
      <c r="BO6" s="101" t="s">
        <v>217</v>
      </c>
      <c r="BP6" s="102" t="s">
        <v>216</v>
      </c>
      <c r="BQ6" s="84"/>
      <c r="BR6" s="56">
        <v>2</v>
      </c>
      <c r="BS6" s="61" t="s">
        <v>0</v>
      </c>
      <c r="BT6" s="56">
        <v>3</v>
      </c>
      <c r="BU6" s="101" t="s">
        <v>215</v>
      </c>
      <c r="BV6" s="102" t="s">
        <v>288</v>
      </c>
      <c r="BW6" s="84"/>
      <c r="BX6" s="56">
        <v>2</v>
      </c>
      <c r="BY6" s="61" t="s">
        <v>0</v>
      </c>
      <c r="BZ6" s="56">
        <v>0</v>
      </c>
      <c r="CA6" s="101" t="s">
        <v>215</v>
      </c>
      <c r="CB6" s="102" t="s">
        <v>288</v>
      </c>
      <c r="CC6" s="84"/>
      <c r="CD6" s="56">
        <v>4</v>
      </c>
      <c r="CE6" s="61" t="s">
        <v>0</v>
      </c>
      <c r="CF6" s="56">
        <v>1</v>
      </c>
      <c r="CG6" s="101" t="s">
        <v>216</v>
      </c>
      <c r="CH6" s="102" t="s">
        <v>218</v>
      </c>
      <c r="CI6" s="84"/>
      <c r="CJ6" s="96">
        <v>3</v>
      </c>
      <c r="CK6" s="94" t="s">
        <v>0</v>
      </c>
      <c r="CL6" s="97">
        <v>1</v>
      </c>
      <c r="CM6" s="101" t="s">
        <v>216</v>
      </c>
      <c r="CN6" s="102" t="s">
        <v>218</v>
      </c>
      <c r="CO6" s="84"/>
      <c r="CP6" s="96">
        <v>1</v>
      </c>
      <c r="CQ6" s="94" t="s">
        <v>0</v>
      </c>
      <c r="CR6" s="97">
        <v>4</v>
      </c>
      <c r="CS6" s="101" t="s">
        <v>217</v>
      </c>
      <c r="CT6" s="102" t="s">
        <v>214</v>
      </c>
      <c r="CU6" s="84"/>
      <c r="CV6" s="56">
        <v>1</v>
      </c>
      <c r="CW6" s="61" t="s">
        <v>0</v>
      </c>
      <c r="CX6" s="56">
        <v>3</v>
      </c>
      <c r="CY6" s="101" t="s">
        <v>217</v>
      </c>
      <c r="CZ6" s="102" t="s">
        <v>215</v>
      </c>
      <c r="DA6" s="84"/>
      <c r="DB6" s="56">
        <v>1</v>
      </c>
      <c r="DC6" s="61" t="s">
        <v>0</v>
      </c>
      <c r="DD6" s="56">
        <v>3</v>
      </c>
      <c r="DE6" s="101" t="s">
        <v>215</v>
      </c>
      <c r="DF6" s="102" t="s">
        <v>216</v>
      </c>
      <c r="DG6" s="84"/>
      <c r="DH6" s="56">
        <v>3</v>
      </c>
      <c r="DI6" s="61" t="s">
        <v>0</v>
      </c>
      <c r="DJ6" s="56">
        <v>0</v>
      </c>
      <c r="DK6" s="101" t="s">
        <v>217</v>
      </c>
      <c r="DL6" s="102" t="s">
        <v>215</v>
      </c>
      <c r="DM6" s="84"/>
      <c r="DN6" s="56">
        <v>1</v>
      </c>
      <c r="DO6" s="61" t="s">
        <v>0</v>
      </c>
      <c r="DP6" s="56">
        <v>2</v>
      </c>
      <c r="DQ6" s="101" t="s">
        <v>217</v>
      </c>
      <c r="DR6" s="102" t="s">
        <v>215</v>
      </c>
      <c r="DS6" s="84"/>
      <c r="DT6" s="56">
        <v>2</v>
      </c>
      <c r="DU6" s="61" t="s">
        <v>0</v>
      </c>
      <c r="DV6" s="56">
        <v>0</v>
      </c>
      <c r="DW6" s="101" t="s">
        <v>217</v>
      </c>
      <c r="DX6" s="102" t="s">
        <v>218</v>
      </c>
      <c r="DY6" s="84"/>
      <c r="DZ6" s="56">
        <v>3</v>
      </c>
      <c r="EA6" s="61" t="s">
        <v>0</v>
      </c>
      <c r="EB6" s="56">
        <v>0</v>
      </c>
      <c r="EC6" s="101" t="s">
        <v>211</v>
      </c>
      <c r="ED6" s="102" t="s">
        <v>215</v>
      </c>
      <c r="EE6" s="84"/>
      <c r="EF6" s="56">
        <v>2</v>
      </c>
      <c r="EG6" s="61" t="s">
        <v>0</v>
      </c>
      <c r="EH6" s="56">
        <v>3</v>
      </c>
      <c r="EI6" s="101" t="s">
        <v>288</v>
      </c>
      <c r="EJ6" s="102" t="s">
        <v>211</v>
      </c>
      <c r="EK6" s="84"/>
      <c r="EL6" s="56">
        <v>2</v>
      </c>
      <c r="EM6" s="61" t="s">
        <v>0</v>
      </c>
      <c r="EN6" s="56">
        <v>5</v>
      </c>
      <c r="EO6" s="101" t="s">
        <v>217</v>
      </c>
      <c r="EP6" s="102" t="s">
        <v>215</v>
      </c>
      <c r="EQ6" s="84"/>
      <c r="ER6" s="96">
        <v>1</v>
      </c>
      <c r="ES6" s="94" t="s">
        <v>0</v>
      </c>
      <c r="ET6" s="97">
        <v>3</v>
      </c>
      <c r="EU6" s="101" t="s">
        <v>214</v>
      </c>
      <c r="EV6" s="102" t="s">
        <v>288</v>
      </c>
      <c r="EW6" s="84"/>
      <c r="EX6" s="56">
        <v>2</v>
      </c>
      <c r="EY6" s="61" t="s">
        <v>0</v>
      </c>
      <c r="EZ6" s="56">
        <v>1</v>
      </c>
      <c r="FA6" s="101" t="s">
        <v>215</v>
      </c>
      <c r="FB6" s="102" t="s">
        <v>217</v>
      </c>
      <c r="FC6" s="84"/>
      <c r="FD6" s="96">
        <v>3</v>
      </c>
      <c r="FE6" s="94" t="s">
        <v>0</v>
      </c>
      <c r="FF6" s="97">
        <v>3</v>
      </c>
      <c r="FG6" s="101" t="s">
        <v>265</v>
      </c>
      <c r="FH6" s="102" t="s">
        <v>344</v>
      </c>
      <c r="FI6" s="84"/>
      <c r="FJ6" s="56">
        <v>3</v>
      </c>
      <c r="FK6" s="61" t="s">
        <v>0</v>
      </c>
      <c r="FL6" s="56">
        <v>1</v>
      </c>
      <c r="FM6" s="101" t="s">
        <v>217</v>
      </c>
      <c r="FN6" s="102" t="s">
        <v>215</v>
      </c>
      <c r="FO6" s="84"/>
      <c r="FP6" s="56">
        <v>1</v>
      </c>
      <c r="FQ6" s="61" t="s">
        <v>0</v>
      </c>
      <c r="FR6" s="56">
        <v>3</v>
      </c>
      <c r="FS6" s="101" t="s">
        <v>217</v>
      </c>
      <c r="FT6" s="102" t="s">
        <v>211</v>
      </c>
      <c r="FU6" s="84"/>
      <c r="FV6" s="56">
        <v>2</v>
      </c>
      <c r="FW6" s="61" t="s">
        <v>0</v>
      </c>
      <c r="FX6" s="56">
        <v>0</v>
      </c>
      <c r="FY6" s="101" t="s">
        <v>215</v>
      </c>
      <c r="FZ6" s="102" t="s">
        <v>217</v>
      </c>
      <c r="GA6" s="84"/>
      <c r="GB6" s="96">
        <v>1</v>
      </c>
      <c r="GC6" s="94" t="s">
        <v>0</v>
      </c>
      <c r="GD6" s="97">
        <v>4</v>
      </c>
      <c r="GE6" s="101" t="s">
        <v>217</v>
      </c>
      <c r="GF6" s="102" t="s">
        <v>214</v>
      </c>
      <c r="GG6" s="84"/>
      <c r="GH6" s="96">
        <v>3</v>
      </c>
      <c r="GI6" s="94" t="s">
        <v>0</v>
      </c>
      <c r="GJ6" s="97">
        <v>0</v>
      </c>
      <c r="GK6" s="101" t="s">
        <v>216</v>
      </c>
      <c r="GL6" s="102" t="s">
        <v>217</v>
      </c>
      <c r="GM6" s="84"/>
      <c r="GN6" s="56">
        <v>1</v>
      </c>
      <c r="GO6" s="61" t="s">
        <v>0</v>
      </c>
      <c r="GP6" s="56">
        <v>3</v>
      </c>
      <c r="GQ6" s="101" t="s">
        <v>216</v>
      </c>
      <c r="GR6" s="102" t="s">
        <v>217</v>
      </c>
      <c r="GS6" s="84"/>
      <c r="GT6" s="56">
        <v>0</v>
      </c>
      <c r="GU6" s="61" t="s">
        <v>0</v>
      </c>
      <c r="GV6" s="56">
        <v>2</v>
      </c>
      <c r="GW6" s="101" t="s">
        <v>218</v>
      </c>
      <c r="GX6" s="102" t="s">
        <v>216</v>
      </c>
      <c r="GY6" s="84"/>
      <c r="GZ6" s="96"/>
      <c r="HA6" s="94" t="s">
        <v>0</v>
      </c>
      <c r="HB6" s="97"/>
      <c r="HC6" s="101" t="s">
        <v>325</v>
      </c>
      <c r="HD6" s="102" t="s">
        <v>325</v>
      </c>
      <c r="HE6" s="84"/>
      <c r="HF6" s="56">
        <v>3</v>
      </c>
      <c r="HG6" s="61" t="s">
        <v>0</v>
      </c>
      <c r="HH6" s="56">
        <v>2</v>
      </c>
      <c r="HI6" s="101" t="s">
        <v>216</v>
      </c>
      <c r="HJ6" s="102" t="s">
        <v>211</v>
      </c>
      <c r="HK6" s="84"/>
      <c r="HL6" s="56">
        <v>0</v>
      </c>
      <c r="HM6" s="61" t="s">
        <v>0</v>
      </c>
      <c r="HN6" s="56">
        <v>2</v>
      </c>
      <c r="HO6" s="101" t="s">
        <v>265</v>
      </c>
      <c r="HP6" s="102" t="s">
        <v>216</v>
      </c>
      <c r="HQ6" s="84"/>
      <c r="HR6" s="56">
        <v>2</v>
      </c>
      <c r="HS6" s="61" t="s">
        <v>0</v>
      </c>
      <c r="HT6" s="56">
        <v>0</v>
      </c>
      <c r="HU6" s="101" t="s">
        <v>217</v>
      </c>
      <c r="HV6" s="102" t="s">
        <v>265</v>
      </c>
      <c r="HW6" s="84"/>
      <c r="HX6" s="96"/>
      <c r="HY6" s="94" t="s">
        <v>0</v>
      </c>
      <c r="HZ6" s="97"/>
      <c r="IA6" s="101" t="s">
        <v>325</v>
      </c>
      <c r="IB6" s="102" t="s">
        <v>325</v>
      </c>
      <c r="IC6" s="84"/>
      <c r="ID6" s="56">
        <v>0</v>
      </c>
      <c r="IE6" s="61" t="s">
        <v>0</v>
      </c>
      <c r="IF6" s="56">
        <v>1</v>
      </c>
      <c r="IG6" s="101" t="s">
        <v>216</v>
      </c>
      <c r="IH6" s="102" t="s">
        <v>218</v>
      </c>
      <c r="II6" s="84"/>
      <c r="IJ6" s="56"/>
      <c r="IK6" s="61" t="s">
        <v>0</v>
      </c>
      <c r="IL6" s="56"/>
      <c r="IM6" s="101" t="s">
        <v>325</v>
      </c>
      <c r="IN6" s="102" t="s">
        <v>325</v>
      </c>
      <c r="IO6" s="84"/>
      <c r="IP6" s="96">
        <v>2</v>
      </c>
      <c r="IQ6" s="94" t="s">
        <v>0</v>
      </c>
      <c r="IR6" s="97">
        <v>1</v>
      </c>
      <c r="IS6" s="101" t="s">
        <v>214</v>
      </c>
      <c r="IT6" s="102" t="s">
        <v>344</v>
      </c>
      <c r="IU6" s="84"/>
      <c r="IV6" s="56">
        <v>1</v>
      </c>
      <c r="IW6" s="61" t="s">
        <v>0</v>
      </c>
      <c r="IX6" s="56">
        <v>2</v>
      </c>
      <c r="IY6" s="101" t="s">
        <v>217</v>
      </c>
      <c r="IZ6" s="102" t="s">
        <v>214</v>
      </c>
      <c r="JA6" s="84"/>
      <c r="JB6" s="56">
        <v>3</v>
      </c>
      <c r="JC6" s="61" t="s">
        <v>0</v>
      </c>
      <c r="JD6" s="56">
        <v>1</v>
      </c>
      <c r="JE6" s="101" t="s">
        <v>218</v>
      </c>
      <c r="JF6" s="102" t="s">
        <v>214</v>
      </c>
      <c r="JG6" s="84"/>
      <c r="JH6" s="56">
        <v>2</v>
      </c>
      <c r="JI6" s="61" t="s">
        <v>0</v>
      </c>
      <c r="JJ6" s="56">
        <v>4</v>
      </c>
      <c r="JK6" s="101" t="s">
        <v>214</v>
      </c>
      <c r="JL6" s="102" t="s">
        <v>326</v>
      </c>
      <c r="JM6" s="84"/>
      <c r="JN6" s="56">
        <v>1</v>
      </c>
      <c r="JO6" s="61" t="s">
        <v>0</v>
      </c>
      <c r="JP6" s="56">
        <v>3</v>
      </c>
      <c r="JQ6" s="101" t="s">
        <v>217</v>
      </c>
      <c r="JR6" s="102" t="s">
        <v>344</v>
      </c>
      <c r="JS6" s="84"/>
      <c r="JT6" s="96">
        <v>3</v>
      </c>
      <c r="JU6" s="94" t="s">
        <v>0</v>
      </c>
      <c r="JV6" s="97">
        <v>2</v>
      </c>
      <c r="JW6" s="101" t="s">
        <v>217</v>
      </c>
      <c r="JX6" s="102" t="s">
        <v>215</v>
      </c>
      <c r="JY6" s="84"/>
      <c r="JZ6" s="96">
        <v>4</v>
      </c>
      <c r="KA6" s="94" t="s">
        <v>0</v>
      </c>
      <c r="KB6" s="97">
        <v>1</v>
      </c>
      <c r="KC6" s="101" t="s">
        <v>419</v>
      </c>
      <c r="KD6" s="102" t="s">
        <v>214</v>
      </c>
      <c r="KE6" s="84"/>
      <c r="KF6" s="96">
        <v>1</v>
      </c>
      <c r="KG6" s="94" t="s">
        <v>0</v>
      </c>
      <c r="KH6" s="97">
        <v>3</v>
      </c>
      <c r="KI6" s="101" t="s">
        <v>215</v>
      </c>
      <c r="KJ6" s="102" t="s">
        <v>217</v>
      </c>
      <c r="KK6" s="84"/>
      <c r="KL6" s="56"/>
      <c r="KM6" s="61" t="s">
        <v>0</v>
      </c>
      <c r="KN6" s="56"/>
      <c r="KO6" s="101" t="s">
        <v>325</v>
      </c>
      <c r="KP6" s="102" t="s">
        <v>325</v>
      </c>
      <c r="KQ6" s="84"/>
      <c r="KR6" s="56">
        <v>4</v>
      </c>
      <c r="KS6" s="61" t="s">
        <v>0</v>
      </c>
      <c r="KT6" s="56">
        <v>2</v>
      </c>
      <c r="KU6" s="101" t="s">
        <v>215</v>
      </c>
      <c r="KV6" s="102" t="s">
        <v>217</v>
      </c>
      <c r="KW6" s="84"/>
      <c r="KX6" s="56"/>
      <c r="KY6" s="61" t="s">
        <v>0</v>
      </c>
      <c r="KZ6" s="56"/>
      <c r="LA6" s="101" t="s">
        <v>325</v>
      </c>
      <c r="LB6" s="102" t="s">
        <v>325</v>
      </c>
      <c r="LC6" s="84"/>
      <c r="LD6" s="96"/>
      <c r="LE6" s="94" t="s">
        <v>0</v>
      </c>
      <c r="LF6" s="97"/>
      <c r="LG6" s="101" t="s">
        <v>325</v>
      </c>
      <c r="LH6" s="102" t="s">
        <v>325</v>
      </c>
      <c r="LI6" s="84"/>
      <c r="LJ6" s="56"/>
      <c r="LK6" s="61" t="s">
        <v>0</v>
      </c>
      <c r="LL6" s="56"/>
      <c r="LM6" s="101" t="s">
        <v>325</v>
      </c>
      <c r="LN6" s="102" t="s">
        <v>325</v>
      </c>
      <c r="LO6" s="84"/>
      <c r="LP6" s="56"/>
      <c r="LQ6" s="61" t="s">
        <v>0</v>
      </c>
      <c r="LR6" s="56"/>
      <c r="LS6" s="101" t="s">
        <v>325</v>
      </c>
      <c r="LT6" s="102" t="s">
        <v>325</v>
      </c>
      <c r="LU6" s="84"/>
      <c r="LV6" s="96"/>
      <c r="LW6" s="94" t="s">
        <v>0</v>
      </c>
      <c r="LX6" s="97"/>
      <c r="LY6" s="101" t="s">
        <v>325</v>
      </c>
      <c r="LZ6" s="102" t="s">
        <v>325</v>
      </c>
      <c r="MA6" s="84"/>
      <c r="MB6" s="56"/>
      <c r="MC6" s="61" t="s">
        <v>0</v>
      </c>
      <c r="MD6" s="56"/>
      <c r="ME6" s="101" t="s">
        <v>325</v>
      </c>
      <c r="MF6" s="102" t="s">
        <v>325</v>
      </c>
      <c r="MG6" s="84"/>
      <c r="MH6" s="56"/>
      <c r="MI6" s="61" t="s">
        <v>0</v>
      </c>
      <c r="MJ6" s="56"/>
      <c r="MK6" s="101" t="s">
        <v>325</v>
      </c>
      <c r="ML6" s="102" t="s">
        <v>325</v>
      </c>
      <c r="MM6" s="84"/>
      <c r="MN6" s="56"/>
      <c r="MO6" s="61" t="s">
        <v>0</v>
      </c>
      <c r="MP6" s="56"/>
      <c r="MQ6" s="101" t="s">
        <v>325</v>
      </c>
      <c r="MR6" s="102" t="s">
        <v>325</v>
      </c>
      <c r="MS6" s="84"/>
      <c r="MT6" s="96"/>
      <c r="MU6" s="94" t="s">
        <v>0</v>
      </c>
      <c r="MV6" s="97"/>
      <c r="MW6" s="101" t="s">
        <v>325</v>
      </c>
      <c r="MX6" s="102" t="s">
        <v>325</v>
      </c>
      <c r="MY6" s="84"/>
      <c r="MZ6" s="56"/>
      <c r="NA6" s="61" t="s">
        <v>0</v>
      </c>
      <c r="NB6" s="56"/>
      <c r="NC6" s="101" t="s">
        <v>325</v>
      </c>
      <c r="ND6" s="102" t="s">
        <v>325</v>
      </c>
      <c r="NE6" s="84"/>
      <c r="NF6" s="56"/>
      <c r="NG6" s="61" t="s">
        <v>0</v>
      </c>
      <c r="NH6" s="56"/>
      <c r="NI6" s="101" t="s">
        <v>325</v>
      </c>
      <c r="NJ6" s="102" t="s">
        <v>325</v>
      </c>
      <c r="NK6" s="84"/>
      <c r="NL6" s="56"/>
      <c r="NM6" s="61" t="s">
        <v>0</v>
      </c>
      <c r="NN6" s="56"/>
      <c r="NO6" s="101" t="s">
        <v>325</v>
      </c>
      <c r="NP6" s="102" t="s">
        <v>325</v>
      </c>
      <c r="NQ6" s="84"/>
      <c r="NR6" s="56"/>
      <c r="NS6" s="61" t="s">
        <v>0</v>
      </c>
      <c r="NT6" s="56"/>
      <c r="NU6" s="101" t="s">
        <v>325</v>
      </c>
      <c r="NV6" s="102" t="s">
        <v>325</v>
      </c>
      <c r="NW6" s="61"/>
      <c r="NX6" s="96"/>
      <c r="NY6" s="94" t="s">
        <v>0</v>
      </c>
      <c r="NZ6" s="97"/>
      <c r="OA6" s="101" t="s">
        <v>325</v>
      </c>
      <c r="OB6" s="102" t="s">
        <v>325</v>
      </c>
      <c r="OC6" s="61"/>
      <c r="OD6" s="226"/>
      <c r="OE6" s="227" t="s">
        <v>0</v>
      </c>
      <c r="OF6" s="227"/>
      <c r="OG6" s="101" t="s">
        <v>325</v>
      </c>
      <c r="OH6" s="102" t="s">
        <v>325</v>
      </c>
    </row>
    <row r="7" spans="1:398" ht="15" hidden="1" customHeight="1" x14ac:dyDescent="0.2">
      <c r="A7" s="256">
        <f>IF(B7="","",VLOOKUP(B7,'Registrovaní tipéri'!$A$2:$B$101,2,FALSE))</f>
        <v>23</v>
      </c>
      <c r="B7" s="250" t="s">
        <v>296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325</v>
      </c>
      <c r="N7" s="102" t="s">
        <v>325</v>
      </c>
      <c r="O7" s="72"/>
      <c r="P7" s="93"/>
      <c r="Q7" s="61" t="s">
        <v>0</v>
      </c>
      <c r="R7" s="56"/>
      <c r="S7" s="101" t="s">
        <v>325</v>
      </c>
      <c r="T7" s="102" t="s">
        <v>325</v>
      </c>
      <c r="U7" s="72"/>
      <c r="V7" s="93"/>
      <c r="W7" s="61" t="s">
        <v>0</v>
      </c>
      <c r="X7" s="56"/>
      <c r="Y7" s="101" t="s">
        <v>325</v>
      </c>
      <c r="Z7" s="102" t="s">
        <v>325</v>
      </c>
      <c r="AA7" s="84"/>
      <c r="AB7" s="56"/>
      <c r="AC7" s="61" t="s">
        <v>0</v>
      </c>
      <c r="AD7" s="56"/>
      <c r="AE7" s="101" t="s">
        <v>325</v>
      </c>
      <c r="AF7" s="102" t="s">
        <v>325</v>
      </c>
      <c r="AG7" s="84"/>
      <c r="AH7" s="56"/>
      <c r="AI7" s="61" t="s">
        <v>0</v>
      </c>
      <c r="AJ7" s="56"/>
      <c r="AK7" s="101" t="s">
        <v>325</v>
      </c>
      <c r="AL7" s="102" t="s">
        <v>325</v>
      </c>
      <c r="AM7" s="84"/>
      <c r="AN7" s="93"/>
      <c r="AO7" s="61" t="s">
        <v>0</v>
      </c>
      <c r="AP7" s="56"/>
      <c r="AQ7" s="101" t="s">
        <v>325</v>
      </c>
      <c r="AR7" s="102" t="s">
        <v>325</v>
      </c>
      <c r="AS7" s="84"/>
      <c r="AT7" s="56"/>
      <c r="AU7" s="61" t="s">
        <v>0</v>
      </c>
      <c r="AV7" s="56"/>
      <c r="AW7" s="101" t="s">
        <v>325</v>
      </c>
      <c r="AX7" s="102" t="s">
        <v>325</v>
      </c>
      <c r="AY7" s="84"/>
      <c r="AZ7" s="93"/>
      <c r="BA7" s="61" t="s">
        <v>0</v>
      </c>
      <c r="BB7" s="56"/>
      <c r="BC7" s="101" t="s">
        <v>325</v>
      </c>
      <c r="BD7" s="102" t="s">
        <v>325</v>
      </c>
      <c r="BE7" s="84"/>
      <c r="BF7" s="56"/>
      <c r="BG7" s="61" t="s">
        <v>0</v>
      </c>
      <c r="BH7" s="56"/>
      <c r="BI7" s="101" t="s">
        <v>325</v>
      </c>
      <c r="BJ7" s="102" t="s">
        <v>325</v>
      </c>
      <c r="BK7" s="84"/>
      <c r="BL7" s="56"/>
      <c r="BM7" s="61" t="s">
        <v>0</v>
      </c>
      <c r="BN7" s="56"/>
      <c r="BO7" s="101" t="s">
        <v>325</v>
      </c>
      <c r="BP7" s="102" t="s">
        <v>325</v>
      </c>
      <c r="BQ7" s="84"/>
      <c r="BR7" s="56"/>
      <c r="BS7" s="61" t="s">
        <v>0</v>
      </c>
      <c r="BT7" s="56"/>
      <c r="BU7" s="101" t="s">
        <v>325</v>
      </c>
      <c r="BV7" s="102" t="s">
        <v>325</v>
      </c>
      <c r="BW7" s="84"/>
      <c r="BX7" s="56"/>
      <c r="BY7" s="61" t="s">
        <v>0</v>
      </c>
      <c r="BZ7" s="56"/>
      <c r="CA7" s="101" t="s">
        <v>325</v>
      </c>
      <c r="CB7" s="102" t="s">
        <v>325</v>
      </c>
      <c r="CC7" s="84"/>
      <c r="CD7" s="56"/>
      <c r="CE7" s="61" t="s">
        <v>0</v>
      </c>
      <c r="CF7" s="56"/>
      <c r="CG7" s="101" t="s">
        <v>325</v>
      </c>
      <c r="CH7" s="102" t="s">
        <v>325</v>
      </c>
      <c r="CI7" s="84"/>
      <c r="CJ7" s="93"/>
      <c r="CK7" s="61" t="s">
        <v>0</v>
      </c>
      <c r="CL7" s="56"/>
      <c r="CM7" s="101" t="s">
        <v>325</v>
      </c>
      <c r="CN7" s="102" t="s">
        <v>325</v>
      </c>
      <c r="CO7" s="84"/>
      <c r="CP7" s="93"/>
      <c r="CQ7" s="61" t="s">
        <v>0</v>
      </c>
      <c r="CR7" s="56"/>
      <c r="CS7" s="101" t="s">
        <v>325</v>
      </c>
      <c r="CT7" s="102" t="s">
        <v>325</v>
      </c>
      <c r="CU7" s="84"/>
      <c r="CV7" s="56"/>
      <c r="CW7" s="61" t="s">
        <v>0</v>
      </c>
      <c r="CX7" s="56"/>
      <c r="CY7" s="101" t="s">
        <v>325</v>
      </c>
      <c r="CZ7" s="102" t="s">
        <v>325</v>
      </c>
      <c r="DA7" s="84"/>
      <c r="DB7" s="56"/>
      <c r="DC7" s="61" t="s">
        <v>0</v>
      </c>
      <c r="DD7" s="56"/>
      <c r="DE7" s="101" t="s">
        <v>325</v>
      </c>
      <c r="DF7" s="102" t="s">
        <v>325</v>
      </c>
      <c r="DG7" s="84"/>
      <c r="DH7" s="56"/>
      <c r="DI7" s="61" t="s">
        <v>0</v>
      </c>
      <c r="DJ7" s="56"/>
      <c r="DK7" s="101" t="s">
        <v>325</v>
      </c>
      <c r="DL7" s="102" t="s">
        <v>325</v>
      </c>
      <c r="DM7" s="84"/>
      <c r="DN7" s="56"/>
      <c r="DO7" s="61" t="s">
        <v>0</v>
      </c>
      <c r="DP7" s="56"/>
      <c r="DQ7" s="101" t="s">
        <v>325</v>
      </c>
      <c r="DR7" s="102" t="s">
        <v>325</v>
      </c>
      <c r="DS7" s="84"/>
      <c r="DT7" s="56"/>
      <c r="DU7" s="61" t="s">
        <v>0</v>
      </c>
      <c r="DV7" s="56"/>
      <c r="DW7" s="101" t="s">
        <v>325</v>
      </c>
      <c r="DX7" s="102" t="s">
        <v>325</v>
      </c>
      <c r="DY7" s="84"/>
      <c r="DZ7" s="56"/>
      <c r="EA7" s="61" t="s">
        <v>0</v>
      </c>
      <c r="EB7" s="56"/>
      <c r="EC7" s="101" t="s">
        <v>325</v>
      </c>
      <c r="ED7" s="102" t="s">
        <v>325</v>
      </c>
      <c r="EE7" s="84"/>
      <c r="EF7" s="56"/>
      <c r="EG7" s="61" t="s">
        <v>0</v>
      </c>
      <c r="EH7" s="56"/>
      <c r="EI7" s="101" t="s">
        <v>325</v>
      </c>
      <c r="EJ7" s="102" t="s">
        <v>325</v>
      </c>
      <c r="EK7" s="84"/>
      <c r="EL7" s="56"/>
      <c r="EM7" s="61" t="s">
        <v>0</v>
      </c>
      <c r="EN7" s="56"/>
      <c r="EO7" s="101" t="s">
        <v>325</v>
      </c>
      <c r="EP7" s="102" t="s">
        <v>325</v>
      </c>
      <c r="EQ7" s="84"/>
      <c r="ER7" s="93"/>
      <c r="ES7" s="61" t="s">
        <v>0</v>
      </c>
      <c r="ET7" s="56"/>
      <c r="EU7" s="101" t="s">
        <v>325</v>
      </c>
      <c r="EV7" s="102" t="s">
        <v>325</v>
      </c>
      <c r="EW7" s="84"/>
      <c r="EX7" s="56"/>
      <c r="EY7" s="61" t="s">
        <v>0</v>
      </c>
      <c r="EZ7" s="56"/>
      <c r="FA7" s="101" t="s">
        <v>325</v>
      </c>
      <c r="FB7" s="102" t="s">
        <v>325</v>
      </c>
      <c r="FC7" s="84"/>
      <c r="FD7" s="248"/>
      <c r="FE7" s="61" t="s">
        <v>0</v>
      </c>
      <c r="FF7" s="61"/>
      <c r="FG7" s="101" t="s">
        <v>325</v>
      </c>
      <c r="FH7" s="102" t="s">
        <v>325</v>
      </c>
      <c r="FI7" s="84"/>
      <c r="FJ7" s="56"/>
      <c r="FK7" s="61" t="s">
        <v>0</v>
      </c>
      <c r="FL7" s="56"/>
      <c r="FM7" s="101" t="s">
        <v>325</v>
      </c>
      <c r="FN7" s="102" t="s">
        <v>325</v>
      </c>
      <c r="FO7" s="84"/>
      <c r="FP7" s="56"/>
      <c r="FQ7" s="61" t="s">
        <v>0</v>
      </c>
      <c r="FR7" s="56"/>
      <c r="FS7" s="101" t="s">
        <v>325</v>
      </c>
      <c r="FT7" s="102" t="s">
        <v>325</v>
      </c>
      <c r="FU7" s="84"/>
      <c r="FV7" s="56"/>
      <c r="FW7" s="61" t="s">
        <v>0</v>
      </c>
      <c r="FX7" s="56"/>
      <c r="FY7" s="101" t="s">
        <v>325</v>
      </c>
      <c r="FZ7" s="102" t="s">
        <v>325</v>
      </c>
      <c r="GA7" s="84"/>
      <c r="GB7" s="93"/>
      <c r="GC7" s="61" t="s">
        <v>0</v>
      </c>
      <c r="GD7" s="56"/>
      <c r="GE7" s="101" t="s">
        <v>325</v>
      </c>
      <c r="GF7" s="102" t="s">
        <v>325</v>
      </c>
      <c r="GG7" s="84"/>
      <c r="GH7" s="93"/>
      <c r="GI7" s="61" t="s">
        <v>0</v>
      </c>
      <c r="GJ7" s="56"/>
      <c r="GK7" s="101" t="s">
        <v>325</v>
      </c>
      <c r="GL7" s="102" t="s">
        <v>325</v>
      </c>
      <c r="GM7" s="84"/>
      <c r="GN7" s="56"/>
      <c r="GO7" s="61" t="s">
        <v>0</v>
      </c>
      <c r="GP7" s="56"/>
      <c r="GQ7" s="101" t="s">
        <v>325</v>
      </c>
      <c r="GR7" s="102" t="s">
        <v>325</v>
      </c>
      <c r="GS7" s="84"/>
      <c r="GT7" s="56"/>
      <c r="GU7" s="61" t="s">
        <v>0</v>
      </c>
      <c r="GV7" s="56"/>
      <c r="GW7" s="101" t="s">
        <v>325</v>
      </c>
      <c r="GX7" s="102" t="s">
        <v>325</v>
      </c>
      <c r="GY7" s="84"/>
      <c r="GZ7" s="93"/>
      <c r="HA7" s="61" t="s">
        <v>0</v>
      </c>
      <c r="HB7" s="56"/>
      <c r="HC7" s="101" t="s">
        <v>325</v>
      </c>
      <c r="HD7" s="102" t="s">
        <v>325</v>
      </c>
      <c r="HE7" s="84"/>
      <c r="HF7" s="56"/>
      <c r="HG7" s="61" t="s">
        <v>0</v>
      </c>
      <c r="HH7" s="56"/>
      <c r="HI7" s="101" t="s">
        <v>325</v>
      </c>
      <c r="HJ7" s="102" t="s">
        <v>325</v>
      </c>
      <c r="HK7" s="84"/>
      <c r="HL7" s="56"/>
      <c r="HM7" s="61" t="s">
        <v>0</v>
      </c>
      <c r="HN7" s="56"/>
      <c r="HO7" s="101" t="s">
        <v>325</v>
      </c>
      <c r="HP7" s="102" t="s">
        <v>325</v>
      </c>
      <c r="HQ7" s="84"/>
      <c r="HR7" s="56"/>
      <c r="HS7" s="61" t="s">
        <v>0</v>
      </c>
      <c r="HT7" s="56"/>
      <c r="HU7" s="101" t="s">
        <v>325</v>
      </c>
      <c r="HV7" s="102" t="s">
        <v>325</v>
      </c>
      <c r="HW7" s="84"/>
      <c r="HX7" s="93"/>
      <c r="HY7" s="61" t="s">
        <v>0</v>
      </c>
      <c r="HZ7" s="56"/>
      <c r="IA7" s="101" t="s">
        <v>325</v>
      </c>
      <c r="IB7" s="102" t="s">
        <v>325</v>
      </c>
      <c r="IC7" s="84"/>
      <c r="ID7" s="56"/>
      <c r="IE7" s="61" t="s">
        <v>0</v>
      </c>
      <c r="IF7" s="56"/>
      <c r="IG7" s="101" t="s">
        <v>325</v>
      </c>
      <c r="IH7" s="102" t="s">
        <v>325</v>
      </c>
      <c r="II7" s="84"/>
      <c r="IJ7" s="56"/>
      <c r="IK7" s="61" t="s">
        <v>0</v>
      </c>
      <c r="IL7" s="56"/>
      <c r="IM7" s="101" t="s">
        <v>325</v>
      </c>
      <c r="IN7" s="102" t="s">
        <v>325</v>
      </c>
      <c r="IO7" s="84"/>
      <c r="IP7" s="93"/>
      <c r="IQ7" s="61" t="s">
        <v>0</v>
      </c>
      <c r="IR7" s="56"/>
      <c r="IS7" s="101" t="s">
        <v>325</v>
      </c>
      <c r="IT7" s="102" t="s">
        <v>325</v>
      </c>
      <c r="IU7" s="84"/>
      <c r="IV7" s="56"/>
      <c r="IW7" s="61" t="s">
        <v>0</v>
      </c>
      <c r="IX7" s="56"/>
      <c r="IY7" s="101" t="s">
        <v>325</v>
      </c>
      <c r="IZ7" s="102" t="s">
        <v>325</v>
      </c>
      <c r="JA7" s="84"/>
      <c r="JB7" s="56"/>
      <c r="JC7" s="61" t="s">
        <v>0</v>
      </c>
      <c r="JD7" s="56"/>
      <c r="JE7" s="101" t="s">
        <v>325</v>
      </c>
      <c r="JF7" s="102" t="s">
        <v>325</v>
      </c>
      <c r="JG7" s="84"/>
      <c r="JH7" s="56"/>
      <c r="JI7" s="61" t="s">
        <v>0</v>
      </c>
      <c r="JJ7" s="56"/>
      <c r="JK7" s="101" t="s">
        <v>325</v>
      </c>
      <c r="JL7" s="102" t="s">
        <v>325</v>
      </c>
      <c r="JM7" s="84"/>
      <c r="JN7" s="56"/>
      <c r="JO7" s="61" t="s">
        <v>0</v>
      </c>
      <c r="JP7" s="56"/>
      <c r="JQ7" s="101" t="s">
        <v>325</v>
      </c>
      <c r="JR7" s="102" t="s">
        <v>325</v>
      </c>
      <c r="JS7" s="84"/>
      <c r="JT7" s="248"/>
      <c r="JU7" s="61" t="s">
        <v>0</v>
      </c>
      <c r="JV7" s="61"/>
      <c r="JW7" s="101" t="s">
        <v>325</v>
      </c>
      <c r="JX7" s="102" t="s">
        <v>325</v>
      </c>
      <c r="JY7" s="84"/>
      <c r="JZ7" s="248"/>
      <c r="KA7" s="61" t="s">
        <v>0</v>
      </c>
      <c r="KB7" s="61"/>
      <c r="KC7" s="101" t="s">
        <v>325</v>
      </c>
      <c r="KD7" s="102" t="s">
        <v>325</v>
      </c>
      <c r="KE7" s="84"/>
      <c r="KF7" s="93"/>
      <c r="KG7" s="61" t="s">
        <v>0</v>
      </c>
      <c r="KH7" s="56"/>
      <c r="KI7" s="101" t="s">
        <v>325</v>
      </c>
      <c r="KJ7" s="102" t="s">
        <v>325</v>
      </c>
      <c r="KK7" s="84"/>
      <c r="KL7" s="56"/>
      <c r="KM7" s="61" t="s">
        <v>0</v>
      </c>
      <c r="KN7" s="56"/>
      <c r="KO7" s="101" t="s">
        <v>325</v>
      </c>
      <c r="KP7" s="102" t="s">
        <v>325</v>
      </c>
      <c r="KQ7" s="84"/>
      <c r="KR7" s="56"/>
      <c r="KS7" s="61" t="s">
        <v>0</v>
      </c>
      <c r="KT7" s="56"/>
      <c r="KU7" s="101" t="s">
        <v>325</v>
      </c>
      <c r="KV7" s="102" t="s">
        <v>325</v>
      </c>
      <c r="KW7" s="84"/>
      <c r="KX7" s="56"/>
      <c r="KY7" s="61" t="s">
        <v>0</v>
      </c>
      <c r="KZ7" s="56"/>
      <c r="LA7" s="101" t="s">
        <v>325</v>
      </c>
      <c r="LB7" s="102" t="s">
        <v>325</v>
      </c>
      <c r="LC7" s="84"/>
      <c r="LD7" s="93"/>
      <c r="LE7" s="61" t="s">
        <v>0</v>
      </c>
      <c r="LF7" s="56"/>
      <c r="LG7" s="101" t="s">
        <v>325</v>
      </c>
      <c r="LH7" s="102" t="s">
        <v>325</v>
      </c>
      <c r="LI7" s="84"/>
      <c r="LJ7" s="56"/>
      <c r="LK7" s="61" t="s">
        <v>0</v>
      </c>
      <c r="LL7" s="56"/>
      <c r="LM7" s="101" t="s">
        <v>325</v>
      </c>
      <c r="LN7" s="102" t="s">
        <v>325</v>
      </c>
      <c r="LO7" s="84"/>
      <c r="LP7" s="56"/>
      <c r="LQ7" s="61" t="s">
        <v>0</v>
      </c>
      <c r="LR7" s="56"/>
      <c r="LS7" s="101" t="s">
        <v>325</v>
      </c>
      <c r="LT7" s="102" t="s">
        <v>325</v>
      </c>
      <c r="LU7" s="84"/>
      <c r="LV7" s="93"/>
      <c r="LW7" s="61" t="s">
        <v>0</v>
      </c>
      <c r="LX7" s="56"/>
      <c r="LY7" s="101" t="s">
        <v>325</v>
      </c>
      <c r="LZ7" s="102" t="s">
        <v>325</v>
      </c>
      <c r="MA7" s="84"/>
      <c r="MB7" s="56"/>
      <c r="MC7" s="61" t="s">
        <v>0</v>
      </c>
      <c r="MD7" s="56"/>
      <c r="ME7" s="101" t="s">
        <v>325</v>
      </c>
      <c r="MF7" s="102" t="s">
        <v>325</v>
      </c>
      <c r="MG7" s="84"/>
      <c r="MH7" s="56"/>
      <c r="MI7" s="61" t="s">
        <v>0</v>
      </c>
      <c r="MJ7" s="56"/>
      <c r="MK7" s="101" t="s">
        <v>325</v>
      </c>
      <c r="ML7" s="102" t="s">
        <v>325</v>
      </c>
      <c r="MM7" s="84"/>
      <c r="MN7" s="56"/>
      <c r="MO7" s="61" t="s">
        <v>0</v>
      </c>
      <c r="MP7" s="56"/>
      <c r="MQ7" s="101" t="s">
        <v>325</v>
      </c>
      <c r="MR7" s="102" t="s">
        <v>325</v>
      </c>
      <c r="MS7" s="84"/>
      <c r="MT7" s="93"/>
      <c r="MU7" s="61" t="s">
        <v>0</v>
      </c>
      <c r="MV7" s="56"/>
      <c r="MW7" s="101" t="s">
        <v>325</v>
      </c>
      <c r="MX7" s="102" t="s">
        <v>325</v>
      </c>
      <c r="MY7" s="84"/>
      <c r="MZ7" s="56"/>
      <c r="NA7" s="61" t="s">
        <v>0</v>
      </c>
      <c r="NB7" s="56"/>
      <c r="NC7" s="101" t="s">
        <v>325</v>
      </c>
      <c r="ND7" s="102" t="s">
        <v>325</v>
      </c>
      <c r="NE7" s="84"/>
      <c r="NF7" s="56"/>
      <c r="NG7" s="61" t="s">
        <v>0</v>
      </c>
      <c r="NH7" s="56"/>
      <c r="NI7" s="101" t="s">
        <v>325</v>
      </c>
      <c r="NJ7" s="102" t="s">
        <v>325</v>
      </c>
      <c r="NK7" s="84"/>
      <c r="NL7" s="56"/>
      <c r="NM7" s="61" t="s">
        <v>0</v>
      </c>
      <c r="NN7" s="56"/>
      <c r="NO7" s="101" t="s">
        <v>325</v>
      </c>
      <c r="NP7" s="102" t="s">
        <v>325</v>
      </c>
      <c r="NQ7" s="84"/>
      <c r="NR7" s="56"/>
      <c r="NS7" s="61" t="s">
        <v>0</v>
      </c>
      <c r="NT7" s="56"/>
      <c r="NU7" s="101" t="s">
        <v>325</v>
      </c>
      <c r="NV7" s="102" t="s">
        <v>325</v>
      </c>
      <c r="NW7" s="61"/>
      <c r="NX7" s="93"/>
      <c r="NY7" s="61" t="s">
        <v>0</v>
      </c>
      <c r="NZ7" s="56"/>
      <c r="OA7" s="101" t="s">
        <v>325</v>
      </c>
      <c r="OB7" s="102" t="s">
        <v>325</v>
      </c>
      <c r="OC7" s="61"/>
      <c r="OD7" s="229"/>
      <c r="OE7" s="101" t="s">
        <v>0</v>
      </c>
      <c r="OF7" s="101"/>
      <c r="OG7" s="101" t="s">
        <v>325</v>
      </c>
      <c r="OH7" s="102" t="s">
        <v>325</v>
      </c>
    </row>
    <row r="8" spans="1:398" ht="15" x14ac:dyDescent="0.2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215</v>
      </c>
      <c r="N8" s="102" t="s">
        <v>326</v>
      </c>
      <c r="O8" s="72"/>
      <c r="P8" s="93">
        <v>3</v>
      </c>
      <c r="Q8" s="61" t="s">
        <v>0</v>
      </c>
      <c r="R8" s="56">
        <v>1</v>
      </c>
      <c r="S8" s="101" t="s">
        <v>215</v>
      </c>
      <c r="T8" s="102" t="s">
        <v>288</v>
      </c>
      <c r="U8" s="72"/>
      <c r="V8" s="93">
        <v>2</v>
      </c>
      <c r="W8" s="61" t="s">
        <v>0</v>
      </c>
      <c r="X8" s="56">
        <v>3</v>
      </c>
      <c r="Y8" s="101" t="s">
        <v>217</v>
      </c>
      <c r="Z8" s="102" t="s">
        <v>211</v>
      </c>
      <c r="AA8" s="84"/>
      <c r="AB8" s="56">
        <v>2</v>
      </c>
      <c r="AC8" s="61" t="s">
        <v>0</v>
      </c>
      <c r="AD8" s="56">
        <v>1</v>
      </c>
      <c r="AE8" s="101" t="s">
        <v>218</v>
      </c>
      <c r="AF8" s="102" t="s">
        <v>326</v>
      </c>
      <c r="AG8" s="84"/>
      <c r="AH8" s="56">
        <v>1</v>
      </c>
      <c r="AI8" s="61" t="s">
        <v>0</v>
      </c>
      <c r="AJ8" s="56">
        <v>2</v>
      </c>
      <c r="AK8" s="101" t="s">
        <v>216</v>
      </c>
      <c r="AL8" s="102" t="s">
        <v>215</v>
      </c>
      <c r="AM8" s="84"/>
      <c r="AN8" s="93">
        <v>1</v>
      </c>
      <c r="AO8" s="61" t="s">
        <v>0</v>
      </c>
      <c r="AP8" s="56">
        <v>3</v>
      </c>
      <c r="AQ8" s="101" t="s">
        <v>215</v>
      </c>
      <c r="AR8" s="102" t="s">
        <v>214</v>
      </c>
      <c r="AS8" s="84"/>
      <c r="AT8" s="56"/>
      <c r="AU8" s="61" t="s">
        <v>0</v>
      </c>
      <c r="AV8" s="56"/>
      <c r="AW8" s="101" t="s">
        <v>325</v>
      </c>
      <c r="AX8" s="102" t="s">
        <v>325</v>
      </c>
      <c r="AY8" s="84"/>
      <c r="AZ8" s="93">
        <v>3</v>
      </c>
      <c r="BA8" s="61" t="s">
        <v>0</v>
      </c>
      <c r="BB8" s="56">
        <v>0</v>
      </c>
      <c r="BC8" s="101" t="s">
        <v>265</v>
      </c>
      <c r="BD8" s="102" t="s">
        <v>216</v>
      </c>
      <c r="BE8" s="84"/>
      <c r="BF8" s="56">
        <v>1</v>
      </c>
      <c r="BG8" s="61" t="s">
        <v>0</v>
      </c>
      <c r="BH8" s="56">
        <v>2</v>
      </c>
      <c r="BI8" s="101" t="s">
        <v>215</v>
      </c>
      <c r="BJ8" s="102" t="s">
        <v>288</v>
      </c>
      <c r="BK8" s="84"/>
      <c r="BL8" s="56"/>
      <c r="BM8" s="61" t="s">
        <v>0</v>
      </c>
      <c r="BN8" s="56"/>
      <c r="BO8" s="101" t="s">
        <v>325</v>
      </c>
      <c r="BP8" s="102" t="s">
        <v>325</v>
      </c>
      <c r="BQ8" s="84"/>
      <c r="BR8" s="56">
        <v>1</v>
      </c>
      <c r="BS8" s="61" t="s">
        <v>0</v>
      </c>
      <c r="BT8" s="56">
        <v>2</v>
      </c>
      <c r="BU8" s="101" t="s">
        <v>215</v>
      </c>
      <c r="BV8" s="102" t="s">
        <v>288</v>
      </c>
      <c r="BW8" s="84"/>
      <c r="BX8" s="56">
        <v>1</v>
      </c>
      <c r="BY8" s="61" t="s">
        <v>0</v>
      </c>
      <c r="BZ8" s="56">
        <v>0</v>
      </c>
      <c r="CA8" s="101" t="s">
        <v>288</v>
      </c>
      <c r="CB8" s="102" t="s">
        <v>215</v>
      </c>
      <c r="CC8" s="84"/>
      <c r="CD8" s="56"/>
      <c r="CE8" s="61" t="s">
        <v>0</v>
      </c>
      <c r="CF8" s="56"/>
      <c r="CG8" s="101" t="s">
        <v>325</v>
      </c>
      <c r="CH8" s="102" t="s">
        <v>325</v>
      </c>
      <c r="CI8" s="84"/>
      <c r="CJ8" s="93"/>
      <c r="CK8" s="61" t="s">
        <v>0</v>
      </c>
      <c r="CL8" s="56"/>
      <c r="CM8" s="101" t="s">
        <v>325</v>
      </c>
      <c r="CN8" s="102" t="s">
        <v>325</v>
      </c>
      <c r="CO8" s="84"/>
      <c r="CP8" s="93">
        <v>1</v>
      </c>
      <c r="CQ8" s="61" t="s">
        <v>0</v>
      </c>
      <c r="CR8" s="56">
        <v>2</v>
      </c>
      <c r="CS8" s="101" t="s">
        <v>217</v>
      </c>
      <c r="CT8" s="102" t="s">
        <v>344</v>
      </c>
      <c r="CU8" s="84"/>
      <c r="CV8" s="56">
        <v>0</v>
      </c>
      <c r="CW8" s="61" t="s">
        <v>0</v>
      </c>
      <c r="CX8" s="56">
        <v>3</v>
      </c>
      <c r="CY8" s="101" t="s">
        <v>217</v>
      </c>
      <c r="CZ8" s="102" t="s">
        <v>215</v>
      </c>
      <c r="DA8" s="84"/>
      <c r="DB8" s="56">
        <v>1</v>
      </c>
      <c r="DC8" s="61" t="s">
        <v>0</v>
      </c>
      <c r="DD8" s="56">
        <v>2</v>
      </c>
      <c r="DE8" s="101" t="s">
        <v>265</v>
      </c>
      <c r="DF8" s="102" t="s">
        <v>373</v>
      </c>
      <c r="DG8" s="84"/>
      <c r="DH8" s="56">
        <v>1</v>
      </c>
      <c r="DI8" s="61" t="s">
        <v>0</v>
      </c>
      <c r="DJ8" s="56">
        <v>0</v>
      </c>
      <c r="DK8" s="101" t="s">
        <v>215</v>
      </c>
      <c r="DL8" s="102" t="s">
        <v>217</v>
      </c>
      <c r="DM8" s="84"/>
      <c r="DN8" s="56">
        <v>3</v>
      </c>
      <c r="DO8" s="61" t="s">
        <v>0</v>
      </c>
      <c r="DP8" s="56">
        <v>2</v>
      </c>
      <c r="DQ8" s="101" t="s">
        <v>215</v>
      </c>
      <c r="DR8" s="102" t="s">
        <v>211</v>
      </c>
      <c r="DS8" s="84"/>
      <c r="DT8" s="56">
        <v>2</v>
      </c>
      <c r="DU8" s="61" t="s">
        <v>0</v>
      </c>
      <c r="DV8" s="56">
        <v>1</v>
      </c>
      <c r="DW8" s="101" t="s">
        <v>359</v>
      </c>
      <c r="DX8" s="102" t="s">
        <v>213</v>
      </c>
      <c r="DY8" s="84"/>
      <c r="DZ8" s="56">
        <v>2</v>
      </c>
      <c r="EA8" s="61" t="s">
        <v>0</v>
      </c>
      <c r="EB8" s="56">
        <v>1</v>
      </c>
      <c r="EC8" s="101" t="s">
        <v>217</v>
      </c>
      <c r="ED8" s="102" t="s">
        <v>326</v>
      </c>
      <c r="EE8" s="84"/>
      <c r="EF8" s="56">
        <v>1</v>
      </c>
      <c r="EG8" s="61" t="s">
        <v>0</v>
      </c>
      <c r="EH8" s="56">
        <v>2</v>
      </c>
      <c r="EI8" s="101" t="s">
        <v>215</v>
      </c>
      <c r="EJ8" s="102" t="s">
        <v>288</v>
      </c>
      <c r="EK8" s="84"/>
      <c r="EL8" s="56">
        <v>1</v>
      </c>
      <c r="EM8" s="61" t="s">
        <v>0</v>
      </c>
      <c r="EN8" s="56">
        <v>2</v>
      </c>
      <c r="EO8" s="101" t="s">
        <v>215</v>
      </c>
      <c r="EP8" s="102" t="s">
        <v>211</v>
      </c>
      <c r="EQ8" s="84"/>
      <c r="ER8" s="93">
        <v>1</v>
      </c>
      <c r="ES8" s="61" t="s">
        <v>0</v>
      </c>
      <c r="ET8" s="56">
        <v>1</v>
      </c>
      <c r="EU8" s="101" t="s">
        <v>214</v>
      </c>
      <c r="EV8" s="102" t="s">
        <v>213</v>
      </c>
      <c r="EW8" s="84"/>
      <c r="EX8" s="56">
        <v>3</v>
      </c>
      <c r="EY8" s="61" t="s">
        <v>0</v>
      </c>
      <c r="EZ8" s="56">
        <v>0</v>
      </c>
      <c r="FA8" s="101" t="s">
        <v>215</v>
      </c>
      <c r="FB8" s="102" t="s">
        <v>211</v>
      </c>
      <c r="FC8" s="84"/>
      <c r="FD8" s="248">
        <v>0</v>
      </c>
      <c r="FE8" s="61" t="s">
        <v>0</v>
      </c>
      <c r="FF8" s="61">
        <v>0</v>
      </c>
      <c r="FG8" s="101" t="s">
        <v>215</v>
      </c>
      <c r="FH8" s="102" t="s">
        <v>213</v>
      </c>
      <c r="FI8" s="84"/>
      <c r="FJ8" s="56">
        <v>2</v>
      </c>
      <c r="FK8" s="61" t="s">
        <v>0</v>
      </c>
      <c r="FL8" s="56">
        <v>1</v>
      </c>
      <c r="FM8" s="101" t="s">
        <v>215</v>
      </c>
      <c r="FN8" s="102" t="s">
        <v>211</v>
      </c>
      <c r="FO8" s="84"/>
      <c r="FP8" s="56"/>
      <c r="FQ8" s="61" t="s">
        <v>0</v>
      </c>
      <c r="FR8" s="56"/>
      <c r="FS8" s="101" t="s">
        <v>325</v>
      </c>
      <c r="FT8" s="102" t="s">
        <v>325</v>
      </c>
      <c r="FU8" s="84"/>
      <c r="FV8" s="56">
        <v>3</v>
      </c>
      <c r="FW8" s="61" t="s">
        <v>0</v>
      </c>
      <c r="FX8" s="56">
        <v>0</v>
      </c>
      <c r="FY8" s="101" t="s">
        <v>217</v>
      </c>
      <c r="FZ8" s="102" t="s">
        <v>211</v>
      </c>
      <c r="GA8" s="84"/>
      <c r="GB8" s="93">
        <v>2</v>
      </c>
      <c r="GC8" s="61" t="s">
        <v>0</v>
      </c>
      <c r="GD8" s="56">
        <v>1</v>
      </c>
      <c r="GE8" s="101" t="s">
        <v>217</v>
      </c>
      <c r="GF8" s="102" t="s">
        <v>214</v>
      </c>
      <c r="GG8" s="84"/>
      <c r="GH8" s="93">
        <v>3</v>
      </c>
      <c r="GI8" s="61" t="s">
        <v>0</v>
      </c>
      <c r="GJ8" s="56">
        <v>0</v>
      </c>
      <c r="GK8" s="101" t="s">
        <v>217</v>
      </c>
      <c r="GL8" s="102" t="s">
        <v>265</v>
      </c>
      <c r="GM8" s="84"/>
      <c r="GN8" s="56">
        <v>1</v>
      </c>
      <c r="GO8" s="61" t="s">
        <v>0</v>
      </c>
      <c r="GP8" s="56">
        <v>2</v>
      </c>
      <c r="GQ8" s="101" t="s">
        <v>217</v>
      </c>
      <c r="GR8" s="102" t="s">
        <v>206</v>
      </c>
      <c r="GS8" s="84"/>
      <c r="GT8" s="56">
        <v>1</v>
      </c>
      <c r="GU8" s="61" t="s">
        <v>0</v>
      </c>
      <c r="GV8" s="56">
        <v>2</v>
      </c>
      <c r="GW8" s="101" t="s">
        <v>218</v>
      </c>
      <c r="GX8" s="102" t="s">
        <v>214</v>
      </c>
      <c r="GY8" s="84"/>
      <c r="GZ8" s="248">
        <v>3</v>
      </c>
      <c r="HA8" s="61" t="s">
        <v>0</v>
      </c>
      <c r="HB8" s="61">
        <v>0</v>
      </c>
      <c r="HC8" s="101" t="s">
        <v>217</v>
      </c>
      <c r="HD8" s="102" t="s">
        <v>216</v>
      </c>
      <c r="HE8" s="84"/>
      <c r="HF8" s="56">
        <v>2</v>
      </c>
      <c r="HG8" s="61" t="s">
        <v>0</v>
      </c>
      <c r="HH8" s="56">
        <v>1</v>
      </c>
      <c r="HI8" s="101" t="s">
        <v>217</v>
      </c>
      <c r="HJ8" s="102" t="s">
        <v>213</v>
      </c>
      <c r="HK8" s="84"/>
      <c r="HL8" s="56">
        <v>3</v>
      </c>
      <c r="HM8" s="61" t="s">
        <v>0</v>
      </c>
      <c r="HN8" s="56">
        <v>3</v>
      </c>
      <c r="HO8" s="101" t="s">
        <v>216</v>
      </c>
      <c r="HP8" s="102" t="s">
        <v>213</v>
      </c>
      <c r="HQ8" s="84"/>
      <c r="HR8" s="56">
        <v>2</v>
      </c>
      <c r="HS8" s="61" t="s">
        <v>0</v>
      </c>
      <c r="HT8" s="56">
        <v>1</v>
      </c>
      <c r="HU8" s="101" t="s">
        <v>217</v>
      </c>
      <c r="HV8" s="102" t="s">
        <v>211</v>
      </c>
      <c r="HW8" s="84"/>
      <c r="HX8" s="93"/>
      <c r="HY8" s="61" t="s">
        <v>0</v>
      </c>
      <c r="HZ8" s="56"/>
      <c r="IA8" s="101" t="s">
        <v>325</v>
      </c>
      <c r="IB8" s="102" t="s">
        <v>325</v>
      </c>
      <c r="IC8" s="84"/>
      <c r="ID8" s="56">
        <v>1</v>
      </c>
      <c r="IE8" s="61" t="s">
        <v>0</v>
      </c>
      <c r="IF8" s="56">
        <v>2</v>
      </c>
      <c r="IG8" s="101" t="s">
        <v>217</v>
      </c>
      <c r="IH8" s="102" t="s">
        <v>216</v>
      </c>
      <c r="II8" s="84"/>
      <c r="IJ8" s="56"/>
      <c r="IK8" s="61" t="s">
        <v>0</v>
      </c>
      <c r="IL8" s="56"/>
      <c r="IM8" s="101" t="s">
        <v>325</v>
      </c>
      <c r="IN8" s="102" t="s">
        <v>325</v>
      </c>
      <c r="IO8" s="84"/>
      <c r="IP8" s="248">
        <v>2</v>
      </c>
      <c r="IQ8" s="61" t="s">
        <v>0</v>
      </c>
      <c r="IR8" s="61">
        <v>1</v>
      </c>
      <c r="IS8" s="101" t="s">
        <v>265</v>
      </c>
      <c r="IT8" s="102" t="s">
        <v>344</v>
      </c>
      <c r="IU8" s="84"/>
      <c r="IV8" s="56">
        <v>1</v>
      </c>
      <c r="IW8" s="61" t="s">
        <v>0</v>
      </c>
      <c r="IX8" s="56">
        <v>2</v>
      </c>
      <c r="IY8" s="101" t="s">
        <v>265</v>
      </c>
      <c r="IZ8" s="102" t="s">
        <v>218</v>
      </c>
      <c r="JA8" s="84"/>
      <c r="JB8" s="56">
        <v>2</v>
      </c>
      <c r="JC8" s="61" t="s">
        <v>0</v>
      </c>
      <c r="JD8" s="56">
        <v>1</v>
      </c>
      <c r="JE8" s="101" t="s">
        <v>265</v>
      </c>
      <c r="JF8" s="102" t="s">
        <v>388</v>
      </c>
      <c r="JG8" s="84"/>
      <c r="JH8" s="56">
        <v>1</v>
      </c>
      <c r="JI8" s="61" t="s">
        <v>0</v>
      </c>
      <c r="JJ8" s="56">
        <v>2</v>
      </c>
      <c r="JK8" s="101" t="s">
        <v>217</v>
      </c>
      <c r="JL8" s="102" t="s">
        <v>326</v>
      </c>
      <c r="JM8" s="84"/>
      <c r="JN8" s="56">
        <v>1</v>
      </c>
      <c r="JO8" s="61" t="s">
        <v>0</v>
      </c>
      <c r="JP8" s="56">
        <v>1</v>
      </c>
      <c r="JQ8" s="101" t="s">
        <v>415</v>
      </c>
      <c r="JR8" s="102" t="s">
        <v>265</v>
      </c>
      <c r="JS8" s="84"/>
      <c r="JT8" s="248">
        <v>2</v>
      </c>
      <c r="JU8" s="61" t="s">
        <v>0</v>
      </c>
      <c r="JV8" s="61">
        <v>1</v>
      </c>
      <c r="JW8" s="101" t="s">
        <v>217</v>
      </c>
      <c r="JX8" s="102" t="s">
        <v>326</v>
      </c>
      <c r="JY8" s="84"/>
      <c r="JZ8" s="248"/>
      <c r="KA8" s="61" t="s">
        <v>0</v>
      </c>
      <c r="KB8" s="61"/>
      <c r="KC8" s="101" t="s">
        <v>325</v>
      </c>
      <c r="KD8" s="102" t="s">
        <v>325</v>
      </c>
      <c r="KE8" s="84"/>
      <c r="KF8" s="93">
        <v>1</v>
      </c>
      <c r="KG8" s="61" t="s">
        <v>0</v>
      </c>
      <c r="KH8" s="56">
        <v>2</v>
      </c>
      <c r="KI8" s="101" t="s">
        <v>218</v>
      </c>
      <c r="KJ8" s="102" t="s">
        <v>288</v>
      </c>
      <c r="KK8" s="84"/>
      <c r="KL8" s="56"/>
      <c r="KM8" s="61" t="s">
        <v>0</v>
      </c>
      <c r="KN8" s="56"/>
      <c r="KO8" s="101" t="s">
        <v>325</v>
      </c>
      <c r="KP8" s="102" t="s">
        <v>325</v>
      </c>
      <c r="KQ8" s="84"/>
      <c r="KR8" s="56">
        <v>2</v>
      </c>
      <c r="KS8" s="61" t="s">
        <v>0</v>
      </c>
      <c r="KT8" s="56">
        <v>1</v>
      </c>
      <c r="KU8" s="101" t="s">
        <v>217</v>
      </c>
      <c r="KV8" s="102" t="s">
        <v>215</v>
      </c>
      <c r="KW8" s="84"/>
      <c r="KX8" s="56"/>
      <c r="KY8" s="61" t="s">
        <v>0</v>
      </c>
      <c r="KZ8" s="56"/>
      <c r="LA8" s="101" t="s">
        <v>325</v>
      </c>
      <c r="LB8" s="102" t="s">
        <v>325</v>
      </c>
      <c r="LC8" s="84"/>
      <c r="LD8" s="248"/>
      <c r="LE8" s="61" t="s">
        <v>0</v>
      </c>
      <c r="LF8" s="61"/>
      <c r="LG8" s="101" t="s">
        <v>325</v>
      </c>
      <c r="LH8" s="102" t="s">
        <v>325</v>
      </c>
      <c r="LI8" s="84"/>
      <c r="LJ8" s="56"/>
      <c r="LK8" s="61" t="s">
        <v>0</v>
      </c>
      <c r="LL8" s="56"/>
      <c r="LM8" s="101" t="s">
        <v>325</v>
      </c>
      <c r="LN8" s="102" t="s">
        <v>325</v>
      </c>
      <c r="LO8" s="84"/>
      <c r="LP8" s="56"/>
      <c r="LQ8" s="61" t="s">
        <v>0</v>
      </c>
      <c r="LR8" s="56"/>
      <c r="LS8" s="101" t="s">
        <v>325</v>
      </c>
      <c r="LT8" s="102" t="s">
        <v>325</v>
      </c>
      <c r="LU8" s="84"/>
      <c r="LV8" s="93"/>
      <c r="LW8" s="61" t="s">
        <v>0</v>
      </c>
      <c r="LX8" s="56"/>
      <c r="LY8" s="101" t="s">
        <v>325</v>
      </c>
      <c r="LZ8" s="102" t="s">
        <v>325</v>
      </c>
      <c r="MA8" s="84"/>
      <c r="MB8" s="56"/>
      <c r="MC8" s="61" t="s">
        <v>0</v>
      </c>
      <c r="MD8" s="56"/>
      <c r="ME8" s="101" t="s">
        <v>325</v>
      </c>
      <c r="MF8" s="102" t="s">
        <v>325</v>
      </c>
      <c r="MG8" s="84"/>
      <c r="MH8" s="56"/>
      <c r="MI8" s="61" t="s">
        <v>0</v>
      </c>
      <c r="MJ8" s="56"/>
      <c r="MK8" s="101" t="s">
        <v>325</v>
      </c>
      <c r="ML8" s="102" t="s">
        <v>325</v>
      </c>
      <c r="MM8" s="84"/>
      <c r="MN8" s="56"/>
      <c r="MO8" s="61" t="s">
        <v>0</v>
      </c>
      <c r="MP8" s="56"/>
      <c r="MQ8" s="101" t="s">
        <v>325</v>
      </c>
      <c r="MR8" s="102" t="s">
        <v>325</v>
      </c>
      <c r="MS8" s="84"/>
      <c r="MT8" s="93"/>
      <c r="MU8" s="61" t="s">
        <v>0</v>
      </c>
      <c r="MV8" s="56"/>
      <c r="MW8" s="101" t="s">
        <v>325</v>
      </c>
      <c r="MX8" s="102" t="s">
        <v>325</v>
      </c>
      <c r="MY8" s="84"/>
      <c r="MZ8" s="56"/>
      <c r="NA8" s="61" t="s">
        <v>0</v>
      </c>
      <c r="NB8" s="56"/>
      <c r="NC8" s="101" t="s">
        <v>325</v>
      </c>
      <c r="ND8" s="102" t="s">
        <v>325</v>
      </c>
      <c r="NE8" s="84"/>
      <c r="NF8" s="56"/>
      <c r="NG8" s="61" t="s">
        <v>0</v>
      </c>
      <c r="NH8" s="56"/>
      <c r="NI8" s="101" t="s">
        <v>325</v>
      </c>
      <c r="NJ8" s="102" t="s">
        <v>325</v>
      </c>
      <c r="NK8" s="84"/>
      <c r="NL8" s="56"/>
      <c r="NM8" s="61" t="s">
        <v>0</v>
      </c>
      <c r="NN8" s="56"/>
      <c r="NO8" s="101" t="s">
        <v>325</v>
      </c>
      <c r="NP8" s="102" t="s">
        <v>325</v>
      </c>
      <c r="NQ8" s="84"/>
      <c r="NR8" s="56"/>
      <c r="NS8" s="61" t="s">
        <v>0</v>
      </c>
      <c r="NT8" s="56"/>
      <c r="NU8" s="101" t="s">
        <v>325</v>
      </c>
      <c r="NV8" s="102" t="s">
        <v>325</v>
      </c>
      <c r="NW8" s="61"/>
      <c r="NX8" s="93"/>
      <c r="NY8" s="61" t="s">
        <v>0</v>
      </c>
      <c r="NZ8" s="56"/>
      <c r="OA8" s="101" t="s">
        <v>325</v>
      </c>
      <c r="OB8" s="102" t="s">
        <v>325</v>
      </c>
      <c r="OC8" s="61"/>
      <c r="OD8" s="248"/>
      <c r="OE8" s="61" t="s">
        <v>0</v>
      </c>
      <c r="OF8" s="61"/>
      <c r="OG8" s="101" t="s">
        <v>325</v>
      </c>
      <c r="OH8" s="102" t="s">
        <v>325</v>
      </c>
    </row>
    <row r="9" spans="1:398" ht="15" hidden="1" x14ac:dyDescent="0.2">
      <c r="A9" s="256">
        <f>IF(B9="","",VLOOKUP(B9,'Registrovaní tipéri'!$A$2:$B$101,2,FALSE))</f>
        <v>46</v>
      </c>
      <c r="B9" s="250" t="s">
        <v>297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215</v>
      </c>
      <c r="N9" s="102" t="s">
        <v>288</v>
      </c>
      <c r="O9" s="72"/>
      <c r="P9" s="93">
        <v>5</v>
      </c>
      <c r="Q9" s="61" t="s">
        <v>0</v>
      </c>
      <c r="R9" s="56">
        <v>0</v>
      </c>
      <c r="S9" s="101" t="s">
        <v>215</v>
      </c>
      <c r="T9" s="102" t="s">
        <v>211</v>
      </c>
      <c r="U9" s="72"/>
      <c r="V9" s="93"/>
      <c r="W9" s="61" t="s">
        <v>0</v>
      </c>
      <c r="X9" s="56"/>
      <c r="Y9" s="101" t="s">
        <v>325</v>
      </c>
      <c r="Z9" s="102" t="s">
        <v>325</v>
      </c>
      <c r="AA9" s="84"/>
      <c r="AB9" s="56">
        <v>4</v>
      </c>
      <c r="AC9" s="61" t="s">
        <v>0</v>
      </c>
      <c r="AD9" s="56">
        <v>1</v>
      </c>
      <c r="AE9" s="101" t="s">
        <v>217</v>
      </c>
      <c r="AF9" s="102" t="s">
        <v>288</v>
      </c>
      <c r="AG9" s="84"/>
      <c r="AH9" s="56">
        <v>0</v>
      </c>
      <c r="AI9" s="61" t="s">
        <v>0</v>
      </c>
      <c r="AJ9" s="56">
        <v>4</v>
      </c>
      <c r="AK9" s="101" t="s">
        <v>218</v>
      </c>
      <c r="AL9" s="102" t="s">
        <v>288</v>
      </c>
      <c r="AM9" s="84"/>
      <c r="AN9" s="93"/>
      <c r="AO9" s="61" t="s">
        <v>0</v>
      </c>
      <c r="AP9" s="56"/>
      <c r="AQ9" s="101" t="s">
        <v>325</v>
      </c>
      <c r="AR9" s="102" t="s">
        <v>325</v>
      </c>
      <c r="AS9" s="84"/>
      <c r="AT9" s="56">
        <v>4</v>
      </c>
      <c r="AU9" s="61" t="s">
        <v>0</v>
      </c>
      <c r="AV9" s="56">
        <v>0</v>
      </c>
      <c r="AW9" s="101" t="s">
        <v>215</v>
      </c>
      <c r="AX9" s="102" t="s">
        <v>265</v>
      </c>
      <c r="AY9" s="84"/>
      <c r="AZ9" s="248">
        <v>3</v>
      </c>
      <c r="BA9" s="61" t="s">
        <v>0</v>
      </c>
      <c r="BB9" s="61">
        <v>0</v>
      </c>
      <c r="BC9" s="101" t="s">
        <v>216</v>
      </c>
      <c r="BD9" s="102" t="s">
        <v>265</v>
      </c>
      <c r="BE9" s="84"/>
      <c r="BF9" s="56">
        <v>0</v>
      </c>
      <c r="BG9" s="61" t="s">
        <v>0</v>
      </c>
      <c r="BH9" s="56">
        <v>3</v>
      </c>
      <c r="BI9" s="101" t="s">
        <v>217</v>
      </c>
      <c r="BJ9" s="102" t="s">
        <v>215</v>
      </c>
      <c r="BK9" s="84"/>
      <c r="BL9" s="56"/>
      <c r="BM9" s="61" t="s">
        <v>0</v>
      </c>
      <c r="BN9" s="56"/>
      <c r="BO9" s="101" t="s">
        <v>325</v>
      </c>
      <c r="BP9" s="102" t="s">
        <v>325</v>
      </c>
      <c r="BQ9" s="84"/>
      <c r="BR9" s="56">
        <v>0</v>
      </c>
      <c r="BS9" s="61" t="s">
        <v>0</v>
      </c>
      <c r="BT9" s="56">
        <v>3</v>
      </c>
      <c r="BU9" s="101" t="s">
        <v>217</v>
      </c>
      <c r="BV9" s="102" t="s">
        <v>211</v>
      </c>
      <c r="BW9" s="84"/>
      <c r="BX9" s="56">
        <v>3</v>
      </c>
      <c r="BY9" s="61" t="s">
        <v>0</v>
      </c>
      <c r="BZ9" s="56">
        <v>0</v>
      </c>
      <c r="CA9" s="101" t="s">
        <v>217</v>
      </c>
      <c r="CB9" s="102" t="s">
        <v>215</v>
      </c>
      <c r="CC9" s="84"/>
      <c r="CD9" s="56"/>
      <c r="CE9" s="61" t="s">
        <v>0</v>
      </c>
      <c r="CF9" s="56"/>
      <c r="CG9" s="101" t="s">
        <v>325</v>
      </c>
      <c r="CH9" s="102" t="s">
        <v>325</v>
      </c>
      <c r="CI9" s="84"/>
      <c r="CJ9" s="93">
        <v>4</v>
      </c>
      <c r="CK9" s="61" t="s">
        <v>0</v>
      </c>
      <c r="CL9" s="56">
        <v>0</v>
      </c>
      <c r="CM9" s="101" t="s">
        <v>218</v>
      </c>
      <c r="CN9" s="102" t="s">
        <v>215</v>
      </c>
      <c r="CO9" s="84"/>
      <c r="CP9" s="93">
        <v>1</v>
      </c>
      <c r="CQ9" s="61" t="s">
        <v>0</v>
      </c>
      <c r="CR9" s="56">
        <v>3</v>
      </c>
      <c r="CS9" s="101" t="s">
        <v>265</v>
      </c>
      <c r="CT9" s="102" t="s">
        <v>215</v>
      </c>
      <c r="CU9" s="84"/>
      <c r="CV9" s="56"/>
      <c r="CW9" s="61" t="s">
        <v>0</v>
      </c>
      <c r="CX9" s="56"/>
      <c r="CY9" s="101" t="s">
        <v>325</v>
      </c>
      <c r="CZ9" s="102" t="s">
        <v>325</v>
      </c>
      <c r="DA9" s="84"/>
      <c r="DB9" s="56"/>
      <c r="DC9" s="61" t="s">
        <v>0</v>
      </c>
      <c r="DD9" s="56"/>
      <c r="DE9" s="101" t="s">
        <v>325</v>
      </c>
      <c r="DF9" s="102" t="s">
        <v>325</v>
      </c>
      <c r="DG9" s="84"/>
      <c r="DH9" s="56">
        <v>4</v>
      </c>
      <c r="DI9" s="61" t="s">
        <v>0</v>
      </c>
      <c r="DJ9" s="56">
        <v>0</v>
      </c>
      <c r="DK9" s="101" t="s">
        <v>217</v>
      </c>
      <c r="DL9" s="102" t="s">
        <v>288</v>
      </c>
      <c r="DM9" s="84"/>
      <c r="DN9" s="56">
        <v>1</v>
      </c>
      <c r="DO9" s="61" t="s">
        <v>0</v>
      </c>
      <c r="DP9" s="56">
        <v>3</v>
      </c>
      <c r="DQ9" s="101" t="s">
        <v>217</v>
      </c>
      <c r="DR9" s="102" t="s">
        <v>215</v>
      </c>
      <c r="DS9" s="84"/>
      <c r="DT9" s="56"/>
      <c r="DU9" s="61" t="s">
        <v>0</v>
      </c>
      <c r="DV9" s="56"/>
      <c r="DW9" s="101" t="s">
        <v>325</v>
      </c>
      <c r="DX9" s="102" t="s">
        <v>325</v>
      </c>
      <c r="DY9" s="84"/>
      <c r="DZ9" s="56"/>
      <c r="EA9" s="61" t="s">
        <v>0</v>
      </c>
      <c r="EB9" s="56"/>
      <c r="EC9" s="101" t="s">
        <v>325</v>
      </c>
      <c r="ED9" s="102" t="s">
        <v>325</v>
      </c>
      <c r="EE9" s="84"/>
      <c r="EF9" s="56"/>
      <c r="EG9" s="61" t="s">
        <v>0</v>
      </c>
      <c r="EH9" s="56"/>
      <c r="EI9" s="101" t="s">
        <v>325</v>
      </c>
      <c r="EJ9" s="102" t="s">
        <v>325</v>
      </c>
      <c r="EK9" s="84"/>
      <c r="EL9" s="56">
        <v>0</v>
      </c>
      <c r="EM9" s="61" t="s">
        <v>0</v>
      </c>
      <c r="EN9" s="56">
        <v>3</v>
      </c>
      <c r="EO9" s="101" t="s">
        <v>215</v>
      </c>
      <c r="EP9" s="102" t="s">
        <v>211</v>
      </c>
      <c r="EQ9" s="84"/>
      <c r="ER9" s="93">
        <v>2</v>
      </c>
      <c r="ES9" s="61" t="s">
        <v>0</v>
      </c>
      <c r="ET9" s="56">
        <v>3</v>
      </c>
      <c r="EU9" s="101" t="s">
        <v>265</v>
      </c>
      <c r="EV9" s="102" t="s">
        <v>214</v>
      </c>
      <c r="EW9" s="84"/>
      <c r="EX9" s="56">
        <v>5</v>
      </c>
      <c r="EY9" s="61" t="s">
        <v>0</v>
      </c>
      <c r="EZ9" s="56">
        <v>0</v>
      </c>
      <c r="FA9" s="101" t="s">
        <v>217</v>
      </c>
      <c r="FB9" s="102" t="s">
        <v>215</v>
      </c>
      <c r="FC9" s="84"/>
      <c r="FD9" s="248"/>
      <c r="FE9" s="61" t="s">
        <v>0</v>
      </c>
      <c r="FF9" s="61"/>
      <c r="FG9" s="101" t="s">
        <v>325</v>
      </c>
      <c r="FH9" s="102" t="s">
        <v>325</v>
      </c>
      <c r="FI9" s="84"/>
      <c r="FJ9" s="56"/>
      <c r="FK9" s="61" t="s">
        <v>0</v>
      </c>
      <c r="FL9" s="56"/>
      <c r="FM9" s="101" t="s">
        <v>325</v>
      </c>
      <c r="FN9" s="102" t="s">
        <v>325</v>
      </c>
      <c r="FO9" s="84"/>
      <c r="FP9" s="56"/>
      <c r="FQ9" s="61" t="s">
        <v>0</v>
      </c>
      <c r="FR9" s="56"/>
      <c r="FS9" s="101" t="s">
        <v>325</v>
      </c>
      <c r="FT9" s="102" t="s">
        <v>325</v>
      </c>
      <c r="FU9" s="84"/>
      <c r="FV9" s="56"/>
      <c r="FW9" s="61" t="s">
        <v>0</v>
      </c>
      <c r="FX9" s="56"/>
      <c r="FY9" s="101" t="s">
        <v>325</v>
      </c>
      <c r="FZ9" s="102" t="s">
        <v>325</v>
      </c>
      <c r="GA9" s="84"/>
      <c r="GB9" s="93"/>
      <c r="GC9" s="61" t="s">
        <v>0</v>
      </c>
      <c r="GD9" s="56"/>
      <c r="GE9" s="101" t="s">
        <v>325</v>
      </c>
      <c r="GF9" s="102" t="s">
        <v>325</v>
      </c>
      <c r="GG9" s="84"/>
      <c r="GH9" s="93"/>
      <c r="GI9" s="61" t="s">
        <v>0</v>
      </c>
      <c r="GJ9" s="56"/>
      <c r="GK9" s="101" t="s">
        <v>325</v>
      </c>
      <c r="GL9" s="102" t="s">
        <v>325</v>
      </c>
      <c r="GM9" s="84"/>
      <c r="GN9" s="56"/>
      <c r="GO9" s="61" t="s">
        <v>0</v>
      </c>
      <c r="GP9" s="56"/>
      <c r="GQ9" s="101" t="s">
        <v>325</v>
      </c>
      <c r="GR9" s="102" t="s">
        <v>325</v>
      </c>
      <c r="GS9" s="84"/>
      <c r="GT9" s="56"/>
      <c r="GU9" s="61" t="s">
        <v>0</v>
      </c>
      <c r="GV9" s="56"/>
      <c r="GW9" s="101" t="s">
        <v>325</v>
      </c>
      <c r="GX9" s="102" t="s">
        <v>325</v>
      </c>
      <c r="GY9" s="84"/>
      <c r="GZ9" s="248"/>
      <c r="HA9" s="61" t="s">
        <v>0</v>
      </c>
      <c r="HB9" s="61"/>
      <c r="HC9" s="101" t="s">
        <v>325</v>
      </c>
      <c r="HD9" s="102" t="s">
        <v>325</v>
      </c>
      <c r="HE9" s="84"/>
      <c r="HF9" s="56"/>
      <c r="HG9" s="61" t="s">
        <v>0</v>
      </c>
      <c r="HH9" s="56"/>
      <c r="HI9" s="101" t="s">
        <v>325</v>
      </c>
      <c r="HJ9" s="102" t="s">
        <v>325</v>
      </c>
      <c r="HK9" s="84"/>
      <c r="HL9" s="56"/>
      <c r="HM9" s="61" t="s">
        <v>0</v>
      </c>
      <c r="HN9" s="56"/>
      <c r="HO9" s="101" t="s">
        <v>325</v>
      </c>
      <c r="HP9" s="102" t="s">
        <v>325</v>
      </c>
      <c r="HQ9" s="84"/>
      <c r="HR9" s="56"/>
      <c r="HS9" s="61" t="s">
        <v>0</v>
      </c>
      <c r="HT9" s="56"/>
      <c r="HU9" s="101" t="s">
        <v>325</v>
      </c>
      <c r="HV9" s="102" t="s">
        <v>325</v>
      </c>
      <c r="HW9" s="84"/>
      <c r="HX9" s="248"/>
      <c r="HY9" s="61" t="s">
        <v>0</v>
      </c>
      <c r="HZ9" s="61"/>
      <c r="IA9" s="101" t="s">
        <v>325</v>
      </c>
      <c r="IB9" s="102" t="s">
        <v>325</v>
      </c>
      <c r="IC9" s="84"/>
      <c r="ID9" s="56"/>
      <c r="IE9" s="61" t="s">
        <v>0</v>
      </c>
      <c r="IF9" s="56"/>
      <c r="IG9" s="101" t="s">
        <v>325</v>
      </c>
      <c r="IH9" s="102" t="s">
        <v>325</v>
      </c>
      <c r="II9" s="84"/>
      <c r="IJ9" s="56"/>
      <c r="IK9" s="61" t="s">
        <v>0</v>
      </c>
      <c r="IL9" s="56"/>
      <c r="IM9" s="101" t="s">
        <v>325</v>
      </c>
      <c r="IN9" s="102" t="s">
        <v>325</v>
      </c>
      <c r="IO9" s="84"/>
      <c r="IP9" s="248"/>
      <c r="IQ9" s="61" t="s">
        <v>0</v>
      </c>
      <c r="IR9" s="61"/>
      <c r="IS9" s="101" t="s">
        <v>325</v>
      </c>
      <c r="IT9" s="102" t="s">
        <v>325</v>
      </c>
      <c r="IU9" s="84"/>
      <c r="IV9" s="56"/>
      <c r="IW9" s="61" t="s">
        <v>0</v>
      </c>
      <c r="IX9" s="56"/>
      <c r="IY9" s="101" t="s">
        <v>325</v>
      </c>
      <c r="IZ9" s="102" t="s">
        <v>325</v>
      </c>
      <c r="JA9" s="84"/>
      <c r="JB9" s="56"/>
      <c r="JC9" s="61" t="s">
        <v>0</v>
      </c>
      <c r="JD9" s="56"/>
      <c r="JE9" s="101" t="s">
        <v>325</v>
      </c>
      <c r="JF9" s="102" t="s">
        <v>325</v>
      </c>
      <c r="JG9" s="84"/>
      <c r="JH9" s="56"/>
      <c r="JI9" s="61" t="s">
        <v>0</v>
      </c>
      <c r="JJ9" s="56"/>
      <c r="JK9" s="101" t="s">
        <v>325</v>
      </c>
      <c r="JL9" s="102" t="s">
        <v>325</v>
      </c>
      <c r="JM9" s="84"/>
      <c r="JN9" s="56"/>
      <c r="JO9" s="61" t="s">
        <v>0</v>
      </c>
      <c r="JP9" s="56"/>
      <c r="JQ9" s="101" t="s">
        <v>325</v>
      </c>
      <c r="JR9" s="102" t="s">
        <v>325</v>
      </c>
      <c r="JS9" s="84"/>
      <c r="JT9" s="248"/>
      <c r="JU9" s="61" t="s">
        <v>0</v>
      </c>
      <c r="JV9" s="61"/>
      <c r="JW9" s="101" t="s">
        <v>325</v>
      </c>
      <c r="JX9" s="102" t="s">
        <v>325</v>
      </c>
      <c r="JY9" s="84"/>
      <c r="JZ9" s="248"/>
      <c r="KA9" s="61" t="s">
        <v>0</v>
      </c>
      <c r="KB9" s="61"/>
      <c r="KC9" s="101" t="s">
        <v>325</v>
      </c>
      <c r="KD9" s="102" t="s">
        <v>325</v>
      </c>
      <c r="KE9" s="84"/>
      <c r="KF9" s="248"/>
      <c r="KG9" s="61" t="s">
        <v>0</v>
      </c>
      <c r="KH9" s="61"/>
      <c r="KI9" s="101" t="s">
        <v>325</v>
      </c>
      <c r="KJ9" s="102" t="s">
        <v>325</v>
      </c>
      <c r="KK9" s="84"/>
      <c r="KL9" s="56"/>
      <c r="KM9" s="61" t="s">
        <v>0</v>
      </c>
      <c r="KN9" s="56"/>
      <c r="KO9" s="101" t="s">
        <v>325</v>
      </c>
      <c r="KP9" s="102" t="s">
        <v>325</v>
      </c>
      <c r="KQ9" s="84"/>
      <c r="KR9" s="56"/>
      <c r="KS9" s="61" t="s">
        <v>0</v>
      </c>
      <c r="KT9" s="56"/>
      <c r="KU9" s="101" t="s">
        <v>325</v>
      </c>
      <c r="KV9" s="102" t="s">
        <v>325</v>
      </c>
      <c r="KW9" s="84"/>
      <c r="KX9" s="56"/>
      <c r="KY9" s="61" t="s">
        <v>0</v>
      </c>
      <c r="KZ9" s="56"/>
      <c r="LA9" s="101" t="s">
        <v>325</v>
      </c>
      <c r="LB9" s="102" t="s">
        <v>325</v>
      </c>
      <c r="LC9" s="84"/>
      <c r="LD9" s="248"/>
      <c r="LE9" s="61" t="s">
        <v>0</v>
      </c>
      <c r="LF9" s="61"/>
      <c r="LG9" s="101" t="s">
        <v>325</v>
      </c>
      <c r="LH9" s="102" t="s">
        <v>325</v>
      </c>
      <c r="LI9" s="84"/>
      <c r="LJ9" s="56"/>
      <c r="LK9" s="61" t="s">
        <v>0</v>
      </c>
      <c r="LL9" s="56"/>
      <c r="LM9" s="101" t="s">
        <v>325</v>
      </c>
      <c r="LN9" s="102" t="s">
        <v>325</v>
      </c>
      <c r="LO9" s="84"/>
      <c r="LP9" s="56"/>
      <c r="LQ9" s="61" t="s">
        <v>0</v>
      </c>
      <c r="LR9" s="56"/>
      <c r="LS9" s="101" t="s">
        <v>325</v>
      </c>
      <c r="LT9" s="102" t="s">
        <v>325</v>
      </c>
      <c r="LU9" s="84"/>
      <c r="LV9" s="248"/>
      <c r="LW9" s="61" t="s">
        <v>0</v>
      </c>
      <c r="LX9" s="61"/>
      <c r="LY9" s="101" t="s">
        <v>325</v>
      </c>
      <c r="LZ9" s="102" t="s">
        <v>325</v>
      </c>
      <c r="MA9" s="84"/>
      <c r="MB9" s="56"/>
      <c r="MC9" s="61" t="s">
        <v>0</v>
      </c>
      <c r="MD9" s="56"/>
      <c r="ME9" s="101" t="s">
        <v>325</v>
      </c>
      <c r="MF9" s="102" t="s">
        <v>325</v>
      </c>
      <c r="MG9" s="84"/>
      <c r="MH9" s="56"/>
      <c r="MI9" s="61" t="s">
        <v>0</v>
      </c>
      <c r="MJ9" s="56"/>
      <c r="MK9" s="101" t="s">
        <v>325</v>
      </c>
      <c r="ML9" s="102" t="s">
        <v>325</v>
      </c>
      <c r="MM9" s="84"/>
      <c r="MN9" s="56"/>
      <c r="MO9" s="61" t="s">
        <v>0</v>
      </c>
      <c r="MP9" s="56"/>
      <c r="MQ9" s="101" t="s">
        <v>325</v>
      </c>
      <c r="MR9" s="102" t="s">
        <v>325</v>
      </c>
      <c r="MS9" s="84"/>
      <c r="MT9" s="93"/>
      <c r="MU9" s="61" t="s">
        <v>0</v>
      </c>
      <c r="MV9" s="56"/>
      <c r="MW9" s="101" t="s">
        <v>325</v>
      </c>
      <c r="MX9" s="102" t="s">
        <v>325</v>
      </c>
      <c r="MY9" s="84"/>
      <c r="MZ9" s="56"/>
      <c r="NA9" s="61" t="s">
        <v>0</v>
      </c>
      <c r="NB9" s="56"/>
      <c r="NC9" s="101" t="s">
        <v>325</v>
      </c>
      <c r="ND9" s="102" t="s">
        <v>325</v>
      </c>
      <c r="NE9" s="84"/>
      <c r="NF9" s="56"/>
      <c r="NG9" s="61" t="s">
        <v>0</v>
      </c>
      <c r="NH9" s="56"/>
      <c r="NI9" s="101" t="s">
        <v>325</v>
      </c>
      <c r="NJ9" s="102" t="s">
        <v>325</v>
      </c>
      <c r="NK9" s="84"/>
      <c r="NL9" s="56"/>
      <c r="NM9" s="61" t="s">
        <v>0</v>
      </c>
      <c r="NN9" s="56"/>
      <c r="NO9" s="101" t="s">
        <v>325</v>
      </c>
      <c r="NP9" s="102" t="s">
        <v>325</v>
      </c>
      <c r="NQ9" s="84"/>
      <c r="NR9" s="56"/>
      <c r="NS9" s="61" t="s">
        <v>0</v>
      </c>
      <c r="NT9" s="56"/>
      <c r="NU9" s="101" t="s">
        <v>325</v>
      </c>
      <c r="NV9" s="102" t="s">
        <v>325</v>
      </c>
      <c r="NW9" s="61"/>
      <c r="NX9" s="93"/>
      <c r="NY9" s="61" t="s">
        <v>0</v>
      </c>
      <c r="NZ9" s="56"/>
      <c r="OA9" s="101" t="s">
        <v>325</v>
      </c>
      <c r="OB9" s="102" t="s">
        <v>325</v>
      </c>
      <c r="OC9" s="61"/>
      <c r="OD9" s="248"/>
      <c r="OE9" s="61" t="s">
        <v>0</v>
      </c>
      <c r="OF9" s="61"/>
      <c r="OG9" s="101" t="s">
        <v>325</v>
      </c>
      <c r="OH9" s="102" t="s">
        <v>325</v>
      </c>
    </row>
    <row r="10" spans="1:398" ht="15" x14ac:dyDescent="0.2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216</v>
      </c>
      <c r="N10" s="190" t="s">
        <v>215</v>
      </c>
      <c r="O10" s="61"/>
      <c r="P10" s="248">
        <v>4</v>
      </c>
      <c r="Q10" s="61" t="s">
        <v>0</v>
      </c>
      <c r="R10" s="61">
        <v>1</v>
      </c>
      <c r="S10" s="61" t="s">
        <v>215</v>
      </c>
      <c r="T10" s="190" t="s">
        <v>211</v>
      </c>
      <c r="U10" s="72"/>
      <c r="V10" s="93"/>
      <c r="W10" s="61" t="s">
        <v>0</v>
      </c>
      <c r="X10" s="56"/>
      <c r="Y10" s="101" t="s">
        <v>325</v>
      </c>
      <c r="Z10" s="102" t="s">
        <v>325</v>
      </c>
      <c r="AA10" s="84"/>
      <c r="AB10" s="56">
        <v>3</v>
      </c>
      <c r="AC10" s="61" t="s">
        <v>0</v>
      </c>
      <c r="AD10" s="56">
        <v>2</v>
      </c>
      <c r="AE10" s="101" t="s">
        <v>215</v>
      </c>
      <c r="AF10" s="102" t="s">
        <v>288</v>
      </c>
      <c r="AG10" s="84"/>
      <c r="AH10" s="56">
        <v>1</v>
      </c>
      <c r="AI10" s="61" t="s">
        <v>0</v>
      </c>
      <c r="AJ10" s="56">
        <v>3</v>
      </c>
      <c r="AK10" s="101" t="s">
        <v>216</v>
      </c>
      <c r="AL10" s="102" t="s">
        <v>288</v>
      </c>
      <c r="AM10" s="84"/>
      <c r="AN10" s="248">
        <v>1</v>
      </c>
      <c r="AO10" s="61" t="s">
        <v>0</v>
      </c>
      <c r="AP10" s="61">
        <v>4</v>
      </c>
      <c r="AQ10" s="101" t="s">
        <v>217</v>
      </c>
      <c r="AR10" s="102" t="s">
        <v>359</v>
      </c>
      <c r="AS10" s="84"/>
      <c r="AT10" s="56">
        <v>4</v>
      </c>
      <c r="AU10" s="61" t="s">
        <v>0</v>
      </c>
      <c r="AV10" s="56">
        <v>1</v>
      </c>
      <c r="AW10" s="101" t="s">
        <v>215</v>
      </c>
      <c r="AX10" s="102" t="s">
        <v>288</v>
      </c>
      <c r="AY10" s="84"/>
      <c r="AZ10" s="248"/>
      <c r="BA10" s="61" t="s">
        <v>0</v>
      </c>
      <c r="BB10" s="61"/>
      <c r="BC10" s="101" t="s">
        <v>325</v>
      </c>
      <c r="BD10" s="102" t="s">
        <v>325</v>
      </c>
      <c r="BE10" s="84"/>
      <c r="BF10" s="56"/>
      <c r="BG10" s="61" t="s">
        <v>0</v>
      </c>
      <c r="BH10" s="56"/>
      <c r="BI10" s="101" t="s">
        <v>325</v>
      </c>
      <c r="BJ10" s="102" t="s">
        <v>325</v>
      </c>
      <c r="BK10" s="84"/>
      <c r="BL10" s="56">
        <v>4</v>
      </c>
      <c r="BM10" s="61" t="s">
        <v>0</v>
      </c>
      <c r="BN10" s="56">
        <v>1</v>
      </c>
      <c r="BO10" s="101" t="s">
        <v>216</v>
      </c>
      <c r="BP10" s="102" t="s">
        <v>208</v>
      </c>
      <c r="BQ10" s="84"/>
      <c r="BR10" s="56">
        <v>1</v>
      </c>
      <c r="BS10" s="61" t="s">
        <v>0</v>
      </c>
      <c r="BT10" s="56">
        <v>3</v>
      </c>
      <c r="BU10" s="101" t="s">
        <v>217</v>
      </c>
      <c r="BV10" s="102" t="s">
        <v>215</v>
      </c>
      <c r="BW10" s="84"/>
      <c r="BX10" s="56">
        <v>4</v>
      </c>
      <c r="BY10" s="61" t="s">
        <v>0</v>
      </c>
      <c r="BZ10" s="56">
        <v>1</v>
      </c>
      <c r="CA10" s="101" t="s">
        <v>215</v>
      </c>
      <c r="CB10" s="102" t="s">
        <v>288</v>
      </c>
      <c r="CC10" s="84"/>
      <c r="CD10" s="56"/>
      <c r="CE10" s="61" t="s">
        <v>0</v>
      </c>
      <c r="CF10" s="56"/>
      <c r="CG10" s="101" t="s">
        <v>325</v>
      </c>
      <c r="CH10" s="102" t="s">
        <v>325</v>
      </c>
      <c r="CI10" s="84"/>
      <c r="CJ10" s="93">
        <v>4</v>
      </c>
      <c r="CK10" s="61" t="s">
        <v>0</v>
      </c>
      <c r="CL10" s="56">
        <v>0</v>
      </c>
      <c r="CM10" s="101" t="s">
        <v>217</v>
      </c>
      <c r="CN10" s="102" t="s">
        <v>211</v>
      </c>
      <c r="CO10" s="84"/>
      <c r="CP10" s="93">
        <v>2</v>
      </c>
      <c r="CQ10" s="61" t="s">
        <v>0</v>
      </c>
      <c r="CR10" s="56">
        <v>3</v>
      </c>
      <c r="CS10" s="101" t="s">
        <v>265</v>
      </c>
      <c r="CT10" s="102" t="s">
        <v>216</v>
      </c>
      <c r="CU10" s="84"/>
      <c r="CV10" s="56">
        <v>0</v>
      </c>
      <c r="CW10" s="61" t="s">
        <v>0</v>
      </c>
      <c r="CX10" s="56">
        <v>5</v>
      </c>
      <c r="CY10" s="101" t="s">
        <v>217</v>
      </c>
      <c r="CZ10" s="102" t="s">
        <v>215</v>
      </c>
      <c r="DA10" s="84"/>
      <c r="DB10" s="56">
        <v>1</v>
      </c>
      <c r="DC10" s="61" t="s">
        <v>0</v>
      </c>
      <c r="DD10" s="56">
        <v>3</v>
      </c>
      <c r="DE10" s="101" t="s">
        <v>216</v>
      </c>
      <c r="DF10" s="102" t="s">
        <v>214</v>
      </c>
      <c r="DG10" s="84"/>
      <c r="DH10" s="56">
        <v>4</v>
      </c>
      <c r="DI10" s="61" t="s">
        <v>0</v>
      </c>
      <c r="DJ10" s="56">
        <v>1</v>
      </c>
      <c r="DK10" s="101" t="s">
        <v>215</v>
      </c>
      <c r="DL10" s="102" t="s">
        <v>288</v>
      </c>
      <c r="DM10" s="84"/>
      <c r="DN10" s="56">
        <v>2</v>
      </c>
      <c r="DO10" s="61" t="s">
        <v>0</v>
      </c>
      <c r="DP10" s="56">
        <v>3</v>
      </c>
      <c r="DQ10" s="101" t="s">
        <v>217</v>
      </c>
      <c r="DR10" s="102" t="s">
        <v>215</v>
      </c>
      <c r="DS10" s="84"/>
      <c r="DT10" s="56">
        <v>3</v>
      </c>
      <c r="DU10" s="61" t="s">
        <v>0</v>
      </c>
      <c r="DV10" s="56">
        <v>1</v>
      </c>
      <c r="DW10" s="101" t="s">
        <v>218</v>
      </c>
      <c r="DX10" s="102" t="s">
        <v>214</v>
      </c>
      <c r="DY10" s="84"/>
      <c r="DZ10" s="56"/>
      <c r="EA10" s="61" t="s">
        <v>0</v>
      </c>
      <c r="EB10" s="56"/>
      <c r="EC10" s="101" t="s">
        <v>325</v>
      </c>
      <c r="ED10" s="102" t="s">
        <v>325</v>
      </c>
      <c r="EE10" s="84"/>
      <c r="EF10" s="56"/>
      <c r="EG10" s="61" t="s">
        <v>0</v>
      </c>
      <c r="EH10" s="56"/>
      <c r="EI10" s="101" t="s">
        <v>325</v>
      </c>
      <c r="EJ10" s="102" t="s">
        <v>325</v>
      </c>
      <c r="EK10" s="84"/>
      <c r="EL10" s="56">
        <v>1</v>
      </c>
      <c r="EM10" s="61" t="s">
        <v>0</v>
      </c>
      <c r="EN10" s="56">
        <v>4</v>
      </c>
      <c r="EO10" s="101" t="s">
        <v>217</v>
      </c>
      <c r="EP10" s="102" t="s">
        <v>215</v>
      </c>
      <c r="EQ10" s="84"/>
      <c r="ER10" s="248">
        <v>2</v>
      </c>
      <c r="ES10" s="61" t="s">
        <v>0</v>
      </c>
      <c r="ET10" s="61">
        <v>3</v>
      </c>
      <c r="EU10" s="101" t="s">
        <v>265</v>
      </c>
      <c r="EV10" s="102" t="s">
        <v>214</v>
      </c>
      <c r="EW10" s="84"/>
      <c r="EX10" s="56">
        <v>6</v>
      </c>
      <c r="EY10" s="61" t="s">
        <v>0</v>
      </c>
      <c r="EZ10" s="56">
        <v>0</v>
      </c>
      <c r="FA10" s="101" t="s">
        <v>217</v>
      </c>
      <c r="FB10" s="102" t="s">
        <v>211</v>
      </c>
      <c r="FC10" s="84"/>
      <c r="FD10" s="93"/>
      <c r="FE10" s="61" t="s">
        <v>0</v>
      </c>
      <c r="FF10" s="56"/>
      <c r="FG10" s="101" t="s">
        <v>325</v>
      </c>
      <c r="FH10" s="102" t="s">
        <v>325</v>
      </c>
      <c r="FI10" s="84"/>
      <c r="FJ10" s="56">
        <v>4</v>
      </c>
      <c r="FK10" s="61" t="s">
        <v>0</v>
      </c>
      <c r="FL10" s="56">
        <v>1</v>
      </c>
      <c r="FM10" s="101" t="s">
        <v>215</v>
      </c>
      <c r="FN10" s="102" t="s">
        <v>211</v>
      </c>
      <c r="FO10" s="84"/>
      <c r="FP10" s="56"/>
      <c r="FQ10" s="61" t="s">
        <v>0</v>
      </c>
      <c r="FR10" s="56"/>
      <c r="FS10" s="101" t="s">
        <v>325</v>
      </c>
      <c r="FT10" s="102" t="s">
        <v>325</v>
      </c>
      <c r="FU10" s="84"/>
      <c r="FV10" s="56">
        <v>4</v>
      </c>
      <c r="FW10" s="61" t="s">
        <v>0</v>
      </c>
      <c r="FX10" s="56">
        <v>1</v>
      </c>
      <c r="FY10" s="101" t="s">
        <v>215</v>
      </c>
      <c r="FZ10" s="102" t="s">
        <v>217</v>
      </c>
      <c r="GA10" s="84"/>
      <c r="GB10" s="248">
        <v>2</v>
      </c>
      <c r="GC10" s="61" t="s">
        <v>0</v>
      </c>
      <c r="GD10" s="61">
        <v>3</v>
      </c>
      <c r="GE10" s="101" t="s">
        <v>216</v>
      </c>
      <c r="GF10" s="102" t="s">
        <v>211</v>
      </c>
      <c r="GG10" s="84"/>
      <c r="GH10" s="248">
        <v>3</v>
      </c>
      <c r="GI10" s="61" t="s">
        <v>0</v>
      </c>
      <c r="GJ10" s="61">
        <v>1</v>
      </c>
      <c r="GK10" s="101" t="s">
        <v>216</v>
      </c>
      <c r="GL10" s="102" t="s">
        <v>265</v>
      </c>
      <c r="GM10" s="84"/>
      <c r="GN10" s="56">
        <v>1</v>
      </c>
      <c r="GO10" s="61" t="s">
        <v>0</v>
      </c>
      <c r="GP10" s="56">
        <v>3</v>
      </c>
      <c r="GQ10" s="101" t="s">
        <v>216</v>
      </c>
      <c r="GR10" s="102" t="s">
        <v>213</v>
      </c>
      <c r="GS10" s="84"/>
      <c r="GT10" s="56">
        <v>2</v>
      </c>
      <c r="GU10" s="61" t="s">
        <v>0</v>
      </c>
      <c r="GV10" s="56">
        <v>3</v>
      </c>
      <c r="GW10" s="101" t="s">
        <v>217</v>
      </c>
      <c r="GX10" s="102" t="s">
        <v>216</v>
      </c>
      <c r="GY10" s="84"/>
      <c r="GZ10" s="248">
        <v>3</v>
      </c>
      <c r="HA10" s="61" t="s">
        <v>0</v>
      </c>
      <c r="HB10" s="61">
        <v>0</v>
      </c>
      <c r="HC10" s="101" t="s">
        <v>216</v>
      </c>
      <c r="HD10" s="102" t="s">
        <v>217</v>
      </c>
      <c r="HE10" s="84"/>
      <c r="HF10" s="56">
        <v>2</v>
      </c>
      <c r="HG10" s="61" t="s">
        <v>0</v>
      </c>
      <c r="HH10" s="56">
        <v>1</v>
      </c>
      <c r="HI10" s="101" t="s">
        <v>217</v>
      </c>
      <c r="HJ10" s="102" t="s">
        <v>217</v>
      </c>
      <c r="HK10" s="84"/>
      <c r="HL10" s="56">
        <v>1</v>
      </c>
      <c r="HM10" s="61" t="s">
        <v>0</v>
      </c>
      <c r="HN10" s="56">
        <v>3</v>
      </c>
      <c r="HO10" s="101" t="s">
        <v>216</v>
      </c>
      <c r="HP10" s="102" t="s">
        <v>211</v>
      </c>
      <c r="HQ10" s="84"/>
      <c r="HR10" s="56">
        <v>3</v>
      </c>
      <c r="HS10" s="61" t="s">
        <v>0</v>
      </c>
      <c r="HT10" s="56">
        <v>1</v>
      </c>
      <c r="HU10" s="101" t="s">
        <v>216</v>
      </c>
      <c r="HV10" s="102" t="s">
        <v>211</v>
      </c>
      <c r="HW10" s="84"/>
      <c r="HX10" s="248"/>
      <c r="HY10" s="61" t="s">
        <v>0</v>
      </c>
      <c r="HZ10" s="61"/>
      <c r="IA10" s="101" t="s">
        <v>325</v>
      </c>
      <c r="IB10" s="102" t="s">
        <v>325</v>
      </c>
      <c r="IC10" s="84"/>
      <c r="ID10" s="56">
        <v>1</v>
      </c>
      <c r="IE10" s="61" t="s">
        <v>0</v>
      </c>
      <c r="IF10" s="56">
        <v>3</v>
      </c>
      <c r="IG10" s="101" t="s">
        <v>217</v>
      </c>
      <c r="IH10" s="102" t="s">
        <v>217</v>
      </c>
      <c r="II10" s="84"/>
      <c r="IJ10" s="56"/>
      <c r="IK10" s="61" t="s">
        <v>0</v>
      </c>
      <c r="IL10" s="56"/>
      <c r="IM10" s="101" t="s">
        <v>325</v>
      </c>
      <c r="IN10" s="102" t="s">
        <v>325</v>
      </c>
      <c r="IO10" s="84"/>
      <c r="IP10" s="248">
        <v>3</v>
      </c>
      <c r="IQ10" s="61" t="s">
        <v>0</v>
      </c>
      <c r="IR10" s="61">
        <v>1</v>
      </c>
      <c r="IS10" s="101" t="s">
        <v>218</v>
      </c>
      <c r="IT10" s="102" t="s">
        <v>209</v>
      </c>
      <c r="IU10" s="84"/>
      <c r="IV10" s="56"/>
      <c r="IW10" s="61" t="s">
        <v>0</v>
      </c>
      <c r="IX10" s="56"/>
      <c r="IY10" s="101" t="s">
        <v>325</v>
      </c>
      <c r="IZ10" s="102" t="s">
        <v>325</v>
      </c>
      <c r="JA10" s="84"/>
      <c r="JB10" s="56"/>
      <c r="JC10" s="61" t="s">
        <v>0</v>
      </c>
      <c r="JD10" s="56"/>
      <c r="JE10" s="101" t="s">
        <v>325</v>
      </c>
      <c r="JF10" s="102" t="s">
        <v>325</v>
      </c>
      <c r="JG10" s="84"/>
      <c r="JH10" s="56"/>
      <c r="JI10" s="61" t="s">
        <v>0</v>
      </c>
      <c r="JJ10" s="56"/>
      <c r="JK10" s="101" t="s">
        <v>325</v>
      </c>
      <c r="JL10" s="102" t="s">
        <v>325</v>
      </c>
      <c r="JM10" s="84"/>
      <c r="JN10" s="56"/>
      <c r="JO10" s="61" t="s">
        <v>0</v>
      </c>
      <c r="JP10" s="56"/>
      <c r="JQ10" s="101" t="s">
        <v>325</v>
      </c>
      <c r="JR10" s="102" t="s">
        <v>325</v>
      </c>
      <c r="JS10" s="84"/>
      <c r="JT10" s="248"/>
      <c r="JU10" s="61" t="s">
        <v>0</v>
      </c>
      <c r="JV10" s="61"/>
      <c r="JW10" s="101" t="s">
        <v>325</v>
      </c>
      <c r="JX10" s="102" t="s">
        <v>325</v>
      </c>
      <c r="JY10" s="84"/>
      <c r="JZ10" s="93"/>
      <c r="KA10" s="61" t="s">
        <v>0</v>
      </c>
      <c r="KB10" s="56"/>
      <c r="KC10" s="101" t="s">
        <v>325</v>
      </c>
      <c r="KD10" s="102" t="s">
        <v>325</v>
      </c>
      <c r="KE10" s="84"/>
      <c r="KF10" s="248"/>
      <c r="KG10" s="61" t="s">
        <v>0</v>
      </c>
      <c r="KH10" s="61"/>
      <c r="KI10" s="101" t="s">
        <v>325</v>
      </c>
      <c r="KJ10" s="102" t="s">
        <v>325</v>
      </c>
      <c r="KK10" s="84"/>
      <c r="KL10" s="56"/>
      <c r="KM10" s="61" t="s">
        <v>0</v>
      </c>
      <c r="KN10" s="56"/>
      <c r="KO10" s="101" t="s">
        <v>325</v>
      </c>
      <c r="KP10" s="102" t="s">
        <v>325</v>
      </c>
      <c r="KQ10" s="84"/>
      <c r="KR10" s="56"/>
      <c r="KS10" s="61" t="s">
        <v>0</v>
      </c>
      <c r="KT10" s="56"/>
      <c r="KU10" s="101" t="s">
        <v>325</v>
      </c>
      <c r="KV10" s="102" t="s">
        <v>325</v>
      </c>
      <c r="KW10" s="84"/>
      <c r="KX10" s="56"/>
      <c r="KY10" s="61" t="s">
        <v>0</v>
      </c>
      <c r="KZ10" s="56"/>
      <c r="LA10" s="101" t="s">
        <v>325</v>
      </c>
      <c r="LB10" s="102" t="s">
        <v>325</v>
      </c>
      <c r="LC10" s="84"/>
      <c r="LD10" s="248"/>
      <c r="LE10" s="61" t="s">
        <v>0</v>
      </c>
      <c r="LF10" s="61"/>
      <c r="LG10" s="101" t="s">
        <v>325</v>
      </c>
      <c r="LH10" s="102" t="s">
        <v>325</v>
      </c>
      <c r="LI10" s="84"/>
      <c r="LJ10" s="56"/>
      <c r="LK10" s="61" t="s">
        <v>0</v>
      </c>
      <c r="LL10" s="56"/>
      <c r="LM10" s="101" t="s">
        <v>325</v>
      </c>
      <c r="LN10" s="102" t="s">
        <v>325</v>
      </c>
      <c r="LO10" s="84"/>
      <c r="LP10" s="56"/>
      <c r="LQ10" s="61" t="s">
        <v>0</v>
      </c>
      <c r="LR10" s="56"/>
      <c r="LS10" s="101" t="s">
        <v>325</v>
      </c>
      <c r="LT10" s="102" t="s">
        <v>325</v>
      </c>
      <c r="LU10" s="84"/>
      <c r="LV10" s="248"/>
      <c r="LW10" s="61" t="s">
        <v>0</v>
      </c>
      <c r="LX10" s="61"/>
      <c r="LY10" s="101" t="s">
        <v>325</v>
      </c>
      <c r="LZ10" s="102" t="s">
        <v>325</v>
      </c>
      <c r="MA10" s="84"/>
      <c r="MB10" s="56"/>
      <c r="MC10" s="61" t="s">
        <v>0</v>
      </c>
      <c r="MD10" s="56"/>
      <c r="ME10" s="101" t="s">
        <v>325</v>
      </c>
      <c r="MF10" s="102" t="s">
        <v>325</v>
      </c>
      <c r="MG10" s="84"/>
      <c r="MH10" s="56"/>
      <c r="MI10" s="61" t="s">
        <v>0</v>
      </c>
      <c r="MJ10" s="56"/>
      <c r="MK10" s="101" t="s">
        <v>325</v>
      </c>
      <c r="ML10" s="102" t="s">
        <v>325</v>
      </c>
      <c r="MM10" s="84"/>
      <c r="MN10" s="56"/>
      <c r="MO10" s="61" t="s">
        <v>0</v>
      </c>
      <c r="MP10" s="56"/>
      <c r="MQ10" s="101" t="s">
        <v>325</v>
      </c>
      <c r="MR10" s="102" t="s">
        <v>325</v>
      </c>
      <c r="MS10" s="84"/>
      <c r="MT10" s="93"/>
      <c r="MU10" s="61" t="s">
        <v>0</v>
      </c>
      <c r="MV10" s="56"/>
      <c r="MW10" s="101" t="s">
        <v>325</v>
      </c>
      <c r="MX10" s="102" t="s">
        <v>325</v>
      </c>
      <c r="MY10" s="84"/>
      <c r="MZ10" s="56"/>
      <c r="NA10" s="61" t="s">
        <v>0</v>
      </c>
      <c r="NB10" s="56"/>
      <c r="NC10" s="101" t="s">
        <v>325</v>
      </c>
      <c r="ND10" s="102" t="s">
        <v>325</v>
      </c>
      <c r="NE10" s="84"/>
      <c r="NF10" s="56"/>
      <c r="NG10" s="61" t="s">
        <v>0</v>
      </c>
      <c r="NH10" s="56"/>
      <c r="NI10" s="101" t="s">
        <v>325</v>
      </c>
      <c r="NJ10" s="102" t="s">
        <v>325</v>
      </c>
      <c r="NK10" s="84"/>
      <c r="NL10" s="56"/>
      <c r="NM10" s="61" t="s">
        <v>0</v>
      </c>
      <c r="NN10" s="56"/>
      <c r="NO10" s="101" t="s">
        <v>325</v>
      </c>
      <c r="NP10" s="102" t="s">
        <v>325</v>
      </c>
      <c r="NQ10" s="84"/>
      <c r="NR10" s="56"/>
      <c r="NS10" s="61" t="s">
        <v>0</v>
      </c>
      <c r="NT10" s="56"/>
      <c r="NU10" s="101" t="s">
        <v>325</v>
      </c>
      <c r="NV10" s="102" t="s">
        <v>325</v>
      </c>
      <c r="NW10" s="61"/>
      <c r="NX10" s="93"/>
      <c r="NY10" s="61" t="s">
        <v>0</v>
      </c>
      <c r="NZ10" s="56"/>
      <c r="OA10" s="101" t="s">
        <v>325</v>
      </c>
      <c r="OB10" s="102" t="s">
        <v>325</v>
      </c>
      <c r="OC10" s="61"/>
      <c r="OD10" s="248"/>
      <c r="OE10" s="61" t="s">
        <v>0</v>
      </c>
      <c r="OF10" s="61"/>
      <c r="OG10" s="101" t="s">
        <v>325</v>
      </c>
      <c r="OH10" s="102" t="s">
        <v>325</v>
      </c>
    </row>
    <row r="11" spans="1:398" ht="15" x14ac:dyDescent="0.2">
      <c r="A11" s="256">
        <f>IF(B11="","",VLOOKUP(B11,'Registrovaní tipéri'!$A$2:$B$101,2,FALSE))</f>
        <v>11</v>
      </c>
      <c r="B11" s="250" t="s">
        <v>293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215</v>
      </c>
      <c r="N11" s="102" t="s">
        <v>326</v>
      </c>
      <c r="O11" s="72"/>
      <c r="P11" s="93">
        <v>4</v>
      </c>
      <c r="Q11" s="61" t="s">
        <v>0</v>
      </c>
      <c r="R11" s="56">
        <v>1</v>
      </c>
      <c r="S11" s="101" t="s">
        <v>288</v>
      </c>
      <c r="T11" s="102" t="s">
        <v>215</v>
      </c>
      <c r="U11" s="72"/>
      <c r="V11" s="93"/>
      <c r="W11" s="61" t="s">
        <v>0</v>
      </c>
      <c r="X11" s="56"/>
      <c r="Y11" s="101" t="s">
        <v>325</v>
      </c>
      <c r="Z11" s="102" t="s">
        <v>325</v>
      </c>
      <c r="AA11" s="84"/>
      <c r="AB11" s="56">
        <v>3</v>
      </c>
      <c r="AC11" s="61" t="s">
        <v>0</v>
      </c>
      <c r="AD11" s="56">
        <v>2</v>
      </c>
      <c r="AE11" s="101" t="s">
        <v>217</v>
      </c>
      <c r="AF11" s="102" t="s">
        <v>288</v>
      </c>
      <c r="AG11" s="84"/>
      <c r="AH11" s="56">
        <v>1</v>
      </c>
      <c r="AI11" s="61" t="s">
        <v>0</v>
      </c>
      <c r="AJ11" s="56">
        <v>4</v>
      </c>
      <c r="AK11" s="101" t="s">
        <v>364</v>
      </c>
      <c r="AL11" s="102" t="s">
        <v>216</v>
      </c>
      <c r="AM11" s="84"/>
      <c r="AN11" s="248">
        <v>2</v>
      </c>
      <c r="AO11" s="61" t="s">
        <v>0</v>
      </c>
      <c r="AP11" s="61">
        <v>4</v>
      </c>
      <c r="AQ11" s="101" t="s">
        <v>359</v>
      </c>
      <c r="AR11" s="102" t="s">
        <v>214</v>
      </c>
      <c r="AS11" s="84"/>
      <c r="AT11" s="56">
        <v>2</v>
      </c>
      <c r="AU11" s="61" t="s">
        <v>0</v>
      </c>
      <c r="AV11" s="56">
        <v>0</v>
      </c>
      <c r="AW11" s="101" t="s">
        <v>215</v>
      </c>
      <c r="AX11" s="102" t="s">
        <v>218</v>
      </c>
      <c r="AY11" s="84"/>
      <c r="AZ11" s="248">
        <v>2</v>
      </c>
      <c r="BA11" s="61" t="s">
        <v>0</v>
      </c>
      <c r="BB11" s="61">
        <v>0</v>
      </c>
      <c r="BC11" s="101" t="s">
        <v>216</v>
      </c>
      <c r="BD11" s="102" t="s">
        <v>359</v>
      </c>
      <c r="BE11" s="84"/>
      <c r="BF11" s="56">
        <v>2</v>
      </c>
      <c r="BG11" s="61" t="s">
        <v>0</v>
      </c>
      <c r="BH11" s="56">
        <v>3</v>
      </c>
      <c r="BI11" s="101" t="s">
        <v>288</v>
      </c>
      <c r="BJ11" s="102" t="s">
        <v>215</v>
      </c>
      <c r="BK11" s="84"/>
      <c r="BL11" s="56">
        <v>2</v>
      </c>
      <c r="BM11" s="61" t="s">
        <v>0</v>
      </c>
      <c r="BN11" s="56">
        <v>1</v>
      </c>
      <c r="BO11" s="101" t="s">
        <v>361</v>
      </c>
      <c r="BP11" s="102" t="s">
        <v>214</v>
      </c>
      <c r="BQ11" s="84"/>
      <c r="BR11" s="56">
        <v>1</v>
      </c>
      <c r="BS11" s="61" t="s">
        <v>0</v>
      </c>
      <c r="BT11" s="56">
        <v>4</v>
      </c>
      <c r="BU11" s="101" t="s">
        <v>215</v>
      </c>
      <c r="BV11" s="102" t="s">
        <v>218</v>
      </c>
      <c r="BW11" s="84"/>
      <c r="BX11" s="56">
        <v>1</v>
      </c>
      <c r="BY11" s="61" t="s">
        <v>0</v>
      </c>
      <c r="BZ11" s="56">
        <v>0</v>
      </c>
      <c r="CA11" s="101" t="s">
        <v>217</v>
      </c>
      <c r="CB11" s="102" t="s">
        <v>215</v>
      </c>
      <c r="CC11" s="84"/>
      <c r="CD11" s="56">
        <v>3</v>
      </c>
      <c r="CE11" s="61" t="s">
        <v>0</v>
      </c>
      <c r="CF11" s="56">
        <v>1</v>
      </c>
      <c r="CG11" s="101" t="s">
        <v>359</v>
      </c>
      <c r="CH11" s="102" t="s">
        <v>213</v>
      </c>
      <c r="CI11" s="84"/>
      <c r="CJ11" s="93">
        <v>4</v>
      </c>
      <c r="CK11" s="61" t="s">
        <v>0</v>
      </c>
      <c r="CL11" s="56">
        <v>1</v>
      </c>
      <c r="CM11" s="101" t="s">
        <v>215</v>
      </c>
      <c r="CN11" s="102" t="s">
        <v>217</v>
      </c>
      <c r="CO11" s="84"/>
      <c r="CP11" s="93">
        <v>0</v>
      </c>
      <c r="CQ11" s="61" t="s">
        <v>0</v>
      </c>
      <c r="CR11" s="56">
        <v>2</v>
      </c>
      <c r="CS11" s="101" t="s">
        <v>214</v>
      </c>
      <c r="CT11" s="102" t="s">
        <v>344</v>
      </c>
      <c r="CU11" s="84"/>
      <c r="CV11" s="56">
        <v>0</v>
      </c>
      <c r="CW11" s="61" t="s">
        <v>0</v>
      </c>
      <c r="CX11" s="56">
        <v>5</v>
      </c>
      <c r="CY11" s="101" t="s">
        <v>216</v>
      </c>
      <c r="CZ11" s="102" t="s">
        <v>215</v>
      </c>
      <c r="DA11" s="84"/>
      <c r="DB11" s="56"/>
      <c r="DC11" s="61" t="s">
        <v>0</v>
      </c>
      <c r="DD11" s="56"/>
      <c r="DE11" s="101" t="s">
        <v>325</v>
      </c>
      <c r="DF11" s="102" t="s">
        <v>325</v>
      </c>
      <c r="DG11" s="84"/>
      <c r="DH11" s="56"/>
      <c r="DI11" s="61" t="s">
        <v>0</v>
      </c>
      <c r="DJ11" s="56"/>
      <c r="DK11" s="101" t="s">
        <v>325</v>
      </c>
      <c r="DL11" s="102" t="s">
        <v>325</v>
      </c>
      <c r="DM11" s="84"/>
      <c r="DN11" s="56">
        <v>2</v>
      </c>
      <c r="DO11" s="61" t="s">
        <v>0</v>
      </c>
      <c r="DP11" s="56">
        <v>4</v>
      </c>
      <c r="DQ11" s="101" t="s">
        <v>215</v>
      </c>
      <c r="DR11" s="102" t="s">
        <v>288</v>
      </c>
      <c r="DS11" s="84"/>
      <c r="DT11" s="56">
        <v>3</v>
      </c>
      <c r="DU11" s="61" t="s">
        <v>0</v>
      </c>
      <c r="DV11" s="56">
        <v>0</v>
      </c>
      <c r="DW11" s="101" t="s">
        <v>214</v>
      </c>
      <c r="DX11" s="102" t="s">
        <v>344</v>
      </c>
      <c r="DY11" s="84"/>
      <c r="DZ11" s="56">
        <v>2</v>
      </c>
      <c r="EA11" s="61" t="s">
        <v>0</v>
      </c>
      <c r="EB11" s="56">
        <v>0</v>
      </c>
      <c r="EC11" s="101" t="s">
        <v>217</v>
      </c>
      <c r="ED11" s="102" t="s">
        <v>215</v>
      </c>
      <c r="EE11" s="84"/>
      <c r="EF11" s="56">
        <v>1</v>
      </c>
      <c r="EG11" s="61" t="s">
        <v>0</v>
      </c>
      <c r="EH11" s="56">
        <v>5</v>
      </c>
      <c r="EI11" s="101" t="s">
        <v>215</v>
      </c>
      <c r="EJ11" s="102" t="s">
        <v>265</v>
      </c>
      <c r="EK11" s="84"/>
      <c r="EL11" s="56">
        <v>1</v>
      </c>
      <c r="EM11" s="61" t="s">
        <v>0</v>
      </c>
      <c r="EN11" s="56">
        <v>2</v>
      </c>
      <c r="EO11" s="101" t="s">
        <v>218</v>
      </c>
      <c r="EP11" s="102" t="s">
        <v>288</v>
      </c>
      <c r="EQ11" s="84"/>
      <c r="ER11" s="248">
        <v>2</v>
      </c>
      <c r="ES11" s="61" t="s">
        <v>0</v>
      </c>
      <c r="ET11" s="61">
        <v>2</v>
      </c>
      <c r="EU11" s="101" t="s">
        <v>214</v>
      </c>
      <c r="EV11" s="102" t="s">
        <v>344</v>
      </c>
      <c r="EW11" s="84"/>
      <c r="EX11" s="56">
        <v>5</v>
      </c>
      <c r="EY11" s="61" t="s">
        <v>0</v>
      </c>
      <c r="EZ11" s="56">
        <v>0</v>
      </c>
      <c r="FA11" s="101" t="s">
        <v>215</v>
      </c>
      <c r="FB11" s="102" t="s">
        <v>217</v>
      </c>
      <c r="FC11" s="84"/>
      <c r="FD11" s="93"/>
      <c r="FE11" s="61" t="s">
        <v>0</v>
      </c>
      <c r="FF11" s="56"/>
      <c r="FG11" s="101" t="s">
        <v>325</v>
      </c>
      <c r="FH11" s="102" t="s">
        <v>325</v>
      </c>
      <c r="FI11" s="84"/>
      <c r="FJ11" s="56">
        <v>4</v>
      </c>
      <c r="FK11" s="61" t="s">
        <v>0</v>
      </c>
      <c r="FL11" s="56">
        <v>3</v>
      </c>
      <c r="FM11" s="101" t="s">
        <v>217</v>
      </c>
      <c r="FN11" s="102" t="s">
        <v>215</v>
      </c>
      <c r="FO11" s="84"/>
      <c r="FP11" s="56">
        <v>0</v>
      </c>
      <c r="FQ11" s="61" t="s">
        <v>0</v>
      </c>
      <c r="FR11" s="56">
        <v>2</v>
      </c>
      <c r="FS11" s="101" t="s">
        <v>214</v>
      </c>
      <c r="FT11" s="102" t="s">
        <v>215</v>
      </c>
      <c r="FU11" s="84"/>
      <c r="FV11" s="56">
        <v>3</v>
      </c>
      <c r="FW11" s="61" t="s">
        <v>0</v>
      </c>
      <c r="FX11" s="56">
        <v>0</v>
      </c>
      <c r="FY11" s="101" t="s">
        <v>217</v>
      </c>
      <c r="FZ11" s="102" t="s">
        <v>215</v>
      </c>
      <c r="GA11" s="84"/>
      <c r="GB11" s="248">
        <v>1</v>
      </c>
      <c r="GC11" s="61" t="s">
        <v>0</v>
      </c>
      <c r="GD11" s="61">
        <v>1</v>
      </c>
      <c r="GE11" s="101" t="s">
        <v>214</v>
      </c>
      <c r="GF11" s="102" t="s">
        <v>359</v>
      </c>
      <c r="GG11" s="84"/>
      <c r="GH11" s="248"/>
      <c r="GI11" s="61" t="s">
        <v>0</v>
      </c>
      <c r="GJ11" s="61"/>
      <c r="GK11" s="101" t="s">
        <v>325</v>
      </c>
      <c r="GL11" s="102" t="s">
        <v>325</v>
      </c>
      <c r="GM11" s="84"/>
      <c r="GN11" s="56">
        <v>1</v>
      </c>
      <c r="GO11" s="61" t="s">
        <v>0</v>
      </c>
      <c r="GP11" s="56">
        <v>2</v>
      </c>
      <c r="GQ11" s="101" t="s">
        <v>217</v>
      </c>
      <c r="GR11" s="102" t="s">
        <v>218</v>
      </c>
      <c r="GS11" s="84"/>
      <c r="GT11" s="56">
        <v>0</v>
      </c>
      <c r="GU11" s="61" t="s">
        <v>0</v>
      </c>
      <c r="GV11" s="56">
        <v>2</v>
      </c>
      <c r="GW11" s="101" t="s">
        <v>326</v>
      </c>
      <c r="GX11" s="102" t="s">
        <v>214</v>
      </c>
      <c r="GY11" s="84"/>
      <c r="GZ11" s="93">
        <v>2</v>
      </c>
      <c r="HA11" s="61" t="s">
        <v>0</v>
      </c>
      <c r="HB11" s="56">
        <v>0</v>
      </c>
      <c r="HC11" s="101" t="s">
        <v>356</v>
      </c>
      <c r="HD11" s="102" t="s">
        <v>288</v>
      </c>
      <c r="HE11" s="84"/>
      <c r="HF11" s="56">
        <v>4</v>
      </c>
      <c r="HG11" s="61" t="s">
        <v>0</v>
      </c>
      <c r="HH11" s="56">
        <v>1</v>
      </c>
      <c r="HI11" s="101" t="s">
        <v>217</v>
      </c>
      <c r="HJ11" s="102" t="s">
        <v>288</v>
      </c>
      <c r="HK11" s="84"/>
      <c r="HL11" s="56">
        <v>2</v>
      </c>
      <c r="HM11" s="61" t="s">
        <v>0</v>
      </c>
      <c r="HN11" s="56">
        <v>3</v>
      </c>
      <c r="HO11" s="101" t="s">
        <v>217</v>
      </c>
      <c r="HP11" s="102" t="s">
        <v>325</v>
      </c>
      <c r="HQ11" s="84"/>
      <c r="HR11" s="56">
        <v>4</v>
      </c>
      <c r="HS11" s="61" t="s">
        <v>0</v>
      </c>
      <c r="HT11" s="56">
        <v>0</v>
      </c>
      <c r="HU11" s="101" t="s">
        <v>217</v>
      </c>
      <c r="HV11" s="102" t="s">
        <v>217</v>
      </c>
      <c r="HW11" s="84"/>
      <c r="HX11" s="248"/>
      <c r="HY11" s="61" t="s">
        <v>0</v>
      </c>
      <c r="HZ11" s="61"/>
      <c r="IA11" s="101" t="s">
        <v>325</v>
      </c>
      <c r="IB11" s="102" t="s">
        <v>325</v>
      </c>
      <c r="IC11" s="84"/>
      <c r="ID11" s="56">
        <v>1</v>
      </c>
      <c r="IE11" s="61" t="s">
        <v>0</v>
      </c>
      <c r="IF11" s="56">
        <v>2</v>
      </c>
      <c r="IG11" s="101" t="s">
        <v>218</v>
      </c>
      <c r="IH11" s="102" t="s">
        <v>344</v>
      </c>
      <c r="II11" s="84"/>
      <c r="IJ11" s="56"/>
      <c r="IK11" s="61" t="s">
        <v>0</v>
      </c>
      <c r="IL11" s="56"/>
      <c r="IM11" s="101" t="s">
        <v>325</v>
      </c>
      <c r="IN11" s="102" t="s">
        <v>325</v>
      </c>
      <c r="IO11" s="84"/>
      <c r="IP11" s="93">
        <v>1</v>
      </c>
      <c r="IQ11" s="61" t="s">
        <v>0</v>
      </c>
      <c r="IR11" s="56">
        <v>0</v>
      </c>
      <c r="IS11" s="101" t="s">
        <v>344</v>
      </c>
      <c r="IT11" s="102" t="s">
        <v>326</v>
      </c>
      <c r="IU11" s="84"/>
      <c r="IV11" s="56">
        <v>1</v>
      </c>
      <c r="IW11" s="61" t="s">
        <v>0</v>
      </c>
      <c r="IX11" s="56">
        <v>2</v>
      </c>
      <c r="IY11" s="101" t="s">
        <v>206</v>
      </c>
      <c r="IZ11" s="102" t="s">
        <v>326</v>
      </c>
      <c r="JA11" s="84"/>
      <c r="JB11" s="56">
        <v>2</v>
      </c>
      <c r="JC11" s="61" t="s">
        <v>0</v>
      </c>
      <c r="JD11" s="56">
        <v>0</v>
      </c>
      <c r="JE11" s="101" t="s">
        <v>415</v>
      </c>
      <c r="JF11" s="102" t="s">
        <v>265</v>
      </c>
      <c r="JG11" s="84"/>
      <c r="JH11" s="56">
        <v>0</v>
      </c>
      <c r="JI11" s="61" t="s">
        <v>0</v>
      </c>
      <c r="JJ11" s="56">
        <v>2</v>
      </c>
      <c r="JK11" s="101" t="s">
        <v>388</v>
      </c>
      <c r="JL11" s="102" t="s">
        <v>218</v>
      </c>
      <c r="JM11" s="84"/>
      <c r="JN11" s="56"/>
      <c r="JO11" s="61" t="s">
        <v>0</v>
      </c>
      <c r="JP11" s="56"/>
      <c r="JQ11" s="101" t="s">
        <v>325</v>
      </c>
      <c r="JR11" s="102" t="s">
        <v>325</v>
      </c>
      <c r="JS11" s="84"/>
      <c r="JT11" s="248">
        <v>2</v>
      </c>
      <c r="JU11" s="61" t="s">
        <v>0</v>
      </c>
      <c r="JV11" s="61">
        <v>1</v>
      </c>
      <c r="JW11" s="101" t="s">
        <v>217</v>
      </c>
      <c r="JX11" s="102" t="s">
        <v>288</v>
      </c>
      <c r="JY11" s="84"/>
      <c r="JZ11" s="93"/>
      <c r="KA11" s="61" t="s">
        <v>0</v>
      </c>
      <c r="KB11" s="56"/>
      <c r="KC11" s="101" t="s">
        <v>325</v>
      </c>
      <c r="KD11" s="102" t="s">
        <v>325</v>
      </c>
      <c r="KE11" s="84"/>
      <c r="KF11" s="248">
        <v>1</v>
      </c>
      <c r="KG11" s="61" t="s">
        <v>0</v>
      </c>
      <c r="KH11" s="61">
        <v>3</v>
      </c>
      <c r="KI11" s="101" t="s">
        <v>217</v>
      </c>
      <c r="KJ11" s="102" t="s">
        <v>215</v>
      </c>
      <c r="KK11" s="84"/>
      <c r="KL11" s="56"/>
      <c r="KM11" s="61" t="s">
        <v>0</v>
      </c>
      <c r="KN11" s="56"/>
      <c r="KO11" s="101" t="s">
        <v>325</v>
      </c>
      <c r="KP11" s="102" t="s">
        <v>325</v>
      </c>
      <c r="KQ11" s="84"/>
      <c r="KR11" s="56">
        <v>4</v>
      </c>
      <c r="KS11" s="61" t="s">
        <v>0</v>
      </c>
      <c r="KT11" s="56">
        <v>1</v>
      </c>
      <c r="KU11" s="101" t="s">
        <v>215</v>
      </c>
      <c r="KV11" s="102" t="s">
        <v>288</v>
      </c>
      <c r="KW11" s="84"/>
      <c r="KX11" s="56"/>
      <c r="KY11" s="61" t="s">
        <v>0</v>
      </c>
      <c r="KZ11" s="56"/>
      <c r="LA11" s="101" t="s">
        <v>325</v>
      </c>
      <c r="LB11" s="102" t="s">
        <v>325</v>
      </c>
      <c r="LC11" s="84"/>
      <c r="LD11" s="93"/>
      <c r="LE11" s="61" t="s">
        <v>0</v>
      </c>
      <c r="LF11" s="56"/>
      <c r="LG11" s="101" t="s">
        <v>325</v>
      </c>
      <c r="LH11" s="102" t="s">
        <v>325</v>
      </c>
      <c r="LI11" s="84"/>
      <c r="LJ11" s="56"/>
      <c r="LK11" s="61" t="s">
        <v>0</v>
      </c>
      <c r="LL11" s="56"/>
      <c r="LM11" s="101" t="s">
        <v>325</v>
      </c>
      <c r="LN11" s="102" t="s">
        <v>325</v>
      </c>
      <c r="LO11" s="84"/>
      <c r="LP11" s="56"/>
      <c r="LQ11" s="61" t="s">
        <v>0</v>
      </c>
      <c r="LR11" s="56"/>
      <c r="LS11" s="101" t="s">
        <v>325</v>
      </c>
      <c r="LT11" s="102" t="s">
        <v>325</v>
      </c>
      <c r="LU11" s="84"/>
      <c r="LV11" s="248"/>
      <c r="LW11" s="61" t="s">
        <v>0</v>
      </c>
      <c r="LX11" s="61"/>
      <c r="LY11" s="101" t="s">
        <v>325</v>
      </c>
      <c r="LZ11" s="102" t="s">
        <v>325</v>
      </c>
      <c r="MA11" s="84"/>
      <c r="MB11" s="56"/>
      <c r="MC11" s="61" t="s">
        <v>0</v>
      </c>
      <c r="MD11" s="56"/>
      <c r="ME11" s="101" t="s">
        <v>325</v>
      </c>
      <c r="MF11" s="102" t="s">
        <v>325</v>
      </c>
      <c r="MG11" s="84"/>
      <c r="MH11" s="56"/>
      <c r="MI11" s="61" t="s">
        <v>0</v>
      </c>
      <c r="MJ11" s="56"/>
      <c r="MK11" s="101" t="s">
        <v>325</v>
      </c>
      <c r="ML11" s="102" t="s">
        <v>325</v>
      </c>
      <c r="MM11" s="84"/>
      <c r="MN11" s="56"/>
      <c r="MO11" s="61" t="s">
        <v>0</v>
      </c>
      <c r="MP11" s="56"/>
      <c r="MQ11" s="101" t="s">
        <v>325</v>
      </c>
      <c r="MR11" s="102" t="s">
        <v>325</v>
      </c>
      <c r="MS11" s="84"/>
      <c r="MT11" s="93"/>
      <c r="MU11" s="61" t="s">
        <v>0</v>
      </c>
      <c r="MV11" s="56"/>
      <c r="MW11" s="101" t="s">
        <v>325</v>
      </c>
      <c r="MX11" s="102" t="s">
        <v>325</v>
      </c>
      <c r="MY11" s="84"/>
      <c r="MZ11" s="56"/>
      <c r="NA11" s="61" t="s">
        <v>0</v>
      </c>
      <c r="NB11" s="56"/>
      <c r="NC11" s="101" t="s">
        <v>325</v>
      </c>
      <c r="ND11" s="102" t="s">
        <v>325</v>
      </c>
      <c r="NE11" s="84"/>
      <c r="NF11" s="56"/>
      <c r="NG11" s="61" t="s">
        <v>0</v>
      </c>
      <c r="NH11" s="56"/>
      <c r="NI11" s="101" t="s">
        <v>325</v>
      </c>
      <c r="NJ11" s="102" t="s">
        <v>325</v>
      </c>
      <c r="NK11" s="84"/>
      <c r="NL11" s="56"/>
      <c r="NM11" s="61" t="s">
        <v>0</v>
      </c>
      <c r="NN11" s="56"/>
      <c r="NO11" s="101" t="s">
        <v>325</v>
      </c>
      <c r="NP11" s="102" t="s">
        <v>325</v>
      </c>
      <c r="NQ11" s="84"/>
      <c r="NR11" s="56"/>
      <c r="NS11" s="61" t="s">
        <v>0</v>
      </c>
      <c r="NT11" s="56"/>
      <c r="NU11" s="101" t="s">
        <v>325</v>
      </c>
      <c r="NV11" s="102" t="s">
        <v>325</v>
      </c>
      <c r="NW11" s="61"/>
      <c r="NX11" s="93"/>
      <c r="NY11" s="61" t="s">
        <v>0</v>
      </c>
      <c r="NZ11" s="56"/>
      <c r="OA11" s="101" t="s">
        <v>325</v>
      </c>
      <c r="OB11" s="102" t="s">
        <v>325</v>
      </c>
      <c r="OC11" s="61"/>
      <c r="OD11" s="229"/>
      <c r="OE11" s="101" t="s">
        <v>0</v>
      </c>
      <c r="OF11" s="101"/>
      <c r="OG11" s="101" t="s">
        <v>325</v>
      </c>
      <c r="OH11" s="102" t="s">
        <v>325</v>
      </c>
    </row>
    <row r="12" spans="1:398" ht="15" x14ac:dyDescent="0.2">
      <c r="A12" s="256">
        <f>IF(B12="","",VLOOKUP(B12,'Registrovaní tipéri'!$A$2:$B$101,2,FALSE))</f>
        <v>48</v>
      </c>
      <c r="B12" s="250" t="s">
        <v>298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216</v>
      </c>
      <c r="N12" s="102" t="s">
        <v>215</v>
      </c>
      <c r="O12" s="72"/>
      <c r="P12" s="93">
        <v>3</v>
      </c>
      <c r="Q12" s="61" t="s">
        <v>0</v>
      </c>
      <c r="R12" s="56">
        <v>1</v>
      </c>
      <c r="S12" s="101" t="s">
        <v>215</v>
      </c>
      <c r="T12" s="102" t="s">
        <v>288</v>
      </c>
      <c r="U12" s="72"/>
      <c r="V12" s="93">
        <v>1</v>
      </c>
      <c r="W12" s="61" t="s">
        <v>0</v>
      </c>
      <c r="X12" s="56">
        <v>2</v>
      </c>
      <c r="Y12" s="101" t="s">
        <v>215</v>
      </c>
      <c r="Z12" s="102" t="s">
        <v>288</v>
      </c>
      <c r="AA12" s="84"/>
      <c r="AB12" s="56">
        <v>2</v>
      </c>
      <c r="AC12" s="61" t="s">
        <v>0</v>
      </c>
      <c r="AD12" s="56">
        <v>1</v>
      </c>
      <c r="AE12" s="101" t="s">
        <v>218</v>
      </c>
      <c r="AF12" s="102" t="s">
        <v>215</v>
      </c>
      <c r="AG12" s="84"/>
      <c r="AH12" s="56">
        <v>1</v>
      </c>
      <c r="AI12" s="61" t="s">
        <v>0</v>
      </c>
      <c r="AJ12" s="56">
        <v>2</v>
      </c>
      <c r="AK12" s="101" t="s">
        <v>217</v>
      </c>
      <c r="AL12" s="102" t="s">
        <v>215</v>
      </c>
      <c r="AM12" s="84"/>
      <c r="AN12" s="248">
        <v>1</v>
      </c>
      <c r="AO12" s="61" t="s">
        <v>0</v>
      </c>
      <c r="AP12" s="61">
        <v>2</v>
      </c>
      <c r="AQ12" s="101" t="s">
        <v>216</v>
      </c>
      <c r="AR12" s="102" t="s">
        <v>214</v>
      </c>
      <c r="AS12" s="84"/>
      <c r="AT12" s="56"/>
      <c r="AU12" s="61" t="s">
        <v>0</v>
      </c>
      <c r="AV12" s="56"/>
      <c r="AW12" s="101" t="s">
        <v>325</v>
      </c>
      <c r="AX12" s="102" t="s">
        <v>325</v>
      </c>
      <c r="AY12" s="84"/>
      <c r="AZ12" s="93">
        <v>2</v>
      </c>
      <c r="BA12" s="61" t="s">
        <v>0</v>
      </c>
      <c r="BB12" s="56">
        <v>0</v>
      </c>
      <c r="BC12" s="101" t="s">
        <v>216</v>
      </c>
      <c r="BD12" s="102" t="s">
        <v>265</v>
      </c>
      <c r="BE12" s="84"/>
      <c r="BF12" s="56">
        <v>2</v>
      </c>
      <c r="BG12" s="61" t="s">
        <v>0</v>
      </c>
      <c r="BH12" s="56">
        <v>3</v>
      </c>
      <c r="BI12" s="101" t="s">
        <v>217</v>
      </c>
      <c r="BJ12" s="102" t="s">
        <v>215</v>
      </c>
      <c r="BK12" s="84"/>
      <c r="BL12" s="56">
        <v>3</v>
      </c>
      <c r="BM12" s="61" t="s">
        <v>0</v>
      </c>
      <c r="BN12" s="56">
        <v>1</v>
      </c>
      <c r="BO12" s="101" t="s">
        <v>217</v>
      </c>
      <c r="BP12" s="102" t="s">
        <v>214</v>
      </c>
      <c r="BQ12" s="84"/>
      <c r="BR12" s="56">
        <v>1</v>
      </c>
      <c r="BS12" s="61" t="s">
        <v>0</v>
      </c>
      <c r="BT12" s="56">
        <v>2</v>
      </c>
      <c r="BU12" s="101" t="s">
        <v>217</v>
      </c>
      <c r="BV12" s="102" t="s">
        <v>215</v>
      </c>
      <c r="BW12" s="84"/>
      <c r="BX12" s="56">
        <v>1</v>
      </c>
      <c r="BY12" s="61" t="s">
        <v>0</v>
      </c>
      <c r="BZ12" s="56">
        <v>1</v>
      </c>
      <c r="CA12" s="101" t="s">
        <v>215</v>
      </c>
      <c r="CB12" s="102" t="s">
        <v>211</v>
      </c>
      <c r="CC12" s="84"/>
      <c r="CD12" s="56">
        <v>2</v>
      </c>
      <c r="CE12" s="61" t="s">
        <v>0</v>
      </c>
      <c r="CF12" s="56">
        <v>1</v>
      </c>
      <c r="CG12" s="101" t="s">
        <v>217</v>
      </c>
      <c r="CH12" s="102" t="s">
        <v>214</v>
      </c>
      <c r="CI12" s="84"/>
      <c r="CJ12" s="93">
        <v>3</v>
      </c>
      <c r="CK12" s="61" t="s">
        <v>0</v>
      </c>
      <c r="CL12" s="56">
        <v>1</v>
      </c>
      <c r="CM12" s="101" t="s">
        <v>217</v>
      </c>
      <c r="CN12" s="102" t="s">
        <v>215</v>
      </c>
      <c r="CO12" s="84"/>
      <c r="CP12" s="93">
        <v>1</v>
      </c>
      <c r="CQ12" s="61" t="s">
        <v>0</v>
      </c>
      <c r="CR12" s="56">
        <v>4</v>
      </c>
      <c r="CS12" s="101" t="s">
        <v>265</v>
      </c>
      <c r="CT12" s="102" t="s">
        <v>214</v>
      </c>
      <c r="CU12" s="84"/>
      <c r="CV12" s="56">
        <v>0</v>
      </c>
      <c r="CW12" s="61" t="s">
        <v>0</v>
      </c>
      <c r="CX12" s="56">
        <v>4</v>
      </c>
      <c r="CY12" s="101" t="s">
        <v>217</v>
      </c>
      <c r="CZ12" s="102" t="s">
        <v>215</v>
      </c>
      <c r="DA12" s="84"/>
      <c r="DB12" s="56"/>
      <c r="DC12" s="61" t="s">
        <v>0</v>
      </c>
      <c r="DD12" s="56"/>
      <c r="DE12" s="101" t="s">
        <v>325</v>
      </c>
      <c r="DF12" s="102" t="s">
        <v>325</v>
      </c>
      <c r="DG12" s="84"/>
      <c r="DH12" s="56">
        <v>2</v>
      </c>
      <c r="DI12" s="61" t="s">
        <v>0</v>
      </c>
      <c r="DJ12" s="56">
        <v>2</v>
      </c>
      <c r="DK12" s="101" t="s">
        <v>217</v>
      </c>
      <c r="DL12" s="102" t="s">
        <v>215</v>
      </c>
      <c r="DM12" s="84"/>
      <c r="DN12" s="56">
        <v>1</v>
      </c>
      <c r="DO12" s="61" t="s">
        <v>0</v>
      </c>
      <c r="DP12" s="56">
        <v>1</v>
      </c>
      <c r="DQ12" s="101" t="s">
        <v>215</v>
      </c>
      <c r="DR12" s="102" t="s">
        <v>211</v>
      </c>
      <c r="DS12" s="84"/>
      <c r="DT12" s="56">
        <v>2</v>
      </c>
      <c r="DU12" s="61" t="s">
        <v>0</v>
      </c>
      <c r="DV12" s="56">
        <v>1</v>
      </c>
      <c r="DW12" s="101" t="s">
        <v>218</v>
      </c>
      <c r="DX12" s="102" t="s">
        <v>214</v>
      </c>
      <c r="DY12" s="84"/>
      <c r="DZ12" s="56">
        <v>3</v>
      </c>
      <c r="EA12" s="61" t="s">
        <v>0</v>
      </c>
      <c r="EB12" s="56">
        <v>1</v>
      </c>
      <c r="EC12" s="101" t="s">
        <v>217</v>
      </c>
      <c r="ED12" s="102" t="s">
        <v>215</v>
      </c>
      <c r="EE12" s="84"/>
      <c r="EF12" s="56">
        <v>1</v>
      </c>
      <c r="EG12" s="61" t="s">
        <v>0</v>
      </c>
      <c r="EH12" s="56">
        <v>3</v>
      </c>
      <c r="EI12" s="101" t="s">
        <v>215</v>
      </c>
      <c r="EJ12" s="102" t="s">
        <v>215</v>
      </c>
      <c r="EK12" s="84"/>
      <c r="EL12" s="56">
        <v>0</v>
      </c>
      <c r="EM12" s="61" t="s">
        <v>0</v>
      </c>
      <c r="EN12" s="56">
        <v>2</v>
      </c>
      <c r="EO12" s="101" t="s">
        <v>217</v>
      </c>
      <c r="EP12" s="102" t="s">
        <v>215</v>
      </c>
      <c r="EQ12" s="84"/>
      <c r="ER12" s="248">
        <v>2</v>
      </c>
      <c r="ES12" s="61" t="s">
        <v>0</v>
      </c>
      <c r="ET12" s="61">
        <v>2</v>
      </c>
      <c r="EU12" s="101" t="s">
        <v>217</v>
      </c>
      <c r="EV12" s="102" t="s">
        <v>214</v>
      </c>
      <c r="EW12" s="84"/>
      <c r="EX12" s="56">
        <v>3</v>
      </c>
      <c r="EY12" s="61" t="s">
        <v>0</v>
      </c>
      <c r="EZ12" s="56">
        <v>1</v>
      </c>
      <c r="FA12" s="101" t="s">
        <v>217</v>
      </c>
      <c r="FB12" s="102" t="s">
        <v>215</v>
      </c>
      <c r="FC12" s="84"/>
      <c r="FD12" s="93">
        <v>3</v>
      </c>
      <c r="FE12" s="61" t="s">
        <v>0</v>
      </c>
      <c r="FF12" s="56">
        <v>2</v>
      </c>
      <c r="FG12" s="101" t="s">
        <v>217</v>
      </c>
      <c r="FH12" s="102" t="s">
        <v>214</v>
      </c>
      <c r="FI12" s="84"/>
      <c r="FJ12" s="56">
        <v>2</v>
      </c>
      <c r="FK12" s="61" t="s">
        <v>0</v>
      </c>
      <c r="FL12" s="56">
        <v>2</v>
      </c>
      <c r="FM12" s="101" t="s">
        <v>215</v>
      </c>
      <c r="FN12" s="102" t="s">
        <v>211</v>
      </c>
      <c r="FO12" s="84"/>
      <c r="FP12" s="56">
        <v>0</v>
      </c>
      <c r="FQ12" s="61" t="s">
        <v>0</v>
      </c>
      <c r="FR12" s="56">
        <v>3</v>
      </c>
      <c r="FS12" s="101" t="s">
        <v>217</v>
      </c>
      <c r="FT12" s="102" t="s">
        <v>215</v>
      </c>
      <c r="FU12" s="84"/>
      <c r="FV12" s="56">
        <v>3</v>
      </c>
      <c r="FW12" s="61" t="s">
        <v>0</v>
      </c>
      <c r="FX12" s="56">
        <v>1</v>
      </c>
      <c r="FY12" s="101" t="s">
        <v>215</v>
      </c>
      <c r="FZ12" s="102" t="s">
        <v>211</v>
      </c>
      <c r="GA12" s="84"/>
      <c r="GB12" s="248">
        <v>3</v>
      </c>
      <c r="GC12" s="61" t="s">
        <v>0</v>
      </c>
      <c r="GD12" s="61">
        <v>2</v>
      </c>
      <c r="GE12" s="101" t="s">
        <v>216</v>
      </c>
      <c r="GF12" s="102" t="s">
        <v>214</v>
      </c>
      <c r="GG12" s="84"/>
      <c r="GH12" s="248"/>
      <c r="GI12" s="61" t="s">
        <v>0</v>
      </c>
      <c r="GJ12" s="61"/>
      <c r="GK12" s="101" t="s">
        <v>325</v>
      </c>
      <c r="GL12" s="102" t="s">
        <v>325</v>
      </c>
      <c r="GM12" s="84"/>
      <c r="GN12" s="56">
        <v>1</v>
      </c>
      <c r="GO12" s="61" t="s">
        <v>0</v>
      </c>
      <c r="GP12" s="56">
        <v>2</v>
      </c>
      <c r="GQ12" s="101" t="s">
        <v>216</v>
      </c>
      <c r="GR12" s="102" t="s">
        <v>217</v>
      </c>
      <c r="GS12" s="84"/>
      <c r="GT12" s="56">
        <v>1</v>
      </c>
      <c r="GU12" s="61" t="s">
        <v>0</v>
      </c>
      <c r="GV12" s="56">
        <v>2</v>
      </c>
      <c r="GW12" s="101" t="s">
        <v>265</v>
      </c>
      <c r="GX12" s="102" t="s">
        <v>216</v>
      </c>
      <c r="GY12" s="84"/>
      <c r="GZ12" s="93">
        <v>3</v>
      </c>
      <c r="HA12" s="61" t="s">
        <v>0</v>
      </c>
      <c r="HB12" s="56">
        <v>1</v>
      </c>
      <c r="HC12" s="101" t="s">
        <v>216</v>
      </c>
      <c r="HD12" s="102" t="s">
        <v>388</v>
      </c>
      <c r="HE12" s="84"/>
      <c r="HF12" s="56">
        <v>1</v>
      </c>
      <c r="HG12" s="61" t="s">
        <v>0</v>
      </c>
      <c r="HH12" s="56">
        <v>1</v>
      </c>
      <c r="HI12" s="101" t="s">
        <v>216</v>
      </c>
      <c r="HJ12" s="102" t="s">
        <v>217</v>
      </c>
      <c r="HK12" s="84"/>
      <c r="HL12" s="56">
        <v>1</v>
      </c>
      <c r="HM12" s="61" t="s">
        <v>0</v>
      </c>
      <c r="HN12" s="56">
        <v>1</v>
      </c>
      <c r="HO12" s="101" t="s">
        <v>216</v>
      </c>
      <c r="HP12" s="102" t="s">
        <v>211</v>
      </c>
      <c r="HQ12" s="84"/>
      <c r="HR12" s="56">
        <v>3</v>
      </c>
      <c r="HS12" s="61" t="s">
        <v>0</v>
      </c>
      <c r="HT12" s="56">
        <v>1</v>
      </c>
      <c r="HU12" s="101" t="s">
        <v>216</v>
      </c>
      <c r="HV12" s="102" t="s">
        <v>217</v>
      </c>
      <c r="HW12" s="84"/>
      <c r="HX12" s="93"/>
      <c r="HY12" s="61" t="s">
        <v>0</v>
      </c>
      <c r="HZ12" s="56"/>
      <c r="IA12" s="101" t="s">
        <v>325</v>
      </c>
      <c r="IB12" s="102" t="s">
        <v>325</v>
      </c>
      <c r="IC12" s="84"/>
      <c r="ID12" s="56">
        <v>1</v>
      </c>
      <c r="IE12" s="61" t="s">
        <v>0</v>
      </c>
      <c r="IF12" s="56">
        <v>3</v>
      </c>
      <c r="IG12" s="101" t="s">
        <v>216</v>
      </c>
      <c r="IH12" s="102" t="s">
        <v>217</v>
      </c>
      <c r="II12" s="84"/>
      <c r="IJ12" s="56"/>
      <c r="IK12" s="61" t="s">
        <v>0</v>
      </c>
      <c r="IL12" s="56"/>
      <c r="IM12" s="101" t="s">
        <v>325</v>
      </c>
      <c r="IN12" s="102" t="s">
        <v>325</v>
      </c>
      <c r="IO12" s="84"/>
      <c r="IP12" s="93">
        <v>2</v>
      </c>
      <c r="IQ12" s="61" t="s">
        <v>0</v>
      </c>
      <c r="IR12" s="56">
        <v>1</v>
      </c>
      <c r="IS12" s="101" t="s">
        <v>265</v>
      </c>
      <c r="IT12" s="102" t="s">
        <v>388</v>
      </c>
      <c r="IU12" s="84"/>
      <c r="IV12" s="56">
        <v>1</v>
      </c>
      <c r="IW12" s="61" t="s">
        <v>0</v>
      </c>
      <c r="IX12" s="56">
        <v>1</v>
      </c>
      <c r="IY12" s="101" t="s">
        <v>265</v>
      </c>
      <c r="IZ12" s="102" t="s">
        <v>214</v>
      </c>
      <c r="JA12" s="84"/>
      <c r="JB12" s="56">
        <v>3</v>
      </c>
      <c r="JC12" s="61" t="s">
        <v>0</v>
      </c>
      <c r="JD12" s="56">
        <v>1</v>
      </c>
      <c r="JE12" s="101" t="s">
        <v>265</v>
      </c>
      <c r="JF12" s="102" t="s">
        <v>214</v>
      </c>
      <c r="JG12" s="84"/>
      <c r="JH12" s="56">
        <v>1</v>
      </c>
      <c r="JI12" s="61" t="s">
        <v>0</v>
      </c>
      <c r="JJ12" s="56">
        <v>2</v>
      </c>
      <c r="JK12" s="101" t="s">
        <v>265</v>
      </c>
      <c r="JL12" s="102" t="s">
        <v>388</v>
      </c>
      <c r="JM12" s="84"/>
      <c r="JN12" s="56">
        <v>1</v>
      </c>
      <c r="JO12" s="61" t="s">
        <v>0</v>
      </c>
      <c r="JP12" s="56">
        <v>3</v>
      </c>
      <c r="JQ12" s="101" t="s">
        <v>217</v>
      </c>
      <c r="JR12" s="102" t="s">
        <v>208</v>
      </c>
      <c r="JS12" s="84"/>
      <c r="JT12" s="93">
        <v>1</v>
      </c>
      <c r="JU12" s="61" t="s">
        <v>0</v>
      </c>
      <c r="JV12" s="56">
        <v>1</v>
      </c>
      <c r="JW12" s="101" t="s">
        <v>217</v>
      </c>
      <c r="JX12" s="102" t="s">
        <v>215</v>
      </c>
      <c r="JY12" s="84"/>
      <c r="JZ12" s="93">
        <v>3</v>
      </c>
      <c r="KA12" s="61" t="s">
        <v>0</v>
      </c>
      <c r="KB12" s="56">
        <v>1</v>
      </c>
      <c r="KC12" s="101" t="s">
        <v>215</v>
      </c>
      <c r="KD12" s="102" t="s">
        <v>388</v>
      </c>
      <c r="KE12" s="84"/>
      <c r="KF12" s="93">
        <v>1</v>
      </c>
      <c r="KG12" s="61" t="s">
        <v>0</v>
      </c>
      <c r="KH12" s="56">
        <v>3</v>
      </c>
      <c r="KI12" s="101" t="s">
        <v>215</v>
      </c>
      <c r="KJ12" s="102" t="s">
        <v>215</v>
      </c>
      <c r="KK12" s="84"/>
      <c r="KL12" s="56"/>
      <c r="KM12" s="61" t="s">
        <v>0</v>
      </c>
      <c r="KN12" s="56"/>
      <c r="KO12" s="101" t="s">
        <v>325</v>
      </c>
      <c r="KP12" s="102" t="s">
        <v>325</v>
      </c>
      <c r="KQ12" s="84"/>
      <c r="KR12" s="56">
        <v>2</v>
      </c>
      <c r="KS12" s="61" t="s">
        <v>0</v>
      </c>
      <c r="KT12" s="56">
        <v>2</v>
      </c>
      <c r="KU12" s="101" t="s">
        <v>215</v>
      </c>
      <c r="KV12" s="102" t="s">
        <v>215</v>
      </c>
      <c r="KW12" s="84"/>
      <c r="KX12" s="56"/>
      <c r="KY12" s="61" t="s">
        <v>0</v>
      </c>
      <c r="KZ12" s="56"/>
      <c r="LA12" s="101" t="s">
        <v>325</v>
      </c>
      <c r="LB12" s="102" t="s">
        <v>325</v>
      </c>
      <c r="LC12" s="84"/>
      <c r="LD12" s="93"/>
      <c r="LE12" s="61" t="s">
        <v>0</v>
      </c>
      <c r="LF12" s="56"/>
      <c r="LG12" s="101" t="s">
        <v>325</v>
      </c>
      <c r="LH12" s="102" t="s">
        <v>325</v>
      </c>
      <c r="LI12" s="84"/>
      <c r="LJ12" s="56"/>
      <c r="LK12" s="61" t="s">
        <v>0</v>
      </c>
      <c r="LL12" s="56"/>
      <c r="LM12" s="101" t="s">
        <v>325</v>
      </c>
      <c r="LN12" s="102" t="s">
        <v>325</v>
      </c>
      <c r="LO12" s="84"/>
      <c r="LP12" s="56"/>
      <c r="LQ12" s="61" t="s">
        <v>0</v>
      </c>
      <c r="LR12" s="56"/>
      <c r="LS12" s="101" t="s">
        <v>325</v>
      </c>
      <c r="LT12" s="102" t="s">
        <v>325</v>
      </c>
      <c r="LU12" s="84"/>
      <c r="LV12" s="93"/>
      <c r="LW12" s="61" t="s">
        <v>0</v>
      </c>
      <c r="LX12" s="56"/>
      <c r="LY12" s="101" t="s">
        <v>325</v>
      </c>
      <c r="LZ12" s="102" t="s">
        <v>325</v>
      </c>
      <c r="MA12" s="84"/>
      <c r="MB12" s="56"/>
      <c r="MC12" s="61" t="s">
        <v>0</v>
      </c>
      <c r="MD12" s="56"/>
      <c r="ME12" s="101" t="s">
        <v>325</v>
      </c>
      <c r="MF12" s="102" t="s">
        <v>325</v>
      </c>
      <c r="MG12" s="84"/>
      <c r="MH12" s="56"/>
      <c r="MI12" s="61" t="s">
        <v>0</v>
      </c>
      <c r="MJ12" s="56"/>
      <c r="MK12" s="101" t="s">
        <v>325</v>
      </c>
      <c r="ML12" s="102" t="s">
        <v>325</v>
      </c>
      <c r="MM12" s="84"/>
      <c r="MN12" s="56"/>
      <c r="MO12" s="61" t="s">
        <v>0</v>
      </c>
      <c r="MP12" s="56"/>
      <c r="MQ12" s="101" t="s">
        <v>325</v>
      </c>
      <c r="MR12" s="102" t="s">
        <v>325</v>
      </c>
      <c r="MS12" s="84"/>
      <c r="MT12" s="93"/>
      <c r="MU12" s="61" t="s">
        <v>0</v>
      </c>
      <c r="MV12" s="56"/>
      <c r="MW12" s="101" t="s">
        <v>325</v>
      </c>
      <c r="MX12" s="102" t="s">
        <v>325</v>
      </c>
      <c r="MY12" s="84"/>
      <c r="MZ12" s="56"/>
      <c r="NA12" s="61" t="s">
        <v>0</v>
      </c>
      <c r="NB12" s="56"/>
      <c r="NC12" s="101" t="s">
        <v>325</v>
      </c>
      <c r="ND12" s="102" t="s">
        <v>325</v>
      </c>
      <c r="NE12" s="84"/>
      <c r="NF12" s="56"/>
      <c r="NG12" s="61" t="s">
        <v>0</v>
      </c>
      <c r="NH12" s="56"/>
      <c r="NI12" s="101" t="s">
        <v>325</v>
      </c>
      <c r="NJ12" s="102" t="s">
        <v>325</v>
      </c>
      <c r="NK12" s="84"/>
      <c r="NL12" s="56"/>
      <c r="NM12" s="61" t="s">
        <v>0</v>
      </c>
      <c r="NN12" s="56"/>
      <c r="NO12" s="101" t="s">
        <v>325</v>
      </c>
      <c r="NP12" s="102" t="s">
        <v>325</v>
      </c>
      <c r="NQ12" s="84"/>
      <c r="NR12" s="56"/>
      <c r="NS12" s="61" t="s">
        <v>0</v>
      </c>
      <c r="NT12" s="56"/>
      <c r="NU12" s="101" t="s">
        <v>325</v>
      </c>
      <c r="NV12" s="102" t="s">
        <v>325</v>
      </c>
      <c r="NW12" s="61"/>
      <c r="NX12" s="93"/>
      <c r="NY12" s="61" t="s">
        <v>0</v>
      </c>
      <c r="NZ12" s="56"/>
      <c r="OA12" s="101" t="s">
        <v>325</v>
      </c>
      <c r="OB12" s="102" t="s">
        <v>325</v>
      </c>
      <c r="OC12" s="61"/>
      <c r="OD12" s="229"/>
      <c r="OE12" s="101" t="s">
        <v>0</v>
      </c>
      <c r="OF12" s="101"/>
      <c r="OG12" s="101" t="s">
        <v>325</v>
      </c>
      <c r="OH12" s="102" t="s">
        <v>325</v>
      </c>
    </row>
    <row r="13" spans="1:398" ht="15" x14ac:dyDescent="0.2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215</v>
      </c>
      <c r="N13" s="102" t="s">
        <v>215</v>
      </c>
      <c r="O13" s="72"/>
      <c r="P13" s="93">
        <v>4</v>
      </c>
      <c r="Q13" s="61" t="s">
        <v>0</v>
      </c>
      <c r="R13" s="56">
        <v>0</v>
      </c>
      <c r="S13" s="101" t="s">
        <v>215</v>
      </c>
      <c r="T13" s="102" t="s">
        <v>215</v>
      </c>
      <c r="U13" s="72"/>
      <c r="V13" s="93">
        <v>1</v>
      </c>
      <c r="W13" s="61" t="s">
        <v>0</v>
      </c>
      <c r="X13" s="56">
        <v>2</v>
      </c>
      <c r="Y13" s="101" t="s">
        <v>215</v>
      </c>
      <c r="Z13" s="102" t="s">
        <v>288</v>
      </c>
      <c r="AA13" s="84"/>
      <c r="AB13" s="56">
        <v>3</v>
      </c>
      <c r="AC13" s="61" t="s">
        <v>0</v>
      </c>
      <c r="AD13" s="56">
        <v>1</v>
      </c>
      <c r="AE13" s="101" t="s">
        <v>215</v>
      </c>
      <c r="AF13" s="102" t="s">
        <v>215</v>
      </c>
      <c r="AG13" s="84"/>
      <c r="AH13" s="56">
        <v>0</v>
      </c>
      <c r="AI13" s="61" t="s">
        <v>0</v>
      </c>
      <c r="AJ13" s="56">
        <v>2</v>
      </c>
      <c r="AK13" s="101" t="s">
        <v>215</v>
      </c>
      <c r="AL13" s="102" t="s">
        <v>288</v>
      </c>
      <c r="AM13" s="84"/>
      <c r="AN13" s="93">
        <v>1</v>
      </c>
      <c r="AO13" s="61" t="s">
        <v>0</v>
      </c>
      <c r="AP13" s="56">
        <v>3</v>
      </c>
      <c r="AQ13" s="101" t="s">
        <v>217</v>
      </c>
      <c r="AR13" s="102" t="s">
        <v>208</v>
      </c>
      <c r="AS13" s="84"/>
      <c r="AT13" s="56">
        <v>2</v>
      </c>
      <c r="AU13" s="61" t="s">
        <v>0</v>
      </c>
      <c r="AV13" s="56">
        <v>0</v>
      </c>
      <c r="AW13" s="101" t="s">
        <v>215</v>
      </c>
      <c r="AX13" s="102" t="s">
        <v>217</v>
      </c>
      <c r="AY13" s="84"/>
      <c r="AZ13" s="93">
        <v>3</v>
      </c>
      <c r="BA13" s="61" t="s">
        <v>0</v>
      </c>
      <c r="BB13" s="56">
        <v>1</v>
      </c>
      <c r="BC13" s="101" t="s">
        <v>216</v>
      </c>
      <c r="BD13" s="102" t="s">
        <v>359</v>
      </c>
      <c r="BE13" s="84"/>
      <c r="BF13" s="56">
        <v>1</v>
      </c>
      <c r="BG13" s="61" t="s">
        <v>0</v>
      </c>
      <c r="BH13" s="56">
        <v>2</v>
      </c>
      <c r="BI13" s="101" t="s">
        <v>215</v>
      </c>
      <c r="BJ13" s="102" t="s">
        <v>288</v>
      </c>
      <c r="BK13" s="84"/>
      <c r="BL13" s="56">
        <v>3</v>
      </c>
      <c r="BM13" s="61" t="s">
        <v>0</v>
      </c>
      <c r="BN13" s="56">
        <v>1</v>
      </c>
      <c r="BO13" s="101" t="s">
        <v>217</v>
      </c>
      <c r="BP13" s="102" t="s">
        <v>359</v>
      </c>
      <c r="BQ13" s="84"/>
      <c r="BR13" s="56">
        <v>1</v>
      </c>
      <c r="BS13" s="61" t="s">
        <v>0</v>
      </c>
      <c r="BT13" s="56">
        <v>3</v>
      </c>
      <c r="BU13" s="101" t="s">
        <v>215</v>
      </c>
      <c r="BV13" s="102" t="s">
        <v>211</v>
      </c>
      <c r="BW13" s="84"/>
      <c r="BX13" s="56">
        <v>3</v>
      </c>
      <c r="BY13" s="61" t="s">
        <v>0</v>
      </c>
      <c r="BZ13" s="56">
        <v>0</v>
      </c>
      <c r="CA13" s="101" t="s">
        <v>215</v>
      </c>
      <c r="CB13" s="102" t="s">
        <v>208</v>
      </c>
      <c r="CC13" s="84"/>
      <c r="CD13" s="56">
        <v>3</v>
      </c>
      <c r="CE13" s="61" t="s">
        <v>0</v>
      </c>
      <c r="CF13" s="56">
        <v>0</v>
      </c>
      <c r="CG13" s="101" t="s">
        <v>217</v>
      </c>
      <c r="CH13" s="102" t="s">
        <v>359</v>
      </c>
      <c r="CI13" s="84"/>
      <c r="CJ13" s="93">
        <v>3</v>
      </c>
      <c r="CK13" s="61" t="s">
        <v>0</v>
      </c>
      <c r="CL13" s="56">
        <v>0</v>
      </c>
      <c r="CM13" s="101" t="s">
        <v>215</v>
      </c>
      <c r="CN13" s="102" t="s">
        <v>217</v>
      </c>
      <c r="CO13" s="84"/>
      <c r="CP13" s="93">
        <v>1</v>
      </c>
      <c r="CQ13" s="61" t="s">
        <v>0</v>
      </c>
      <c r="CR13" s="56">
        <v>3</v>
      </c>
      <c r="CS13" s="101" t="s">
        <v>265</v>
      </c>
      <c r="CT13" s="102" t="s">
        <v>359</v>
      </c>
      <c r="CU13" s="84"/>
      <c r="CV13" s="56">
        <v>0</v>
      </c>
      <c r="CW13" s="61" t="s">
        <v>0</v>
      </c>
      <c r="CX13" s="56">
        <v>4</v>
      </c>
      <c r="CY13" s="101" t="s">
        <v>215</v>
      </c>
      <c r="CZ13" s="102" t="s">
        <v>288</v>
      </c>
      <c r="DA13" s="84"/>
      <c r="DB13" s="56">
        <v>1</v>
      </c>
      <c r="DC13" s="61" t="s">
        <v>0</v>
      </c>
      <c r="DD13" s="56">
        <v>2</v>
      </c>
      <c r="DE13" s="101" t="s">
        <v>265</v>
      </c>
      <c r="DF13" s="102" t="s">
        <v>214</v>
      </c>
      <c r="DG13" s="84"/>
      <c r="DH13" s="56">
        <v>3</v>
      </c>
      <c r="DI13" s="61" t="s">
        <v>0</v>
      </c>
      <c r="DJ13" s="56">
        <v>1</v>
      </c>
      <c r="DK13" s="101" t="s">
        <v>215</v>
      </c>
      <c r="DL13" s="102" t="s">
        <v>288</v>
      </c>
      <c r="DM13" s="84"/>
      <c r="DN13" s="56">
        <v>2</v>
      </c>
      <c r="DO13" s="61" t="s">
        <v>0</v>
      </c>
      <c r="DP13" s="56">
        <v>3</v>
      </c>
      <c r="DQ13" s="101" t="s">
        <v>215</v>
      </c>
      <c r="DR13" s="102" t="s">
        <v>215</v>
      </c>
      <c r="DS13" s="84"/>
      <c r="DT13" s="56">
        <v>3</v>
      </c>
      <c r="DU13" s="61" t="s">
        <v>0</v>
      </c>
      <c r="DV13" s="56">
        <v>1</v>
      </c>
      <c r="DW13" s="101" t="s">
        <v>265</v>
      </c>
      <c r="DX13" s="102" t="s">
        <v>214</v>
      </c>
      <c r="DY13" s="84"/>
      <c r="DZ13" s="56">
        <v>3</v>
      </c>
      <c r="EA13" s="61" t="s">
        <v>0</v>
      </c>
      <c r="EB13" s="56">
        <v>0</v>
      </c>
      <c r="EC13" s="101" t="s">
        <v>215</v>
      </c>
      <c r="ED13" s="102" t="s">
        <v>217</v>
      </c>
      <c r="EE13" s="84"/>
      <c r="EF13" s="56">
        <v>0</v>
      </c>
      <c r="EG13" s="61" t="s">
        <v>0</v>
      </c>
      <c r="EH13" s="56">
        <v>4</v>
      </c>
      <c r="EI13" s="101" t="s">
        <v>215</v>
      </c>
      <c r="EJ13" s="102" t="s">
        <v>206</v>
      </c>
      <c r="EK13" s="84"/>
      <c r="EL13" s="56">
        <v>1</v>
      </c>
      <c r="EM13" s="61" t="s">
        <v>0</v>
      </c>
      <c r="EN13" s="56">
        <v>3</v>
      </c>
      <c r="EO13" s="101" t="s">
        <v>215</v>
      </c>
      <c r="EP13" s="102" t="s">
        <v>211</v>
      </c>
      <c r="EQ13" s="84"/>
      <c r="ER13" s="93">
        <v>1</v>
      </c>
      <c r="ES13" s="61" t="s">
        <v>0</v>
      </c>
      <c r="ET13" s="56">
        <v>2</v>
      </c>
      <c r="EU13" s="101" t="s">
        <v>265</v>
      </c>
      <c r="EV13" s="102" t="s">
        <v>214</v>
      </c>
      <c r="EW13" s="84"/>
      <c r="EX13" s="56">
        <v>3</v>
      </c>
      <c r="EY13" s="61" t="s">
        <v>0</v>
      </c>
      <c r="EZ13" s="56">
        <v>1</v>
      </c>
      <c r="FA13" s="101" t="s">
        <v>215</v>
      </c>
      <c r="FB13" s="102" t="s">
        <v>215</v>
      </c>
      <c r="FC13" s="84"/>
      <c r="FD13" s="93">
        <v>2</v>
      </c>
      <c r="FE13" s="61" t="s">
        <v>0</v>
      </c>
      <c r="FF13" s="56">
        <v>1</v>
      </c>
      <c r="FG13" s="101" t="s">
        <v>265</v>
      </c>
      <c r="FH13" s="102" t="s">
        <v>217</v>
      </c>
      <c r="FI13" s="84"/>
      <c r="FJ13" s="56">
        <v>2</v>
      </c>
      <c r="FK13" s="61" t="s">
        <v>0</v>
      </c>
      <c r="FL13" s="56">
        <v>0</v>
      </c>
      <c r="FM13" s="101" t="s">
        <v>215</v>
      </c>
      <c r="FN13" s="102" t="s">
        <v>211</v>
      </c>
      <c r="FO13" s="84"/>
      <c r="FP13" s="56">
        <v>0</v>
      </c>
      <c r="FQ13" s="61" t="s">
        <v>0</v>
      </c>
      <c r="FR13" s="56">
        <v>3</v>
      </c>
      <c r="FS13" s="101" t="s">
        <v>215</v>
      </c>
      <c r="FT13" s="102" t="s">
        <v>211</v>
      </c>
      <c r="FU13" s="84"/>
      <c r="FV13" s="56">
        <v>2</v>
      </c>
      <c r="FW13" s="61" t="s">
        <v>0</v>
      </c>
      <c r="FX13" s="56">
        <v>0</v>
      </c>
      <c r="FY13" s="101" t="s">
        <v>215</v>
      </c>
      <c r="FZ13" s="102" t="s">
        <v>217</v>
      </c>
      <c r="GA13" s="84"/>
      <c r="GB13" s="93">
        <v>1</v>
      </c>
      <c r="GC13" s="61" t="s">
        <v>0</v>
      </c>
      <c r="GD13" s="56">
        <v>2</v>
      </c>
      <c r="GE13" s="101" t="s">
        <v>217</v>
      </c>
      <c r="GF13" s="102" t="s">
        <v>213</v>
      </c>
      <c r="GG13" s="84"/>
      <c r="GH13" s="93">
        <v>3</v>
      </c>
      <c r="GI13" s="61" t="s">
        <v>0</v>
      </c>
      <c r="GJ13" s="56">
        <v>1</v>
      </c>
      <c r="GK13" s="101" t="s">
        <v>216</v>
      </c>
      <c r="GL13" s="102" t="s">
        <v>265</v>
      </c>
      <c r="GM13" s="84"/>
      <c r="GN13" s="56"/>
      <c r="GO13" s="61" t="s">
        <v>0</v>
      </c>
      <c r="GP13" s="56"/>
      <c r="GQ13" s="101" t="s">
        <v>325</v>
      </c>
      <c r="GR13" s="102" t="s">
        <v>325</v>
      </c>
      <c r="GS13" s="84"/>
      <c r="GT13" s="56">
        <v>1</v>
      </c>
      <c r="GU13" s="61" t="s">
        <v>0</v>
      </c>
      <c r="GV13" s="56">
        <v>2</v>
      </c>
      <c r="GW13" s="101" t="s">
        <v>265</v>
      </c>
      <c r="GX13" s="102" t="s">
        <v>217</v>
      </c>
      <c r="GY13" s="84"/>
      <c r="GZ13" s="93">
        <v>3</v>
      </c>
      <c r="HA13" s="61" t="s">
        <v>0</v>
      </c>
      <c r="HB13" s="56">
        <v>0</v>
      </c>
      <c r="HC13" s="101" t="s">
        <v>216</v>
      </c>
      <c r="HD13" s="102" t="s">
        <v>388</v>
      </c>
      <c r="HE13" s="84"/>
      <c r="HF13" s="56">
        <v>2</v>
      </c>
      <c r="HG13" s="61" t="s">
        <v>0</v>
      </c>
      <c r="HH13" s="56">
        <v>0</v>
      </c>
      <c r="HI13" s="101" t="s">
        <v>216</v>
      </c>
      <c r="HJ13" s="102" t="s">
        <v>217</v>
      </c>
      <c r="HK13" s="84"/>
      <c r="HL13" s="56">
        <v>0</v>
      </c>
      <c r="HM13" s="61" t="s">
        <v>0</v>
      </c>
      <c r="HN13" s="56">
        <v>2</v>
      </c>
      <c r="HO13" s="101" t="s">
        <v>216</v>
      </c>
      <c r="HP13" s="102" t="s">
        <v>211</v>
      </c>
      <c r="HQ13" s="84"/>
      <c r="HR13" s="56">
        <v>3</v>
      </c>
      <c r="HS13" s="61" t="s">
        <v>0</v>
      </c>
      <c r="HT13" s="56">
        <v>0</v>
      </c>
      <c r="HU13" s="101" t="s">
        <v>216</v>
      </c>
      <c r="HV13" s="102" t="s">
        <v>211</v>
      </c>
      <c r="HW13" s="84"/>
      <c r="HX13" s="93"/>
      <c r="HY13" s="61" t="s">
        <v>0</v>
      </c>
      <c r="HZ13" s="56"/>
      <c r="IA13" s="101" t="s">
        <v>325</v>
      </c>
      <c r="IB13" s="102" t="s">
        <v>325</v>
      </c>
      <c r="IC13" s="84"/>
      <c r="ID13" s="56">
        <v>0</v>
      </c>
      <c r="IE13" s="61" t="s">
        <v>0</v>
      </c>
      <c r="IF13" s="56">
        <v>3</v>
      </c>
      <c r="IG13" s="101" t="s">
        <v>216</v>
      </c>
      <c r="IH13" s="102" t="s">
        <v>217</v>
      </c>
      <c r="II13" s="84"/>
      <c r="IJ13" s="56"/>
      <c r="IK13" s="61" t="s">
        <v>0</v>
      </c>
      <c r="IL13" s="56"/>
      <c r="IM13" s="101" t="s">
        <v>325</v>
      </c>
      <c r="IN13" s="102" t="s">
        <v>325</v>
      </c>
      <c r="IO13" s="84"/>
      <c r="IP13" s="93"/>
      <c r="IQ13" s="61" t="s">
        <v>0</v>
      </c>
      <c r="IR13" s="56"/>
      <c r="IS13" s="101" t="s">
        <v>325</v>
      </c>
      <c r="IT13" s="102" t="s">
        <v>325</v>
      </c>
      <c r="IU13" s="84"/>
      <c r="IV13" s="56">
        <v>1</v>
      </c>
      <c r="IW13" s="61" t="s">
        <v>0</v>
      </c>
      <c r="IX13" s="56">
        <v>2</v>
      </c>
      <c r="IY13" s="101" t="s">
        <v>215</v>
      </c>
      <c r="IZ13" s="102" t="s">
        <v>326</v>
      </c>
      <c r="JA13" s="84"/>
      <c r="JB13" s="56">
        <v>3</v>
      </c>
      <c r="JC13" s="61" t="s">
        <v>0</v>
      </c>
      <c r="JD13" s="56">
        <v>1</v>
      </c>
      <c r="JE13" s="101" t="s">
        <v>265</v>
      </c>
      <c r="JF13" s="102" t="s">
        <v>208</v>
      </c>
      <c r="JG13" s="84"/>
      <c r="JH13" s="56">
        <v>0</v>
      </c>
      <c r="JI13" s="61" t="s">
        <v>0</v>
      </c>
      <c r="JJ13" s="56">
        <v>3</v>
      </c>
      <c r="JK13" s="101" t="s">
        <v>218</v>
      </c>
      <c r="JL13" s="102" t="s">
        <v>326</v>
      </c>
      <c r="JM13" s="84"/>
      <c r="JN13" s="56">
        <v>0</v>
      </c>
      <c r="JO13" s="61" t="s">
        <v>0</v>
      </c>
      <c r="JP13" s="56">
        <v>3</v>
      </c>
      <c r="JQ13" s="101" t="s">
        <v>217</v>
      </c>
      <c r="JR13" s="102" t="s">
        <v>214</v>
      </c>
      <c r="JS13" s="84"/>
      <c r="JT13" s="93">
        <v>3</v>
      </c>
      <c r="JU13" s="61" t="s">
        <v>0</v>
      </c>
      <c r="JV13" s="56">
        <v>1</v>
      </c>
      <c r="JW13" s="101" t="s">
        <v>215</v>
      </c>
      <c r="JX13" s="102" t="s">
        <v>217</v>
      </c>
      <c r="JY13" s="84"/>
      <c r="JZ13" s="93">
        <v>3</v>
      </c>
      <c r="KA13" s="61" t="s">
        <v>0</v>
      </c>
      <c r="KB13" s="56">
        <v>0</v>
      </c>
      <c r="KC13" s="101" t="s">
        <v>215</v>
      </c>
      <c r="KD13" s="102" t="s">
        <v>208</v>
      </c>
      <c r="KE13" s="84"/>
      <c r="KF13" s="93">
        <v>1</v>
      </c>
      <c r="KG13" s="61" t="s">
        <v>0</v>
      </c>
      <c r="KH13" s="56">
        <v>2</v>
      </c>
      <c r="KI13" s="101" t="s">
        <v>215</v>
      </c>
      <c r="KJ13" s="102" t="s">
        <v>326</v>
      </c>
      <c r="KK13" s="84"/>
      <c r="KL13" s="56"/>
      <c r="KM13" s="61" t="s">
        <v>0</v>
      </c>
      <c r="KN13" s="56"/>
      <c r="KO13" s="101" t="s">
        <v>325</v>
      </c>
      <c r="KP13" s="102" t="s">
        <v>325</v>
      </c>
      <c r="KQ13" s="84"/>
      <c r="KR13" s="56">
        <v>3</v>
      </c>
      <c r="KS13" s="61" t="s">
        <v>0</v>
      </c>
      <c r="KT13" s="56">
        <v>0</v>
      </c>
      <c r="KU13" s="101" t="s">
        <v>215</v>
      </c>
      <c r="KV13" s="102" t="s">
        <v>326</v>
      </c>
      <c r="KW13" s="84"/>
      <c r="KX13" s="56"/>
      <c r="KY13" s="61" t="s">
        <v>0</v>
      </c>
      <c r="KZ13" s="56"/>
      <c r="LA13" s="101" t="s">
        <v>325</v>
      </c>
      <c r="LB13" s="102" t="s">
        <v>325</v>
      </c>
      <c r="LC13" s="84"/>
      <c r="LD13" s="93"/>
      <c r="LE13" s="61" t="s">
        <v>0</v>
      </c>
      <c r="LF13" s="56"/>
      <c r="LG13" s="101" t="s">
        <v>325</v>
      </c>
      <c r="LH13" s="102" t="s">
        <v>325</v>
      </c>
      <c r="LI13" s="84"/>
      <c r="LJ13" s="56"/>
      <c r="LK13" s="61" t="s">
        <v>0</v>
      </c>
      <c r="LL13" s="56"/>
      <c r="LM13" s="101" t="s">
        <v>325</v>
      </c>
      <c r="LN13" s="102" t="s">
        <v>325</v>
      </c>
      <c r="LO13" s="84"/>
      <c r="LP13" s="56"/>
      <c r="LQ13" s="61" t="s">
        <v>0</v>
      </c>
      <c r="LR13" s="56"/>
      <c r="LS13" s="101" t="s">
        <v>325</v>
      </c>
      <c r="LT13" s="102" t="s">
        <v>325</v>
      </c>
      <c r="LU13" s="84"/>
      <c r="LV13" s="93"/>
      <c r="LW13" s="61" t="s">
        <v>0</v>
      </c>
      <c r="LX13" s="56"/>
      <c r="LY13" s="101" t="s">
        <v>325</v>
      </c>
      <c r="LZ13" s="102" t="s">
        <v>325</v>
      </c>
      <c r="MA13" s="84"/>
      <c r="MB13" s="56"/>
      <c r="MC13" s="61" t="s">
        <v>0</v>
      </c>
      <c r="MD13" s="56"/>
      <c r="ME13" s="101" t="s">
        <v>325</v>
      </c>
      <c r="MF13" s="102" t="s">
        <v>325</v>
      </c>
      <c r="MG13" s="84"/>
      <c r="MH13" s="56"/>
      <c r="MI13" s="61" t="s">
        <v>0</v>
      </c>
      <c r="MJ13" s="56"/>
      <c r="MK13" s="101" t="s">
        <v>325</v>
      </c>
      <c r="ML13" s="102" t="s">
        <v>325</v>
      </c>
      <c r="MM13" s="84"/>
      <c r="MN13" s="56"/>
      <c r="MO13" s="61" t="s">
        <v>0</v>
      </c>
      <c r="MP13" s="56"/>
      <c r="MQ13" s="101" t="s">
        <v>325</v>
      </c>
      <c r="MR13" s="102" t="s">
        <v>325</v>
      </c>
      <c r="MS13" s="84"/>
      <c r="MT13" s="93"/>
      <c r="MU13" s="61" t="s">
        <v>0</v>
      </c>
      <c r="MV13" s="56"/>
      <c r="MW13" s="101" t="s">
        <v>325</v>
      </c>
      <c r="MX13" s="102" t="s">
        <v>325</v>
      </c>
      <c r="MY13" s="84"/>
      <c r="MZ13" s="56"/>
      <c r="NA13" s="61" t="s">
        <v>0</v>
      </c>
      <c r="NB13" s="56"/>
      <c r="NC13" s="101" t="s">
        <v>325</v>
      </c>
      <c r="ND13" s="102" t="s">
        <v>325</v>
      </c>
      <c r="NE13" s="84"/>
      <c r="NF13" s="56"/>
      <c r="NG13" s="61" t="s">
        <v>0</v>
      </c>
      <c r="NH13" s="56"/>
      <c r="NI13" s="101" t="s">
        <v>325</v>
      </c>
      <c r="NJ13" s="102" t="s">
        <v>325</v>
      </c>
      <c r="NK13" s="84"/>
      <c r="NL13" s="56"/>
      <c r="NM13" s="61" t="s">
        <v>0</v>
      </c>
      <c r="NN13" s="56"/>
      <c r="NO13" s="101" t="s">
        <v>325</v>
      </c>
      <c r="NP13" s="102" t="s">
        <v>325</v>
      </c>
      <c r="NQ13" s="84"/>
      <c r="NR13" s="56"/>
      <c r="NS13" s="61" t="s">
        <v>0</v>
      </c>
      <c r="NT13" s="56"/>
      <c r="NU13" s="101" t="s">
        <v>325</v>
      </c>
      <c r="NV13" s="102" t="s">
        <v>325</v>
      </c>
      <c r="NW13" s="61"/>
      <c r="NX13" s="93"/>
      <c r="NY13" s="61" t="s">
        <v>0</v>
      </c>
      <c r="NZ13" s="56"/>
      <c r="OA13" s="101" t="s">
        <v>325</v>
      </c>
      <c r="OB13" s="102" t="s">
        <v>325</v>
      </c>
      <c r="OC13" s="61"/>
      <c r="OD13" s="229"/>
      <c r="OE13" s="101" t="s">
        <v>0</v>
      </c>
      <c r="OF13" s="101"/>
      <c r="OG13" s="101" t="s">
        <v>325</v>
      </c>
      <c r="OH13" s="102" t="s">
        <v>325</v>
      </c>
    </row>
    <row r="14" spans="1:398" ht="15" x14ac:dyDescent="0.2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218</v>
      </c>
      <c r="N14" s="102" t="s">
        <v>215</v>
      </c>
      <c r="O14" s="72"/>
      <c r="P14" s="93">
        <v>1</v>
      </c>
      <c r="Q14" s="61" t="s">
        <v>0</v>
      </c>
      <c r="R14" s="56">
        <v>0</v>
      </c>
      <c r="S14" s="101" t="s">
        <v>206</v>
      </c>
      <c r="T14" s="102" t="s">
        <v>211</v>
      </c>
      <c r="U14" s="72"/>
      <c r="V14" s="93"/>
      <c r="W14" s="61" t="s">
        <v>0</v>
      </c>
      <c r="X14" s="56"/>
      <c r="Y14" s="101" t="s">
        <v>325</v>
      </c>
      <c r="Z14" s="102" t="s">
        <v>325</v>
      </c>
      <c r="AA14" s="84"/>
      <c r="AB14" s="56">
        <v>1</v>
      </c>
      <c r="AC14" s="61" t="s">
        <v>0</v>
      </c>
      <c r="AD14" s="56">
        <v>0</v>
      </c>
      <c r="AE14" s="101" t="s">
        <v>288</v>
      </c>
      <c r="AF14" s="102" t="s">
        <v>214</v>
      </c>
      <c r="AG14" s="84"/>
      <c r="AH14" s="56">
        <v>3</v>
      </c>
      <c r="AI14" s="61" t="s">
        <v>0</v>
      </c>
      <c r="AJ14" s="56">
        <v>0</v>
      </c>
      <c r="AK14" s="101" t="s">
        <v>219</v>
      </c>
      <c r="AL14" s="102" t="s">
        <v>288</v>
      </c>
      <c r="AM14" s="84"/>
      <c r="AN14" s="93">
        <v>1</v>
      </c>
      <c r="AO14" s="61" t="s">
        <v>0</v>
      </c>
      <c r="AP14" s="56">
        <v>2</v>
      </c>
      <c r="AQ14" s="101" t="s">
        <v>217</v>
      </c>
      <c r="AR14" s="102" t="s">
        <v>208</v>
      </c>
      <c r="AS14" s="84"/>
      <c r="AT14" s="56">
        <v>3</v>
      </c>
      <c r="AU14" s="61" t="s">
        <v>0</v>
      </c>
      <c r="AV14" s="56">
        <v>1</v>
      </c>
      <c r="AW14" s="101" t="s">
        <v>215</v>
      </c>
      <c r="AX14" s="102" t="s">
        <v>215</v>
      </c>
      <c r="AY14" s="84"/>
      <c r="AZ14" s="93">
        <v>4</v>
      </c>
      <c r="BA14" s="61" t="s">
        <v>0</v>
      </c>
      <c r="BB14" s="56">
        <v>2</v>
      </c>
      <c r="BC14" s="101" t="s">
        <v>216</v>
      </c>
      <c r="BD14" s="102" t="s">
        <v>359</v>
      </c>
      <c r="BE14" s="84"/>
      <c r="BF14" s="56">
        <v>1</v>
      </c>
      <c r="BG14" s="61" t="s">
        <v>0</v>
      </c>
      <c r="BH14" s="56">
        <v>1</v>
      </c>
      <c r="BI14" s="101" t="s">
        <v>206</v>
      </c>
      <c r="BJ14" s="102" t="s">
        <v>215</v>
      </c>
      <c r="BK14" s="84"/>
      <c r="BL14" s="56">
        <v>5</v>
      </c>
      <c r="BM14" s="61" t="s">
        <v>0</v>
      </c>
      <c r="BN14" s="56">
        <v>0</v>
      </c>
      <c r="BO14" s="101" t="s">
        <v>217</v>
      </c>
      <c r="BP14" s="102" t="s">
        <v>262</v>
      </c>
      <c r="BQ14" s="84"/>
      <c r="BR14" s="56">
        <v>1</v>
      </c>
      <c r="BS14" s="61" t="s">
        <v>0</v>
      </c>
      <c r="BT14" s="56">
        <v>3</v>
      </c>
      <c r="BU14" s="101" t="s">
        <v>206</v>
      </c>
      <c r="BV14" s="102" t="s">
        <v>211</v>
      </c>
      <c r="BW14" s="84"/>
      <c r="BX14" s="56">
        <v>2</v>
      </c>
      <c r="BY14" s="61" t="s">
        <v>0</v>
      </c>
      <c r="BZ14" s="56">
        <v>0</v>
      </c>
      <c r="CA14" s="101" t="s">
        <v>217</v>
      </c>
      <c r="CB14" s="102" t="s">
        <v>215</v>
      </c>
      <c r="CC14" s="84"/>
      <c r="CD14" s="56">
        <v>3</v>
      </c>
      <c r="CE14" s="61" t="s">
        <v>0</v>
      </c>
      <c r="CF14" s="56">
        <v>2</v>
      </c>
      <c r="CG14" s="101" t="s">
        <v>217</v>
      </c>
      <c r="CH14" s="102" t="s">
        <v>214</v>
      </c>
      <c r="CI14" s="84"/>
      <c r="CJ14" s="93">
        <v>6</v>
      </c>
      <c r="CK14" s="61" t="s">
        <v>0</v>
      </c>
      <c r="CL14" s="56">
        <v>1</v>
      </c>
      <c r="CM14" s="101" t="s">
        <v>215</v>
      </c>
      <c r="CN14" s="102" t="s">
        <v>211</v>
      </c>
      <c r="CO14" s="84"/>
      <c r="CP14" s="93"/>
      <c r="CQ14" s="61" t="s">
        <v>0</v>
      </c>
      <c r="CR14" s="56"/>
      <c r="CS14" s="101" t="s">
        <v>325</v>
      </c>
      <c r="CT14" s="102" t="s">
        <v>325</v>
      </c>
      <c r="CU14" s="84"/>
      <c r="CV14" s="56">
        <v>0</v>
      </c>
      <c r="CW14" s="61" t="s">
        <v>0</v>
      </c>
      <c r="CX14" s="56">
        <v>5</v>
      </c>
      <c r="CY14" s="101" t="s">
        <v>215</v>
      </c>
      <c r="CZ14" s="102" t="s">
        <v>211</v>
      </c>
      <c r="DA14" s="84"/>
      <c r="DB14" s="56">
        <v>1</v>
      </c>
      <c r="DC14" s="61" t="s">
        <v>0</v>
      </c>
      <c r="DD14" s="56">
        <v>2</v>
      </c>
      <c r="DE14" s="101" t="s">
        <v>265</v>
      </c>
      <c r="DF14" s="102" t="s">
        <v>214</v>
      </c>
      <c r="DG14" s="84"/>
      <c r="DH14" s="56">
        <v>3</v>
      </c>
      <c r="DI14" s="61" t="s">
        <v>0</v>
      </c>
      <c r="DJ14" s="56">
        <v>1</v>
      </c>
      <c r="DK14" s="101" t="s">
        <v>217</v>
      </c>
      <c r="DL14" s="102" t="s">
        <v>288</v>
      </c>
      <c r="DM14" s="84"/>
      <c r="DN14" s="56">
        <v>2</v>
      </c>
      <c r="DO14" s="61" t="s">
        <v>0</v>
      </c>
      <c r="DP14" s="56">
        <v>3</v>
      </c>
      <c r="DQ14" s="101" t="s">
        <v>215</v>
      </c>
      <c r="DR14" s="102" t="s">
        <v>215</v>
      </c>
      <c r="DS14" s="84"/>
      <c r="DT14" s="56">
        <v>3</v>
      </c>
      <c r="DU14" s="61" t="s">
        <v>0</v>
      </c>
      <c r="DV14" s="56">
        <v>0</v>
      </c>
      <c r="DW14" s="101" t="s">
        <v>218</v>
      </c>
      <c r="DX14" s="102" t="s">
        <v>214</v>
      </c>
      <c r="DY14" s="84"/>
      <c r="DZ14" s="56">
        <v>1</v>
      </c>
      <c r="EA14" s="61" t="s">
        <v>0</v>
      </c>
      <c r="EB14" s="56">
        <v>0</v>
      </c>
      <c r="EC14" s="101" t="s">
        <v>288</v>
      </c>
      <c r="ED14" s="102" t="s">
        <v>211</v>
      </c>
      <c r="EE14" s="84"/>
      <c r="EF14" s="56">
        <v>2</v>
      </c>
      <c r="EG14" s="61" t="s">
        <v>0</v>
      </c>
      <c r="EH14" s="56">
        <v>3</v>
      </c>
      <c r="EI14" s="101" t="s">
        <v>215</v>
      </c>
      <c r="EJ14" s="102" t="s">
        <v>215</v>
      </c>
      <c r="EK14" s="84"/>
      <c r="EL14" s="56"/>
      <c r="EM14" s="61" t="s">
        <v>0</v>
      </c>
      <c r="EN14" s="56"/>
      <c r="EO14" s="101" t="s">
        <v>325</v>
      </c>
      <c r="EP14" s="102" t="s">
        <v>325</v>
      </c>
      <c r="EQ14" s="84"/>
      <c r="ER14" s="93">
        <v>1</v>
      </c>
      <c r="ES14" s="61" t="s">
        <v>0</v>
      </c>
      <c r="ET14" s="56">
        <v>1</v>
      </c>
      <c r="EU14" s="101" t="s">
        <v>214</v>
      </c>
      <c r="EV14" s="102" t="s">
        <v>344</v>
      </c>
      <c r="EW14" s="84"/>
      <c r="EX14" s="56">
        <v>2</v>
      </c>
      <c r="EY14" s="61" t="s">
        <v>0</v>
      </c>
      <c r="EZ14" s="56">
        <v>1</v>
      </c>
      <c r="FA14" s="101" t="s">
        <v>215</v>
      </c>
      <c r="FB14" s="102" t="s">
        <v>211</v>
      </c>
      <c r="FC14" s="84"/>
      <c r="FD14" s="93">
        <v>2</v>
      </c>
      <c r="FE14" s="61" t="s">
        <v>0</v>
      </c>
      <c r="FF14" s="56">
        <v>0</v>
      </c>
      <c r="FG14" s="101" t="s">
        <v>214</v>
      </c>
      <c r="FH14" s="102" t="s">
        <v>207</v>
      </c>
      <c r="FI14" s="84"/>
      <c r="FJ14" s="56">
        <v>1</v>
      </c>
      <c r="FK14" s="61" t="s">
        <v>0</v>
      </c>
      <c r="FL14" s="56">
        <v>3</v>
      </c>
      <c r="FM14" s="101" t="s">
        <v>206</v>
      </c>
      <c r="FN14" s="102" t="s">
        <v>211</v>
      </c>
      <c r="FO14" s="84"/>
      <c r="FP14" s="56">
        <v>1</v>
      </c>
      <c r="FQ14" s="61" t="s">
        <v>0</v>
      </c>
      <c r="FR14" s="56">
        <v>3</v>
      </c>
      <c r="FS14" s="101" t="s">
        <v>215</v>
      </c>
      <c r="FT14" s="102" t="s">
        <v>211</v>
      </c>
      <c r="FU14" s="84"/>
      <c r="FV14" s="56">
        <v>2</v>
      </c>
      <c r="FW14" s="61" t="s">
        <v>0</v>
      </c>
      <c r="FX14" s="56">
        <v>2</v>
      </c>
      <c r="FY14" s="101" t="s">
        <v>215</v>
      </c>
      <c r="FZ14" s="102" t="s">
        <v>211</v>
      </c>
      <c r="GA14" s="84"/>
      <c r="GB14" s="93">
        <v>1</v>
      </c>
      <c r="GC14" s="61" t="s">
        <v>0</v>
      </c>
      <c r="GD14" s="56">
        <v>3</v>
      </c>
      <c r="GE14" s="101" t="s">
        <v>216</v>
      </c>
      <c r="GF14" s="102" t="s">
        <v>214</v>
      </c>
      <c r="GG14" s="84"/>
      <c r="GH14" s="93">
        <v>1</v>
      </c>
      <c r="GI14" s="61" t="s">
        <v>0</v>
      </c>
      <c r="GJ14" s="56">
        <v>2</v>
      </c>
      <c r="GK14" s="101" t="s">
        <v>217</v>
      </c>
      <c r="GL14" s="102" t="s">
        <v>265</v>
      </c>
      <c r="GM14" s="84"/>
      <c r="GN14" s="56">
        <v>0</v>
      </c>
      <c r="GO14" s="61" t="s">
        <v>0</v>
      </c>
      <c r="GP14" s="56">
        <v>3</v>
      </c>
      <c r="GQ14" s="101" t="s">
        <v>217</v>
      </c>
      <c r="GR14" s="102" t="s">
        <v>213</v>
      </c>
      <c r="GS14" s="84"/>
      <c r="GT14" s="56">
        <v>0</v>
      </c>
      <c r="GU14" s="61" t="s">
        <v>0</v>
      </c>
      <c r="GV14" s="56">
        <v>1</v>
      </c>
      <c r="GW14" s="101" t="s">
        <v>265</v>
      </c>
      <c r="GX14" s="102" t="s">
        <v>218</v>
      </c>
      <c r="GY14" s="84"/>
      <c r="GZ14" s="93">
        <v>3</v>
      </c>
      <c r="HA14" s="61" t="s">
        <v>0</v>
      </c>
      <c r="HB14" s="56">
        <v>1</v>
      </c>
      <c r="HC14" s="101" t="s">
        <v>217</v>
      </c>
      <c r="HD14" s="102" t="s">
        <v>216</v>
      </c>
      <c r="HE14" s="84"/>
      <c r="HF14" s="56">
        <v>1</v>
      </c>
      <c r="HG14" s="61" t="s">
        <v>0</v>
      </c>
      <c r="HH14" s="56">
        <v>2</v>
      </c>
      <c r="HI14" s="101" t="s">
        <v>217</v>
      </c>
      <c r="HJ14" s="102" t="s">
        <v>288</v>
      </c>
      <c r="HK14" s="84"/>
      <c r="HL14" s="56">
        <v>1</v>
      </c>
      <c r="HM14" s="61" t="s">
        <v>0</v>
      </c>
      <c r="HN14" s="56">
        <v>2</v>
      </c>
      <c r="HO14" s="101" t="s">
        <v>206</v>
      </c>
      <c r="HP14" s="102" t="s">
        <v>211</v>
      </c>
      <c r="HQ14" s="84"/>
      <c r="HR14" s="56">
        <v>3</v>
      </c>
      <c r="HS14" s="61" t="s">
        <v>0</v>
      </c>
      <c r="HT14" s="56">
        <v>1</v>
      </c>
      <c r="HU14" s="101" t="s">
        <v>216</v>
      </c>
      <c r="HV14" s="102" t="s">
        <v>211</v>
      </c>
      <c r="HW14" s="84"/>
      <c r="HX14" s="93"/>
      <c r="HY14" s="61" t="s">
        <v>0</v>
      </c>
      <c r="HZ14" s="56"/>
      <c r="IA14" s="101" t="s">
        <v>325</v>
      </c>
      <c r="IB14" s="102" t="s">
        <v>325</v>
      </c>
      <c r="IC14" s="84"/>
      <c r="ID14" s="56">
        <v>2</v>
      </c>
      <c r="IE14" s="61" t="s">
        <v>0</v>
      </c>
      <c r="IF14" s="56">
        <v>1</v>
      </c>
      <c r="IG14" s="101" t="s">
        <v>206</v>
      </c>
      <c r="IH14" s="102" t="s">
        <v>209</v>
      </c>
      <c r="II14" s="84"/>
      <c r="IJ14" s="56"/>
      <c r="IK14" s="61" t="s">
        <v>0</v>
      </c>
      <c r="IL14" s="56"/>
      <c r="IM14" s="101" t="s">
        <v>325</v>
      </c>
      <c r="IN14" s="102" t="s">
        <v>325</v>
      </c>
      <c r="IO14" s="84"/>
      <c r="IP14" s="93">
        <v>1</v>
      </c>
      <c r="IQ14" s="61" t="s">
        <v>0</v>
      </c>
      <c r="IR14" s="56">
        <v>0</v>
      </c>
      <c r="IS14" s="101" t="s">
        <v>206</v>
      </c>
      <c r="IT14" s="102" t="s">
        <v>388</v>
      </c>
      <c r="IU14" s="84"/>
      <c r="IV14" s="56">
        <v>1</v>
      </c>
      <c r="IW14" s="61" t="s">
        <v>0</v>
      </c>
      <c r="IX14" s="56">
        <v>1</v>
      </c>
      <c r="IY14" s="101" t="s">
        <v>218</v>
      </c>
      <c r="IZ14" s="102" t="s">
        <v>388</v>
      </c>
      <c r="JA14" s="84"/>
      <c r="JB14" s="56">
        <v>1</v>
      </c>
      <c r="JC14" s="61" t="s">
        <v>0</v>
      </c>
      <c r="JD14" s="56">
        <v>1</v>
      </c>
      <c r="JE14" s="101" t="s">
        <v>214</v>
      </c>
      <c r="JF14" s="102" t="s">
        <v>265</v>
      </c>
      <c r="JG14" s="84"/>
      <c r="JH14" s="56">
        <v>2</v>
      </c>
      <c r="JI14" s="61" t="s">
        <v>0</v>
      </c>
      <c r="JJ14" s="56">
        <v>3</v>
      </c>
      <c r="JK14" s="101" t="s">
        <v>218</v>
      </c>
      <c r="JL14" s="102" t="s">
        <v>388</v>
      </c>
      <c r="JM14" s="84"/>
      <c r="JN14" s="56">
        <v>0</v>
      </c>
      <c r="JO14" s="61" t="s">
        <v>0</v>
      </c>
      <c r="JP14" s="56">
        <v>4</v>
      </c>
      <c r="JQ14" s="101" t="s">
        <v>218</v>
      </c>
      <c r="JR14" s="102" t="s">
        <v>388</v>
      </c>
      <c r="JS14" s="84"/>
      <c r="JT14" s="93">
        <v>1</v>
      </c>
      <c r="JU14" s="61" t="s">
        <v>0</v>
      </c>
      <c r="JV14" s="56">
        <v>1</v>
      </c>
      <c r="JW14" s="101" t="s">
        <v>217</v>
      </c>
      <c r="JX14" s="102" t="s">
        <v>215</v>
      </c>
      <c r="JY14" s="84"/>
      <c r="JZ14" s="93">
        <v>2</v>
      </c>
      <c r="KA14" s="61" t="s">
        <v>0</v>
      </c>
      <c r="KB14" s="56">
        <v>1</v>
      </c>
      <c r="KC14" s="101" t="s">
        <v>265</v>
      </c>
      <c r="KD14" s="102" t="s">
        <v>209</v>
      </c>
      <c r="KE14" s="84"/>
      <c r="KF14" s="93">
        <v>0</v>
      </c>
      <c r="KG14" s="61" t="s">
        <v>0</v>
      </c>
      <c r="KH14" s="56">
        <v>1</v>
      </c>
      <c r="KI14" s="101" t="s">
        <v>215</v>
      </c>
      <c r="KJ14" s="102" t="s">
        <v>288</v>
      </c>
      <c r="KK14" s="84"/>
      <c r="KL14" s="56"/>
      <c r="KM14" s="61" t="s">
        <v>0</v>
      </c>
      <c r="KN14" s="56"/>
      <c r="KO14" s="101" t="s">
        <v>325</v>
      </c>
      <c r="KP14" s="102" t="s">
        <v>325</v>
      </c>
      <c r="KQ14" s="84"/>
      <c r="KR14" s="56">
        <v>3</v>
      </c>
      <c r="KS14" s="61" t="s">
        <v>0</v>
      </c>
      <c r="KT14" s="56">
        <v>4</v>
      </c>
      <c r="KU14" s="101" t="s">
        <v>215</v>
      </c>
      <c r="KV14" s="102" t="s">
        <v>215</v>
      </c>
      <c r="KW14" s="84"/>
      <c r="KX14" s="56"/>
      <c r="KY14" s="61" t="s">
        <v>0</v>
      </c>
      <c r="KZ14" s="56"/>
      <c r="LA14" s="101" t="s">
        <v>325</v>
      </c>
      <c r="LB14" s="102" t="s">
        <v>325</v>
      </c>
      <c r="LC14" s="84"/>
      <c r="LD14" s="93"/>
      <c r="LE14" s="61" t="s">
        <v>0</v>
      </c>
      <c r="LF14" s="56"/>
      <c r="LG14" s="101" t="s">
        <v>325</v>
      </c>
      <c r="LH14" s="102" t="s">
        <v>325</v>
      </c>
      <c r="LI14" s="84"/>
      <c r="LJ14" s="56"/>
      <c r="LK14" s="61" t="s">
        <v>0</v>
      </c>
      <c r="LL14" s="56"/>
      <c r="LM14" s="101" t="s">
        <v>325</v>
      </c>
      <c r="LN14" s="102" t="s">
        <v>325</v>
      </c>
      <c r="LO14" s="84"/>
      <c r="LP14" s="56"/>
      <c r="LQ14" s="61" t="s">
        <v>0</v>
      </c>
      <c r="LR14" s="56"/>
      <c r="LS14" s="101" t="s">
        <v>325</v>
      </c>
      <c r="LT14" s="102" t="s">
        <v>325</v>
      </c>
      <c r="LU14" s="84"/>
      <c r="LV14" s="93"/>
      <c r="LW14" s="61" t="s">
        <v>0</v>
      </c>
      <c r="LX14" s="56"/>
      <c r="LY14" s="101" t="s">
        <v>325</v>
      </c>
      <c r="LZ14" s="102" t="s">
        <v>325</v>
      </c>
      <c r="MA14" s="84"/>
      <c r="MB14" s="56"/>
      <c r="MC14" s="61" t="s">
        <v>0</v>
      </c>
      <c r="MD14" s="56"/>
      <c r="ME14" s="101" t="s">
        <v>325</v>
      </c>
      <c r="MF14" s="102" t="s">
        <v>325</v>
      </c>
      <c r="MG14" s="84"/>
      <c r="MH14" s="56"/>
      <c r="MI14" s="61" t="s">
        <v>0</v>
      </c>
      <c r="MJ14" s="56"/>
      <c r="MK14" s="101" t="s">
        <v>325</v>
      </c>
      <c r="ML14" s="102" t="s">
        <v>325</v>
      </c>
      <c r="MM14" s="84"/>
      <c r="MN14" s="56"/>
      <c r="MO14" s="61" t="s">
        <v>0</v>
      </c>
      <c r="MP14" s="56"/>
      <c r="MQ14" s="101" t="s">
        <v>325</v>
      </c>
      <c r="MR14" s="102" t="s">
        <v>325</v>
      </c>
      <c r="MS14" s="84"/>
      <c r="MT14" s="93"/>
      <c r="MU14" s="61" t="s">
        <v>0</v>
      </c>
      <c r="MV14" s="56"/>
      <c r="MW14" s="101" t="s">
        <v>325</v>
      </c>
      <c r="MX14" s="102" t="s">
        <v>325</v>
      </c>
      <c r="MY14" s="84"/>
      <c r="MZ14" s="56"/>
      <c r="NA14" s="61" t="s">
        <v>0</v>
      </c>
      <c r="NB14" s="56"/>
      <c r="NC14" s="101" t="s">
        <v>325</v>
      </c>
      <c r="ND14" s="102" t="s">
        <v>325</v>
      </c>
      <c r="NE14" s="84"/>
      <c r="NF14" s="56"/>
      <c r="NG14" s="61" t="s">
        <v>0</v>
      </c>
      <c r="NH14" s="56"/>
      <c r="NI14" s="101" t="s">
        <v>325</v>
      </c>
      <c r="NJ14" s="102" t="s">
        <v>325</v>
      </c>
      <c r="NK14" s="84"/>
      <c r="NL14" s="56"/>
      <c r="NM14" s="61" t="s">
        <v>0</v>
      </c>
      <c r="NN14" s="56"/>
      <c r="NO14" s="101" t="s">
        <v>325</v>
      </c>
      <c r="NP14" s="102" t="s">
        <v>325</v>
      </c>
      <c r="NQ14" s="84"/>
      <c r="NR14" s="56"/>
      <c r="NS14" s="61" t="s">
        <v>0</v>
      </c>
      <c r="NT14" s="56"/>
      <c r="NU14" s="101" t="s">
        <v>325</v>
      </c>
      <c r="NV14" s="102" t="s">
        <v>325</v>
      </c>
      <c r="NW14" s="61"/>
      <c r="NX14" s="93"/>
      <c r="NY14" s="61" t="s">
        <v>0</v>
      </c>
      <c r="NZ14" s="56"/>
      <c r="OA14" s="101" t="s">
        <v>325</v>
      </c>
      <c r="OB14" s="102" t="s">
        <v>325</v>
      </c>
      <c r="OC14" s="61"/>
      <c r="OD14" s="229"/>
      <c r="OE14" s="101" t="s">
        <v>0</v>
      </c>
      <c r="OF14" s="101"/>
      <c r="OG14" s="101" t="s">
        <v>325</v>
      </c>
      <c r="OH14" s="102" t="s">
        <v>325</v>
      </c>
    </row>
    <row r="15" spans="1:398" ht="15" hidden="1" x14ac:dyDescent="0.2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218</v>
      </c>
      <c r="N15" s="190" t="s">
        <v>211</v>
      </c>
      <c r="O15" s="72"/>
      <c r="P15" s="93">
        <v>3</v>
      </c>
      <c r="Q15" s="61" t="s">
        <v>0</v>
      </c>
      <c r="R15" s="56">
        <v>1</v>
      </c>
      <c r="S15" s="101" t="s">
        <v>215</v>
      </c>
      <c r="T15" s="102" t="s">
        <v>265</v>
      </c>
      <c r="U15" s="72"/>
      <c r="V15" s="93">
        <v>1</v>
      </c>
      <c r="W15" s="61" t="s">
        <v>0</v>
      </c>
      <c r="X15" s="56">
        <v>3</v>
      </c>
      <c r="Y15" s="101" t="s">
        <v>265</v>
      </c>
      <c r="Z15" s="102" t="s">
        <v>215</v>
      </c>
      <c r="AA15" s="84"/>
      <c r="AB15" s="56">
        <v>2</v>
      </c>
      <c r="AC15" s="61" t="s">
        <v>0</v>
      </c>
      <c r="AD15" s="56">
        <v>0</v>
      </c>
      <c r="AE15" s="101" t="s">
        <v>210</v>
      </c>
      <c r="AF15" s="102" t="s">
        <v>211</v>
      </c>
      <c r="AG15" s="84"/>
      <c r="AH15" s="56"/>
      <c r="AI15" s="61" t="s">
        <v>0</v>
      </c>
      <c r="AJ15" s="56"/>
      <c r="AK15" s="101" t="s">
        <v>325</v>
      </c>
      <c r="AL15" s="102" t="s">
        <v>325</v>
      </c>
      <c r="AM15" s="84"/>
      <c r="AN15" s="93">
        <v>0</v>
      </c>
      <c r="AO15" s="61" t="s">
        <v>0</v>
      </c>
      <c r="AP15" s="56">
        <v>4</v>
      </c>
      <c r="AQ15" s="101" t="s">
        <v>216</v>
      </c>
      <c r="AR15" s="102" t="s">
        <v>208</v>
      </c>
      <c r="AS15" s="84"/>
      <c r="AT15" s="56"/>
      <c r="AU15" s="61" t="s">
        <v>0</v>
      </c>
      <c r="AV15" s="56"/>
      <c r="AW15" s="101" t="s">
        <v>325</v>
      </c>
      <c r="AX15" s="102" t="s">
        <v>325</v>
      </c>
      <c r="AY15" s="84"/>
      <c r="AZ15" s="93"/>
      <c r="BA15" s="61" t="s">
        <v>0</v>
      </c>
      <c r="BB15" s="56"/>
      <c r="BC15" s="101" t="s">
        <v>325</v>
      </c>
      <c r="BD15" s="102" t="s">
        <v>325</v>
      </c>
      <c r="BE15" s="84"/>
      <c r="BF15" s="56"/>
      <c r="BG15" s="61" t="s">
        <v>0</v>
      </c>
      <c r="BH15" s="56"/>
      <c r="BI15" s="101" t="s">
        <v>325</v>
      </c>
      <c r="BJ15" s="102" t="s">
        <v>325</v>
      </c>
      <c r="BK15" s="84"/>
      <c r="BL15" s="56">
        <v>3</v>
      </c>
      <c r="BM15" s="61" t="s">
        <v>0</v>
      </c>
      <c r="BN15" s="56">
        <v>0</v>
      </c>
      <c r="BO15" s="101" t="s">
        <v>217</v>
      </c>
      <c r="BP15" s="102" t="s">
        <v>211</v>
      </c>
      <c r="BQ15" s="84"/>
      <c r="BR15" s="56">
        <v>0</v>
      </c>
      <c r="BS15" s="61" t="s">
        <v>0</v>
      </c>
      <c r="BT15" s="56">
        <v>2</v>
      </c>
      <c r="BU15" s="101" t="s">
        <v>218</v>
      </c>
      <c r="BV15" s="102" t="s">
        <v>215</v>
      </c>
      <c r="BW15" s="84"/>
      <c r="BX15" s="56">
        <v>2</v>
      </c>
      <c r="BY15" s="61" t="s">
        <v>0</v>
      </c>
      <c r="BZ15" s="56">
        <v>1</v>
      </c>
      <c r="CA15" s="101" t="s">
        <v>216</v>
      </c>
      <c r="CB15" s="102" t="s">
        <v>211</v>
      </c>
      <c r="CC15" s="84"/>
      <c r="CD15" s="56">
        <v>2</v>
      </c>
      <c r="CE15" s="61" t="s">
        <v>0</v>
      </c>
      <c r="CF15" s="56">
        <v>0</v>
      </c>
      <c r="CG15" s="101" t="s">
        <v>218</v>
      </c>
      <c r="CH15" s="102" t="s">
        <v>213</v>
      </c>
      <c r="CI15" s="84"/>
      <c r="CJ15" s="248">
        <v>4</v>
      </c>
      <c r="CK15" s="61" t="s">
        <v>0</v>
      </c>
      <c r="CL15" s="61">
        <v>0</v>
      </c>
      <c r="CM15" s="101" t="s">
        <v>216</v>
      </c>
      <c r="CN15" s="102" t="s">
        <v>288</v>
      </c>
      <c r="CO15" s="84"/>
      <c r="CP15" s="248">
        <v>1</v>
      </c>
      <c r="CQ15" s="61" t="s">
        <v>0</v>
      </c>
      <c r="CR15" s="61">
        <v>2</v>
      </c>
      <c r="CS15" s="101" t="s">
        <v>217</v>
      </c>
      <c r="CT15" s="102" t="s">
        <v>213</v>
      </c>
      <c r="CU15" s="84"/>
      <c r="CV15" s="56">
        <v>0</v>
      </c>
      <c r="CW15" s="61" t="s">
        <v>0</v>
      </c>
      <c r="CX15" s="56">
        <v>4</v>
      </c>
      <c r="CY15" s="101" t="s">
        <v>216</v>
      </c>
      <c r="CZ15" s="102" t="s">
        <v>215</v>
      </c>
      <c r="DA15" s="84"/>
      <c r="DB15" s="56">
        <v>1</v>
      </c>
      <c r="DC15" s="61" t="s">
        <v>0</v>
      </c>
      <c r="DD15" s="56">
        <v>2</v>
      </c>
      <c r="DE15" s="101" t="s">
        <v>216</v>
      </c>
      <c r="DF15" s="102" t="s">
        <v>214</v>
      </c>
      <c r="DG15" s="84"/>
      <c r="DH15" s="56">
        <v>2</v>
      </c>
      <c r="DI15" s="61" t="s">
        <v>0</v>
      </c>
      <c r="DJ15" s="56">
        <v>1</v>
      </c>
      <c r="DK15" s="101" t="s">
        <v>265</v>
      </c>
      <c r="DL15" s="102" t="s">
        <v>211</v>
      </c>
      <c r="DM15" s="84"/>
      <c r="DN15" s="56"/>
      <c r="DO15" s="61" t="s">
        <v>0</v>
      </c>
      <c r="DP15" s="56"/>
      <c r="DQ15" s="101" t="s">
        <v>325</v>
      </c>
      <c r="DR15" s="102" t="s">
        <v>325</v>
      </c>
      <c r="DS15" s="84"/>
      <c r="DT15" s="56">
        <v>2</v>
      </c>
      <c r="DU15" s="61" t="s">
        <v>0</v>
      </c>
      <c r="DV15" s="56">
        <v>0</v>
      </c>
      <c r="DW15" s="101" t="s">
        <v>265</v>
      </c>
      <c r="DX15" s="102" t="s">
        <v>359</v>
      </c>
      <c r="DY15" s="84"/>
      <c r="DZ15" s="56">
        <v>2</v>
      </c>
      <c r="EA15" s="61" t="s">
        <v>0</v>
      </c>
      <c r="EB15" s="56">
        <v>1</v>
      </c>
      <c r="EC15" s="101" t="s">
        <v>215</v>
      </c>
      <c r="ED15" s="102" t="s">
        <v>217</v>
      </c>
      <c r="EE15" s="84"/>
      <c r="EF15" s="56"/>
      <c r="EG15" s="61" t="s">
        <v>0</v>
      </c>
      <c r="EH15" s="56"/>
      <c r="EI15" s="101" t="s">
        <v>325</v>
      </c>
      <c r="EJ15" s="102" t="s">
        <v>325</v>
      </c>
      <c r="EK15" s="84"/>
      <c r="EL15" s="56">
        <v>0</v>
      </c>
      <c r="EM15" s="61" t="s">
        <v>0</v>
      </c>
      <c r="EN15" s="56">
        <v>2</v>
      </c>
      <c r="EO15" s="101" t="s">
        <v>217</v>
      </c>
      <c r="EP15" s="102" t="s">
        <v>215</v>
      </c>
      <c r="EQ15" s="84"/>
      <c r="ER15" s="93"/>
      <c r="ES15" s="61" t="s">
        <v>0</v>
      </c>
      <c r="ET15" s="56"/>
      <c r="EU15" s="101" t="s">
        <v>325</v>
      </c>
      <c r="EV15" s="102" t="s">
        <v>325</v>
      </c>
      <c r="EW15" s="84"/>
      <c r="EX15" s="56">
        <v>2</v>
      </c>
      <c r="EY15" s="61" t="s">
        <v>0</v>
      </c>
      <c r="EZ15" s="56">
        <v>0</v>
      </c>
      <c r="FA15" s="101" t="s">
        <v>218</v>
      </c>
      <c r="FB15" s="102" t="s">
        <v>288</v>
      </c>
      <c r="FC15" s="84"/>
      <c r="FD15" s="93"/>
      <c r="FE15" s="61" t="s">
        <v>0</v>
      </c>
      <c r="FF15" s="56"/>
      <c r="FG15" s="101" t="s">
        <v>325</v>
      </c>
      <c r="FH15" s="102" t="s">
        <v>325</v>
      </c>
      <c r="FI15" s="84"/>
      <c r="FJ15" s="56">
        <v>4</v>
      </c>
      <c r="FK15" s="61" t="s">
        <v>0</v>
      </c>
      <c r="FL15" s="56">
        <v>2</v>
      </c>
      <c r="FM15" s="101" t="s">
        <v>218</v>
      </c>
      <c r="FN15" s="102" t="s">
        <v>214</v>
      </c>
      <c r="FO15" s="84"/>
      <c r="FP15" s="56"/>
      <c r="FQ15" s="61" t="s">
        <v>0</v>
      </c>
      <c r="FR15" s="56"/>
      <c r="FS15" s="101" t="s">
        <v>325</v>
      </c>
      <c r="FT15" s="102" t="s">
        <v>325</v>
      </c>
      <c r="FU15" s="84"/>
      <c r="FV15" s="56"/>
      <c r="FW15" s="61" t="s">
        <v>0</v>
      </c>
      <c r="FX15" s="56"/>
      <c r="FY15" s="101" t="s">
        <v>325</v>
      </c>
      <c r="FZ15" s="102" t="s">
        <v>325</v>
      </c>
      <c r="GA15" s="84"/>
      <c r="GB15" s="93"/>
      <c r="GC15" s="61" t="s">
        <v>0</v>
      </c>
      <c r="GD15" s="56"/>
      <c r="GE15" s="101" t="s">
        <v>325</v>
      </c>
      <c r="GF15" s="102" t="s">
        <v>325</v>
      </c>
      <c r="GG15" s="84"/>
      <c r="GH15" s="93">
        <v>2</v>
      </c>
      <c r="GI15" s="61" t="s">
        <v>0</v>
      </c>
      <c r="GJ15" s="56">
        <v>1</v>
      </c>
      <c r="GK15" s="101" t="s">
        <v>217</v>
      </c>
      <c r="GL15" s="102" t="s">
        <v>326</v>
      </c>
      <c r="GM15" s="84"/>
      <c r="GN15" s="56"/>
      <c r="GO15" s="61" t="s">
        <v>0</v>
      </c>
      <c r="GP15" s="56"/>
      <c r="GQ15" s="101" t="s">
        <v>325</v>
      </c>
      <c r="GR15" s="102" t="s">
        <v>325</v>
      </c>
      <c r="GS15" s="84"/>
      <c r="GT15" s="56"/>
      <c r="GU15" s="61" t="s">
        <v>0</v>
      </c>
      <c r="GV15" s="56"/>
      <c r="GW15" s="101" t="s">
        <v>325</v>
      </c>
      <c r="GX15" s="102" t="s">
        <v>325</v>
      </c>
      <c r="GY15" s="84"/>
      <c r="GZ15" s="93"/>
      <c r="HA15" s="61" t="s">
        <v>0</v>
      </c>
      <c r="HB15" s="56"/>
      <c r="HC15" s="101" t="s">
        <v>325</v>
      </c>
      <c r="HD15" s="102" t="s">
        <v>325</v>
      </c>
      <c r="HE15" s="84"/>
      <c r="HF15" s="56"/>
      <c r="HG15" s="61" t="s">
        <v>0</v>
      </c>
      <c r="HH15" s="56"/>
      <c r="HI15" s="101" t="s">
        <v>325</v>
      </c>
      <c r="HJ15" s="102" t="s">
        <v>325</v>
      </c>
      <c r="HK15" s="84"/>
      <c r="HL15" s="56"/>
      <c r="HM15" s="61" t="s">
        <v>0</v>
      </c>
      <c r="HN15" s="56"/>
      <c r="HO15" s="101" t="s">
        <v>325</v>
      </c>
      <c r="HP15" s="102" t="s">
        <v>325</v>
      </c>
      <c r="HQ15" s="84"/>
      <c r="HR15" s="56"/>
      <c r="HS15" s="61" t="s">
        <v>0</v>
      </c>
      <c r="HT15" s="56"/>
      <c r="HU15" s="101" t="s">
        <v>325</v>
      </c>
      <c r="HV15" s="102" t="s">
        <v>325</v>
      </c>
      <c r="HW15" s="84"/>
      <c r="HX15" s="93"/>
      <c r="HY15" s="61" t="s">
        <v>0</v>
      </c>
      <c r="HZ15" s="56"/>
      <c r="IA15" s="101" t="s">
        <v>325</v>
      </c>
      <c r="IB15" s="102" t="s">
        <v>325</v>
      </c>
      <c r="IC15" s="84"/>
      <c r="ID15" s="56"/>
      <c r="IE15" s="61" t="s">
        <v>0</v>
      </c>
      <c r="IF15" s="56"/>
      <c r="IG15" s="101" t="s">
        <v>325</v>
      </c>
      <c r="IH15" s="102" t="s">
        <v>325</v>
      </c>
      <c r="II15" s="84"/>
      <c r="IJ15" s="56"/>
      <c r="IK15" s="61" t="s">
        <v>0</v>
      </c>
      <c r="IL15" s="56"/>
      <c r="IM15" s="101" t="s">
        <v>325</v>
      </c>
      <c r="IN15" s="102" t="s">
        <v>325</v>
      </c>
      <c r="IO15" s="84"/>
      <c r="IP15" s="93"/>
      <c r="IQ15" s="61" t="s">
        <v>0</v>
      </c>
      <c r="IR15" s="56"/>
      <c r="IS15" s="101" t="s">
        <v>325</v>
      </c>
      <c r="IT15" s="102" t="s">
        <v>325</v>
      </c>
      <c r="IU15" s="84"/>
      <c r="IV15" s="56"/>
      <c r="IW15" s="61" t="s">
        <v>0</v>
      </c>
      <c r="IX15" s="56"/>
      <c r="IY15" s="101" t="s">
        <v>325</v>
      </c>
      <c r="IZ15" s="102" t="s">
        <v>325</v>
      </c>
      <c r="JA15" s="84"/>
      <c r="JB15" s="56"/>
      <c r="JC15" s="61" t="s">
        <v>0</v>
      </c>
      <c r="JD15" s="56"/>
      <c r="JE15" s="101" t="s">
        <v>325</v>
      </c>
      <c r="JF15" s="102" t="s">
        <v>325</v>
      </c>
      <c r="JG15" s="84"/>
      <c r="JH15" s="56"/>
      <c r="JI15" s="61" t="s">
        <v>0</v>
      </c>
      <c r="JJ15" s="56"/>
      <c r="JK15" s="101" t="s">
        <v>325</v>
      </c>
      <c r="JL15" s="102" t="s">
        <v>325</v>
      </c>
      <c r="JM15" s="84"/>
      <c r="JN15" s="56"/>
      <c r="JO15" s="61" t="s">
        <v>0</v>
      </c>
      <c r="JP15" s="56"/>
      <c r="JQ15" s="101" t="s">
        <v>325</v>
      </c>
      <c r="JR15" s="102" t="s">
        <v>325</v>
      </c>
      <c r="JS15" s="84"/>
      <c r="JT15" s="93"/>
      <c r="JU15" s="61" t="s">
        <v>0</v>
      </c>
      <c r="JV15" s="56"/>
      <c r="JW15" s="101" t="s">
        <v>325</v>
      </c>
      <c r="JX15" s="102" t="s">
        <v>325</v>
      </c>
      <c r="JY15" s="84"/>
      <c r="JZ15" s="93"/>
      <c r="KA15" s="61" t="s">
        <v>0</v>
      </c>
      <c r="KB15" s="56"/>
      <c r="KC15" s="101" t="s">
        <v>325</v>
      </c>
      <c r="KD15" s="102" t="s">
        <v>325</v>
      </c>
      <c r="KE15" s="84"/>
      <c r="KF15" s="93"/>
      <c r="KG15" s="61" t="s">
        <v>0</v>
      </c>
      <c r="KH15" s="56"/>
      <c r="KI15" s="101" t="s">
        <v>325</v>
      </c>
      <c r="KJ15" s="102" t="s">
        <v>325</v>
      </c>
      <c r="KK15" s="84"/>
      <c r="KL15" s="56"/>
      <c r="KM15" s="61" t="s">
        <v>0</v>
      </c>
      <c r="KN15" s="56"/>
      <c r="KO15" s="101" t="s">
        <v>325</v>
      </c>
      <c r="KP15" s="102" t="s">
        <v>325</v>
      </c>
      <c r="KQ15" s="84"/>
      <c r="KR15" s="56"/>
      <c r="KS15" s="61" t="s">
        <v>0</v>
      </c>
      <c r="KT15" s="56"/>
      <c r="KU15" s="101" t="s">
        <v>325</v>
      </c>
      <c r="KV15" s="102" t="s">
        <v>325</v>
      </c>
      <c r="KW15" s="84"/>
      <c r="KX15" s="56"/>
      <c r="KY15" s="61" t="s">
        <v>0</v>
      </c>
      <c r="KZ15" s="56"/>
      <c r="LA15" s="101" t="s">
        <v>325</v>
      </c>
      <c r="LB15" s="102" t="s">
        <v>325</v>
      </c>
      <c r="LC15" s="84"/>
      <c r="LD15" s="93"/>
      <c r="LE15" s="61" t="s">
        <v>0</v>
      </c>
      <c r="LF15" s="56"/>
      <c r="LG15" s="101" t="s">
        <v>325</v>
      </c>
      <c r="LH15" s="102" t="s">
        <v>325</v>
      </c>
      <c r="LI15" s="84"/>
      <c r="LJ15" s="56"/>
      <c r="LK15" s="61" t="s">
        <v>0</v>
      </c>
      <c r="LL15" s="56"/>
      <c r="LM15" s="101" t="s">
        <v>325</v>
      </c>
      <c r="LN15" s="102" t="s">
        <v>325</v>
      </c>
      <c r="LO15" s="84"/>
      <c r="LP15" s="56"/>
      <c r="LQ15" s="61" t="s">
        <v>0</v>
      </c>
      <c r="LR15" s="56"/>
      <c r="LS15" s="101" t="s">
        <v>325</v>
      </c>
      <c r="LT15" s="102" t="s">
        <v>325</v>
      </c>
      <c r="LU15" s="84"/>
      <c r="LV15" s="93"/>
      <c r="LW15" s="61" t="s">
        <v>0</v>
      </c>
      <c r="LX15" s="56"/>
      <c r="LY15" s="101" t="s">
        <v>325</v>
      </c>
      <c r="LZ15" s="102" t="s">
        <v>325</v>
      </c>
      <c r="MA15" s="84"/>
      <c r="MB15" s="56"/>
      <c r="MC15" s="61" t="s">
        <v>0</v>
      </c>
      <c r="MD15" s="56"/>
      <c r="ME15" s="101" t="s">
        <v>325</v>
      </c>
      <c r="MF15" s="102" t="s">
        <v>325</v>
      </c>
      <c r="MG15" s="84"/>
      <c r="MH15" s="56"/>
      <c r="MI15" s="61" t="s">
        <v>0</v>
      </c>
      <c r="MJ15" s="56"/>
      <c r="MK15" s="101" t="s">
        <v>325</v>
      </c>
      <c r="ML15" s="102" t="s">
        <v>325</v>
      </c>
      <c r="MM15" s="84"/>
      <c r="MN15" s="56"/>
      <c r="MO15" s="61" t="s">
        <v>0</v>
      </c>
      <c r="MP15" s="56"/>
      <c r="MQ15" s="101" t="s">
        <v>325</v>
      </c>
      <c r="MR15" s="102" t="s">
        <v>325</v>
      </c>
      <c r="MS15" s="84"/>
      <c r="MT15" s="93"/>
      <c r="MU15" s="61" t="s">
        <v>0</v>
      </c>
      <c r="MV15" s="56"/>
      <c r="MW15" s="101" t="s">
        <v>325</v>
      </c>
      <c r="MX15" s="102" t="s">
        <v>325</v>
      </c>
      <c r="MY15" s="84"/>
      <c r="MZ15" s="56"/>
      <c r="NA15" s="61" t="s">
        <v>0</v>
      </c>
      <c r="NB15" s="56"/>
      <c r="NC15" s="101" t="s">
        <v>325</v>
      </c>
      <c r="ND15" s="102" t="s">
        <v>325</v>
      </c>
      <c r="NE15" s="84"/>
      <c r="NF15" s="56"/>
      <c r="NG15" s="61" t="s">
        <v>0</v>
      </c>
      <c r="NH15" s="56"/>
      <c r="NI15" s="101" t="s">
        <v>325</v>
      </c>
      <c r="NJ15" s="102" t="s">
        <v>325</v>
      </c>
      <c r="NK15" s="84"/>
      <c r="NL15" s="56"/>
      <c r="NM15" s="61" t="s">
        <v>0</v>
      </c>
      <c r="NN15" s="56"/>
      <c r="NO15" s="101" t="s">
        <v>325</v>
      </c>
      <c r="NP15" s="102" t="s">
        <v>325</v>
      </c>
      <c r="NQ15" s="84"/>
      <c r="NR15" s="56"/>
      <c r="NS15" s="61" t="s">
        <v>0</v>
      </c>
      <c r="NT15" s="56"/>
      <c r="NU15" s="101" t="s">
        <v>325</v>
      </c>
      <c r="NV15" s="102" t="s">
        <v>325</v>
      </c>
      <c r="NW15" s="61"/>
      <c r="NX15" s="93"/>
      <c r="NY15" s="61" t="s">
        <v>0</v>
      </c>
      <c r="NZ15" s="56"/>
      <c r="OA15" s="101" t="s">
        <v>325</v>
      </c>
      <c r="OB15" s="102" t="s">
        <v>325</v>
      </c>
      <c r="OC15" s="61"/>
      <c r="OD15" s="229"/>
      <c r="OE15" s="101" t="s">
        <v>0</v>
      </c>
      <c r="OF15" s="101"/>
      <c r="OG15" s="101" t="s">
        <v>325</v>
      </c>
      <c r="OH15" s="102" t="s">
        <v>325</v>
      </c>
    </row>
    <row r="16" spans="1:398" ht="15" x14ac:dyDescent="0.2">
      <c r="A16" s="256">
        <f>IF(B16="","",VLOOKUP(B16,'Registrovaní tipéri'!$A$2:$B$101,2,FALSE))</f>
        <v>63</v>
      </c>
      <c r="B16" s="250" t="s">
        <v>328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218</v>
      </c>
      <c r="N16" s="102" t="s">
        <v>209</v>
      </c>
      <c r="O16" s="72"/>
      <c r="P16" s="93">
        <v>3</v>
      </c>
      <c r="Q16" s="61" t="s">
        <v>0</v>
      </c>
      <c r="R16" s="56">
        <v>2</v>
      </c>
      <c r="S16" s="101" t="s">
        <v>215</v>
      </c>
      <c r="T16" s="102" t="s">
        <v>215</v>
      </c>
      <c r="U16" s="72"/>
      <c r="V16" s="93">
        <v>1</v>
      </c>
      <c r="W16" s="61" t="s">
        <v>0</v>
      </c>
      <c r="X16" s="56">
        <v>1</v>
      </c>
      <c r="Y16" s="101" t="s">
        <v>216</v>
      </c>
      <c r="Z16" s="102" t="s">
        <v>288</v>
      </c>
      <c r="AA16" s="84"/>
      <c r="AB16" s="56">
        <v>3</v>
      </c>
      <c r="AC16" s="61" t="s">
        <v>0</v>
      </c>
      <c r="AD16" s="56">
        <v>1</v>
      </c>
      <c r="AE16" s="101" t="s">
        <v>215</v>
      </c>
      <c r="AF16" s="102" t="s">
        <v>211</v>
      </c>
      <c r="AG16" s="84"/>
      <c r="AH16" s="56">
        <v>0</v>
      </c>
      <c r="AI16" s="61" t="s">
        <v>0</v>
      </c>
      <c r="AJ16" s="56">
        <v>2</v>
      </c>
      <c r="AK16" s="101" t="s">
        <v>215</v>
      </c>
      <c r="AL16" s="102" t="s">
        <v>288</v>
      </c>
      <c r="AM16" s="84"/>
      <c r="AN16" s="93"/>
      <c r="AO16" s="61" t="s">
        <v>0</v>
      </c>
      <c r="AP16" s="56"/>
      <c r="AQ16" s="101" t="s">
        <v>325</v>
      </c>
      <c r="AR16" s="102" t="s">
        <v>325</v>
      </c>
      <c r="AS16" s="84"/>
      <c r="AT16" s="56"/>
      <c r="AU16" s="61" t="s">
        <v>0</v>
      </c>
      <c r="AV16" s="56"/>
      <c r="AW16" s="101" t="s">
        <v>325</v>
      </c>
      <c r="AX16" s="102" t="s">
        <v>325</v>
      </c>
      <c r="AY16" s="84"/>
      <c r="AZ16" s="93">
        <v>3</v>
      </c>
      <c r="BA16" s="61" t="s">
        <v>0</v>
      </c>
      <c r="BB16" s="56">
        <v>0</v>
      </c>
      <c r="BC16" s="101" t="s">
        <v>265</v>
      </c>
      <c r="BD16" s="102" t="s">
        <v>214</v>
      </c>
      <c r="BE16" s="84"/>
      <c r="BF16" s="56">
        <v>1</v>
      </c>
      <c r="BG16" s="61" t="s">
        <v>0</v>
      </c>
      <c r="BH16" s="56">
        <v>3</v>
      </c>
      <c r="BI16" s="101" t="s">
        <v>217</v>
      </c>
      <c r="BJ16" s="102" t="s">
        <v>215</v>
      </c>
      <c r="BK16" s="84"/>
      <c r="BL16" s="56">
        <v>4</v>
      </c>
      <c r="BM16" s="61" t="s">
        <v>0</v>
      </c>
      <c r="BN16" s="56">
        <v>0</v>
      </c>
      <c r="BO16" s="101" t="s">
        <v>288</v>
      </c>
      <c r="BP16" s="102" t="s">
        <v>213</v>
      </c>
      <c r="BQ16" s="84"/>
      <c r="BR16" s="56">
        <v>1</v>
      </c>
      <c r="BS16" s="61" t="s">
        <v>0</v>
      </c>
      <c r="BT16" s="56">
        <v>2</v>
      </c>
      <c r="BU16" s="101" t="s">
        <v>288</v>
      </c>
      <c r="BV16" s="102" t="s">
        <v>215</v>
      </c>
      <c r="BW16" s="84"/>
      <c r="BX16" s="56">
        <v>4</v>
      </c>
      <c r="BY16" s="61" t="s">
        <v>0</v>
      </c>
      <c r="BZ16" s="56">
        <v>1</v>
      </c>
      <c r="CA16" s="101" t="s">
        <v>215</v>
      </c>
      <c r="CB16" s="102" t="s">
        <v>211</v>
      </c>
      <c r="CC16" s="84"/>
      <c r="CD16" s="56">
        <v>3</v>
      </c>
      <c r="CE16" s="61" t="s">
        <v>0</v>
      </c>
      <c r="CF16" s="56">
        <v>0</v>
      </c>
      <c r="CG16" s="101" t="s">
        <v>215</v>
      </c>
      <c r="CH16" s="102" t="s">
        <v>215</v>
      </c>
      <c r="CI16" s="84"/>
      <c r="CJ16" s="248">
        <v>5</v>
      </c>
      <c r="CK16" s="61" t="s">
        <v>0</v>
      </c>
      <c r="CL16" s="61">
        <v>0</v>
      </c>
      <c r="CM16" s="101" t="s">
        <v>215</v>
      </c>
      <c r="CN16" s="102" t="s">
        <v>211</v>
      </c>
      <c r="CO16" s="84"/>
      <c r="CP16" s="248"/>
      <c r="CQ16" s="61" t="s">
        <v>0</v>
      </c>
      <c r="CR16" s="61"/>
      <c r="CS16" s="101" t="s">
        <v>325</v>
      </c>
      <c r="CT16" s="102" t="s">
        <v>325</v>
      </c>
      <c r="CU16" s="84"/>
      <c r="CV16" s="56">
        <v>0</v>
      </c>
      <c r="CW16" s="61" t="s">
        <v>0</v>
      </c>
      <c r="CX16" s="56">
        <v>3</v>
      </c>
      <c r="CY16" s="101" t="s">
        <v>217</v>
      </c>
      <c r="CZ16" s="102" t="s">
        <v>215</v>
      </c>
      <c r="DA16" s="84"/>
      <c r="DB16" s="56">
        <v>2</v>
      </c>
      <c r="DC16" s="61" t="s">
        <v>0</v>
      </c>
      <c r="DD16" s="56">
        <v>3</v>
      </c>
      <c r="DE16" s="101" t="s">
        <v>215</v>
      </c>
      <c r="DF16" s="102" t="s">
        <v>214</v>
      </c>
      <c r="DG16" s="84"/>
      <c r="DH16" s="56"/>
      <c r="DI16" s="61" t="s">
        <v>0</v>
      </c>
      <c r="DJ16" s="56"/>
      <c r="DK16" s="101" t="s">
        <v>325</v>
      </c>
      <c r="DL16" s="102" t="s">
        <v>325</v>
      </c>
      <c r="DM16" s="84"/>
      <c r="DN16" s="56">
        <v>3</v>
      </c>
      <c r="DO16" s="61" t="s">
        <v>0</v>
      </c>
      <c r="DP16" s="56">
        <v>2</v>
      </c>
      <c r="DQ16" s="101" t="s">
        <v>216</v>
      </c>
      <c r="DR16" s="102" t="s">
        <v>288</v>
      </c>
      <c r="DS16" s="84"/>
      <c r="DT16" s="56">
        <v>3</v>
      </c>
      <c r="DU16" s="61" t="s">
        <v>0</v>
      </c>
      <c r="DV16" s="56">
        <v>0</v>
      </c>
      <c r="DW16" s="101" t="s">
        <v>218</v>
      </c>
      <c r="DX16" s="102" t="s">
        <v>214</v>
      </c>
      <c r="DY16" s="84"/>
      <c r="DZ16" s="56">
        <v>3</v>
      </c>
      <c r="EA16" s="61" t="s">
        <v>0</v>
      </c>
      <c r="EB16" s="56">
        <v>0</v>
      </c>
      <c r="EC16" s="101" t="s">
        <v>215</v>
      </c>
      <c r="ED16" s="102" t="s">
        <v>288</v>
      </c>
      <c r="EE16" s="84"/>
      <c r="EF16" s="56">
        <v>1</v>
      </c>
      <c r="EG16" s="61" t="s">
        <v>0</v>
      </c>
      <c r="EH16" s="56">
        <v>2</v>
      </c>
      <c r="EI16" s="101" t="s">
        <v>215</v>
      </c>
      <c r="EJ16" s="102" t="s">
        <v>217</v>
      </c>
      <c r="EK16" s="84"/>
      <c r="EL16" s="56">
        <v>0</v>
      </c>
      <c r="EM16" s="61" t="s">
        <v>0</v>
      </c>
      <c r="EN16" s="56">
        <v>3</v>
      </c>
      <c r="EO16" s="101" t="s">
        <v>215</v>
      </c>
      <c r="EP16" s="102" t="s">
        <v>215</v>
      </c>
      <c r="EQ16" s="84"/>
      <c r="ER16" s="93">
        <v>0</v>
      </c>
      <c r="ES16" s="61" t="s">
        <v>0</v>
      </c>
      <c r="ET16" s="56">
        <v>2</v>
      </c>
      <c r="EU16" s="101" t="s">
        <v>265</v>
      </c>
      <c r="EV16" s="102" t="s">
        <v>288</v>
      </c>
      <c r="EW16" s="84"/>
      <c r="EX16" s="56">
        <v>4</v>
      </c>
      <c r="EY16" s="61" t="s">
        <v>0</v>
      </c>
      <c r="EZ16" s="56">
        <v>1</v>
      </c>
      <c r="FA16" s="101" t="s">
        <v>215</v>
      </c>
      <c r="FB16" s="102" t="s">
        <v>217</v>
      </c>
      <c r="FC16" s="84"/>
      <c r="FD16" s="93">
        <v>2</v>
      </c>
      <c r="FE16" s="61" t="s">
        <v>0</v>
      </c>
      <c r="FF16" s="56">
        <v>2</v>
      </c>
      <c r="FG16" s="101" t="s">
        <v>215</v>
      </c>
      <c r="FH16" s="102" t="s">
        <v>215</v>
      </c>
      <c r="FI16" s="84"/>
      <c r="FJ16" s="56">
        <v>2</v>
      </c>
      <c r="FK16" s="61" t="s">
        <v>0</v>
      </c>
      <c r="FL16" s="56">
        <v>1</v>
      </c>
      <c r="FM16" s="101" t="s">
        <v>215</v>
      </c>
      <c r="FN16" s="102" t="s">
        <v>215</v>
      </c>
      <c r="FO16" s="84"/>
      <c r="FP16" s="56">
        <v>1</v>
      </c>
      <c r="FQ16" s="61" t="s">
        <v>0</v>
      </c>
      <c r="FR16" s="56">
        <v>2</v>
      </c>
      <c r="FS16" s="101" t="s">
        <v>217</v>
      </c>
      <c r="FT16" s="102" t="s">
        <v>215</v>
      </c>
      <c r="FU16" s="84"/>
      <c r="FV16" s="56">
        <v>2</v>
      </c>
      <c r="FW16" s="61" t="s">
        <v>0</v>
      </c>
      <c r="FX16" s="56">
        <v>0</v>
      </c>
      <c r="FY16" s="101" t="s">
        <v>217</v>
      </c>
      <c r="FZ16" s="102" t="s">
        <v>344</v>
      </c>
      <c r="GA16" s="84"/>
      <c r="GB16" s="93">
        <v>2</v>
      </c>
      <c r="GC16" s="61" t="s">
        <v>0</v>
      </c>
      <c r="GD16" s="56">
        <v>1</v>
      </c>
      <c r="GE16" s="101" t="s">
        <v>396</v>
      </c>
      <c r="GF16" s="102" t="s">
        <v>397</v>
      </c>
      <c r="GG16" s="84"/>
      <c r="GH16" s="93">
        <v>3</v>
      </c>
      <c r="GI16" s="61" t="s">
        <v>0</v>
      </c>
      <c r="GJ16" s="56">
        <v>1</v>
      </c>
      <c r="GK16" s="101" t="s">
        <v>216</v>
      </c>
      <c r="GL16" s="102" t="s">
        <v>214</v>
      </c>
      <c r="GM16" s="84"/>
      <c r="GN16" s="56">
        <v>1</v>
      </c>
      <c r="GO16" s="61" t="s">
        <v>0</v>
      </c>
      <c r="GP16" s="56">
        <v>1</v>
      </c>
      <c r="GQ16" s="101" t="s">
        <v>341</v>
      </c>
      <c r="GR16" s="102" t="s">
        <v>211</v>
      </c>
      <c r="GS16" s="84"/>
      <c r="GT16" s="56">
        <v>1</v>
      </c>
      <c r="GU16" s="61" t="s">
        <v>0</v>
      </c>
      <c r="GV16" s="56">
        <v>2</v>
      </c>
      <c r="GW16" s="101" t="s">
        <v>216</v>
      </c>
      <c r="GX16" s="102" t="s">
        <v>217</v>
      </c>
      <c r="GY16" s="84"/>
      <c r="GZ16" s="93">
        <v>5</v>
      </c>
      <c r="HA16" s="61" t="s">
        <v>0</v>
      </c>
      <c r="HB16" s="56">
        <v>0</v>
      </c>
      <c r="HC16" s="101" t="s">
        <v>218</v>
      </c>
      <c r="HD16" s="102" t="s">
        <v>217</v>
      </c>
      <c r="HE16" s="84"/>
      <c r="HF16" s="56">
        <v>3</v>
      </c>
      <c r="HG16" s="61" t="s">
        <v>0</v>
      </c>
      <c r="HH16" s="56">
        <v>2</v>
      </c>
      <c r="HI16" s="101" t="s">
        <v>217</v>
      </c>
      <c r="HJ16" s="102" t="s">
        <v>211</v>
      </c>
      <c r="HK16" s="84"/>
      <c r="HL16" s="56">
        <v>1</v>
      </c>
      <c r="HM16" s="61" t="s">
        <v>0</v>
      </c>
      <c r="HN16" s="56">
        <v>1</v>
      </c>
      <c r="HO16" s="101" t="s">
        <v>396</v>
      </c>
      <c r="HP16" s="102" t="s">
        <v>217</v>
      </c>
      <c r="HQ16" s="84"/>
      <c r="HR16" s="56">
        <v>4</v>
      </c>
      <c r="HS16" s="61" t="s">
        <v>0</v>
      </c>
      <c r="HT16" s="56">
        <v>0</v>
      </c>
      <c r="HU16" s="101" t="s">
        <v>216</v>
      </c>
      <c r="HV16" s="102" t="s">
        <v>359</v>
      </c>
      <c r="HW16" s="84"/>
      <c r="HX16" s="93"/>
      <c r="HY16" s="61" t="s">
        <v>0</v>
      </c>
      <c r="HZ16" s="56"/>
      <c r="IA16" s="101" t="s">
        <v>325</v>
      </c>
      <c r="IB16" s="102" t="s">
        <v>325</v>
      </c>
      <c r="IC16" s="84"/>
      <c r="ID16" s="56">
        <v>1</v>
      </c>
      <c r="IE16" s="61" t="s">
        <v>0</v>
      </c>
      <c r="IF16" s="56">
        <v>2</v>
      </c>
      <c r="IG16" s="101" t="s">
        <v>218</v>
      </c>
      <c r="IH16" s="102" t="s">
        <v>216</v>
      </c>
      <c r="II16" s="84"/>
      <c r="IJ16" s="56"/>
      <c r="IK16" s="61" t="s">
        <v>0</v>
      </c>
      <c r="IL16" s="56"/>
      <c r="IM16" s="101" t="s">
        <v>325</v>
      </c>
      <c r="IN16" s="102" t="s">
        <v>325</v>
      </c>
      <c r="IO16" s="84"/>
      <c r="IP16" s="93">
        <v>2</v>
      </c>
      <c r="IQ16" s="61" t="s">
        <v>0</v>
      </c>
      <c r="IR16" s="56">
        <v>0</v>
      </c>
      <c r="IS16" s="101" t="s">
        <v>206</v>
      </c>
      <c r="IT16" s="102" t="s">
        <v>209</v>
      </c>
      <c r="IU16" s="84"/>
      <c r="IV16" s="56">
        <v>3</v>
      </c>
      <c r="IW16" s="61" t="s">
        <v>0</v>
      </c>
      <c r="IX16" s="56">
        <v>1</v>
      </c>
      <c r="IY16" s="101" t="s">
        <v>409</v>
      </c>
      <c r="IZ16" s="102" t="s">
        <v>410</v>
      </c>
      <c r="JA16" s="84"/>
      <c r="JB16" s="56">
        <v>2</v>
      </c>
      <c r="JC16" s="61" t="s">
        <v>0</v>
      </c>
      <c r="JD16" s="56">
        <v>1</v>
      </c>
      <c r="JE16" s="101" t="s">
        <v>265</v>
      </c>
      <c r="JF16" s="102" t="s">
        <v>214</v>
      </c>
      <c r="JG16" s="84"/>
      <c r="JH16" s="56">
        <v>1</v>
      </c>
      <c r="JI16" s="61" t="s">
        <v>0</v>
      </c>
      <c r="JJ16" s="56">
        <v>3</v>
      </c>
      <c r="JK16" s="101" t="s">
        <v>326</v>
      </c>
      <c r="JL16" s="102" t="s">
        <v>214</v>
      </c>
      <c r="JM16" s="84"/>
      <c r="JN16" s="56">
        <v>1</v>
      </c>
      <c r="JO16" s="61" t="s">
        <v>0</v>
      </c>
      <c r="JP16" s="56">
        <v>1</v>
      </c>
      <c r="JQ16" s="101" t="s">
        <v>217</v>
      </c>
      <c r="JR16" s="102" t="s">
        <v>214</v>
      </c>
      <c r="JS16" s="84"/>
      <c r="JT16" s="93">
        <v>1</v>
      </c>
      <c r="JU16" s="61" t="s">
        <v>0</v>
      </c>
      <c r="JV16" s="56">
        <v>1</v>
      </c>
      <c r="JW16" s="101" t="s">
        <v>374</v>
      </c>
      <c r="JX16" s="102" t="s">
        <v>420</v>
      </c>
      <c r="JY16" s="84"/>
      <c r="JZ16" s="93">
        <v>2</v>
      </c>
      <c r="KA16" s="61" t="s">
        <v>0</v>
      </c>
      <c r="KB16" s="56">
        <v>0</v>
      </c>
      <c r="KC16" s="101" t="s">
        <v>265</v>
      </c>
      <c r="KD16" s="102" t="s">
        <v>209</v>
      </c>
      <c r="KE16" s="84"/>
      <c r="KF16" s="93">
        <v>0</v>
      </c>
      <c r="KG16" s="61" t="s">
        <v>0</v>
      </c>
      <c r="KH16" s="56">
        <v>0</v>
      </c>
      <c r="KI16" s="101" t="s">
        <v>325</v>
      </c>
      <c r="KJ16" s="102" t="s">
        <v>325</v>
      </c>
      <c r="KK16" s="84"/>
      <c r="KL16" s="56"/>
      <c r="KM16" s="61" t="s">
        <v>0</v>
      </c>
      <c r="KN16" s="56"/>
      <c r="KO16" s="101" t="s">
        <v>325</v>
      </c>
      <c r="KP16" s="102" t="s">
        <v>325</v>
      </c>
      <c r="KQ16" s="84"/>
      <c r="KR16" s="56">
        <v>3</v>
      </c>
      <c r="KS16" s="61" t="s">
        <v>0</v>
      </c>
      <c r="KT16" s="56">
        <v>0</v>
      </c>
      <c r="KU16" s="101" t="s">
        <v>218</v>
      </c>
      <c r="KV16" s="102" t="s">
        <v>215</v>
      </c>
      <c r="KW16" s="84"/>
      <c r="KX16" s="56"/>
      <c r="KY16" s="61" t="s">
        <v>0</v>
      </c>
      <c r="KZ16" s="56"/>
      <c r="LA16" s="101" t="s">
        <v>325</v>
      </c>
      <c r="LB16" s="102" t="s">
        <v>325</v>
      </c>
      <c r="LC16" s="84"/>
      <c r="LD16" s="93"/>
      <c r="LE16" s="61" t="s">
        <v>0</v>
      </c>
      <c r="LF16" s="56"/>
      <c r="LG16" s="101" t="s">
        <v>325</v>
      </c>
      <c r="LH16" s="102" t="s">
        <v>325</v>
      </c>
      <c r="LI16" s="84"/>
      <c r="LJ16" s="56"/>
      <c r="LK16" s="61" t="s">
        <v>0</v>
      </c>
      <c r="LL16" s="56"/>
      <c r="LM16" s="101" t="s">
        <v>325</v>
      </c>
      <c r="LN16" s="102" t="s">
        <v>325</v>
      </c>
      <c r="LO16" s="84"/>
      <c r="LP16" s="56"/>
      <c r="LQ16" s="61" t="s">
        <v>0</v>
      </c>
      <c r="LR16" s="56"/>
      <c r="LS16" s="101" t="s">
        <v>325</v>
      </c>
      <c r="LT16" s="102" t="s">
        <v>325</v>
      </c>
      <c r="LU16" s="84"/>
      <c r="LV16" s="93"/>
      <c r="LW16" s="61" t="s">
        <v>0</v>
      </c>
      <c r="LX16" s="56"/>
      <c r="LY16" s="101" t="s">
        <v>325</v>
      </c>
      <c r="LZ16" s="102" t="s">
        <v>325</v>
      </c>
      <c r="MA16" s="84"/>
      <c r="MB16" s="56"/>
      <c r="MC16" s="61" t="s">
        <v>0</v>
      </c>
      <c r="MD16" s="56"/>
      <c r="ME16" s="101" t="s">
        <v>325</v>
      </c>
      <c r="MF16" s="102" t="s">
        <v>325</v>
      </c>
      <c r="MG16" s="84"/>
      <c r="MH16" s="56"/>
      <c r="MI16" s="61" t="s">
        <v>0</v>
      </c>
      <c r="MJ16" s="56"/>
      <c r="MK16" s="101" t="s">
        <v>325</v>
      </c>
      <c r="ML16" s="102" t="s">
        <v>325</v>
      </c>
      <c r="MM16" s="84"/>
      <c r="MN16" s="56"/>
      <c r="MO16" s="61" t="s">
        <v>0</v>
      </c>
      <c r="MP16" s="56"/>
      <c r="MQ16" s="101" t="s">
        <v>325</v>
      </c>
      <c r="MR16" s="102" t="s">
        <v>325</v>
      </c>
      <c r="MS16" s="84"/>
      <c r="MT16" s="93"/>
      <c r="MU16" s="61" t="s">
        <v>0</v>
      </c>
      <c r="MV16" s="56"/>
      <c r="MW16" s="101" t="s">
        <v>325</v>
      </c>
      <c r="MX16" s="102" t="s">
        <v>325</v>
      </c>
      <c r="MY16" s="84"/>
      <c r="MZ16" s="56"/>
      <c r="NA16" s="61" t="s">
        <v>0</v>
      </c>
      <c r="NB16" s="56"/>
      <c r="NC16" s="101" t="s">
        <v>325</v>
      </c>
      <c r="ND16" s="102" t="s">
        <v>325</v>
      </c>
      <c r="NE16" s="84"/>
      <c r="NF16" s="56"/>
      <c r="NG16" s="61" t="s">
        <v>0</v>
      </c>
      <c r="NH16" s="56"/>
      <c r="NI16" s="101" t="s">
        <v>325</v>
      </c>
      <c r="NJ16" s="102" t="s">
        <v>325</v>
      </c>
      <c r="NK16" s="84"/>
      <c r="NL16" s="56"/>
      <c r="NM16" s="61" t="s">
        <v>0</v>
      </c>
      <c r="NN16" s="56"/>
      <c r="NO16" s="101" t="s">
        <v>325</v>
      </c>
      <c r="NP16" s="102" t="s">
        <v>325</v>
      </c>
      <c r="NQ16" s="84"/>
      <c r="NR16" s="56"/>
      <c r="NS16" s="61" t="s">
        <v>0</v>
      </c>
      <c r="NT16" s="56"/>
      <c r="NU16" s="101" t="s">
        <v>325</v>
      </c>
      <c r="NV16" s="102" t="s">
        <v>325</v>
      </c>
      <c r="NW16" s="61"/>
      <c r="NX16" s="93"/>
      <c r="NY16" s="61" t="s">
        <v>0</v>
      </c>
      <c r="NZ16" s="56"/>
      <c r="OA16" s="101" t="s">
        <v>325</v>
      </c>
      <c r="OB16" s="102" t="s">
        <v>325</v>
      </c>
      <c r="OC16" s="61"/>
      <c r="OD16" s="229"/>
      <c r="OE16" s="101" t="s">
        <v>0</v>
      </c>
      <c r="OF16" s="101"/>
      <c r="OG16" s="101" t="s">
        <v>325</v>
      </c>
      <c r="OH16" s="102" t="s">
        <v>325</v>
      </c>
    </row>
    <row r="17" spans="1:398" ht="15" x14ac:dyDescent="0.2">
      <c r="A17" s="256">
        <f>IF(B17="","",VLOOKUP(B17,'Registrovaní tipéri'!$A$2:$B$101,2,FALSE))</f>
        <v>52</v>
      </c>
      <c r="B17" s="250" t="s">
        <v>246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216</v>
      </c>
      <c r="N17" s="102" t="s">
        <v>215</v>
      </c>
      <c r="O17" s="72"/>
      <c r="P17" s="93">
        <v>3</v>
      </c>
      <c r="Q17" s="61" t="s">
        <v>0</v>
      </c>
      <c r="R17" s="56">
        <v>1</v>
      </c>
      <c r="S17" s="101" t="s">
        <v>215</v>
      </c>
      <c r="T17" s="102" t="s">
        <v>211</v>
      </c>
      <c r="U17" s="72"/>
      <c r="V17" s="93">
        <v>1</v>
      </c>
      <c r="W17" s="61" t="s">
        <v>0</v>
      </c>
      <c r="X17" s="56">
        <v>1</v>
      </c>
      <c r="Y17" s="101" t="s">
        <v>216</v>
      </c>
      <c r="Z17" s="102" t="s">
        <v>215</v>
      </c>
      <c r="AA17" s="84"/>
      <c r="AB17" s="56">
        <v>3</v>
      </c>
      <c r="AC17" s="61" t="s">
        <v>0</v>
      </c>
      <c r="AD17" s="56">
        <v>1</v>
      </c>
      <c r="AE17" s="101" t="s">
        <v>216</v>
      </c>
      <c r="AF17" s="102" t="s">
        <v>215</v>
      </c>
      <c r="AG17" s="84"/>
      <c r="AH17" s="56"/>
      <c r="AI17" s="61" t="s">
        <v>0</v>
      </c>
      <c r="AJ17" s="56"/>
      <c r="AK17" s="101" t="s">
        <v>325</v>
      </c>
      <c r="AL17" s="102" t="s">
        <v>325</v>
      </c>
      <c r="AM17" s="84"/>
      <c r="AN17" s="93">
        <v>1</v>
      </c>
      <c r="AO17" s="61" t="s">
        <v>0</v>
      </c>
      <c r="AP17" s="56">
        <v>3</v>
      </c>
      <c r="AQ17" s="101" t="s">
        <v>216</v>
      </c>
      <c r="AR17" s="102" t="s">
        <v>288</v>
      </c>
      <c r="AS17" s="84"/>
      <c r="AT17" s="56">
        <v>3</v>
      </c>
      <c r="AU17" s="61" t="s">
        <v>0</v>
      </c>
      <c r="AV17" s="56">
        <v>1</v>
      </c>
      <c r="AW17" s="101" t="s">
        <v>215</v>
      </c>
      <c r="AX17" s="102" t="s">
        <v>288</v>
      </c>
      <c r="AY17" s="84"/>
      <c r="AZ17" s="93">
        <v>3</v>
      </c>
      <c r="BA17" s="61" t="s">
        <v>0</v>
      </c>
      <c r="BB17" s="56">
        <v>0</v>
      </c>
      <c r="BC17" s="101" t="s">
        <v>216</v>
      </c>
      <c r="BD17" s="102" t="s">
        <v>213</v>
      </c>
      <c r="BE17" s="84"/>
      <c r="BF17" s="56">
        <v>2</v>
      </c>
      <c r="BG17" s="61" t="s">
        <v>0</v>
      </c>
      <c r="BH17" s="56">
        <v>2</v>
      </c>
      <c r="BI17" s="101" t="s">
        <v>215</v>
      </c>
      <c r="BJ17" s="102" t="s">
        <v>209</v>
      </c>
      <c r="BK17" s="84"/>
      <c r="BL17" s="56">
        <v>3</v>
      </c>
      <c r="BM17" s="61" t="s">
        <v>0</v>
      </c>
      <c r="BN17" s="56">
        <v>0</v>
      </c>
      <c r="BO17" s="101" t="s">
        <v>217</v>
      </c>
      <c r="BP17" s="102" t="s">
        <v>359</v>
      </c>
      <c r="BQ17" s="84"/>
      <c r="BR17" s="56">
        <v>1</v>
      </c>
      <c r="BS17" s="61" t="s">
        <v>0</v>
      </c>
      <c r="BT17" s="56">
        <v>2</v>
      </c>
      <c r="BU17" s="101" t="s">
        <v>215</v>
      </c>
      <c r="BV17" s="102" t="s">
        <v>288</v>
      </c>
      <c r="BW17" s="84"/>
      <c r="BX17" s="56">
        <v>3</v>
      </c>
      <c r="BY17" s="61" t="s">
        <v>0</v>
      </c>
      <c r="BZ17" s="56">
        <v>1</v>
      </c>
      <c r="CA17" s="101" t="s">
        <v>215</v>
      </c>
      <c r="CB17" s="102" t="s">
        <v>211</v>
      </c>
      <c r="CC17" s="84"/>
      <c r="CD17" s="56">
        <v>3</v>
      </c>
      <c r="CE17" s="61" t="s">
        <v>0</v>
      </c>
      <c r="CF17" s="56">
        <v>1</v>
      </c>
      <c r="CG17" s="101" t="s">
        <v>216</v>
      </c>
      <c r="CH17" s="102" t="s">
        <v>215</v>
      </c>
      <c r="CI17" s="84"/>
      <c r="CJ17" s="248">
        <v>3</v>
      </c>
      <c r="CK17" s="61" t="s">
        <v>0</v>
      </c>
      <c r="CL17" s="61">
        <v>0</v>
      </c>
      <c r="CM17" s="101" t="s">
        <v>215</v>
      </c>
      <c r="CN17" s="102" t="s">
        <v>217</v>
      </c>
      <c r="CO17" s="84"/>
      <c r="CP17" s="248">
        <v>1</v>
      </c>
      <c r="CQ17" s="61" t="s">
        <v>0</v>
      </c>
      <c r="CR17" s="61">
        <v>3</v>
      </c>
      <c r="CS17" s="101" t="s">
        <v>216</v>
      </c>
      <c r="CT17" s="102" t="s">
        <v>288</v>
      </c>
      <c r="CU17" s="84"/>
      <c r="CV17" s="56">
        <v>1</v>
      </c>
      <c r="CW17" s="61" t="s">
        <v>0</v>
      </c>
      <c r="CX17" s="56">
        <v>3</v>
      </c>
      <c r="CY17" s="101" t="s">
        <v>215</v>
      </c>
      <c r="CZ17" s="102" t="s">
        <v>211</v>
      </c>
      <c r="DA17" s="84"/>
      <c r="DB17" s="56">
        <v>1</v>
      </c>
      <c r="DC17" s="61" t="s">
        <v>0</v>
      </c>
      <c r="DD17" s="56">
        <v>2</v>
      </c>
      <c r="DE17" s="101" t="s">
        <v>215</v>
      </c>
      <c r="DF17" s="102" t="s">
        <v>211</v>
      </c>
      <c r="DG17" s="84"/>
      <c r="DH17" s="56">
        <v>3</v>
      </c>
      <c r="DI17" s="61" t="s">
        <v>0</v>
      </c>
      <c r="DJ17" s="56">
        <v>1</v>
      </c>
      <c r="DK17" s="101" t="s">
        <v>215</v>
      </c>
      <c r="DL17" s="102" t="s">
        <v>216</v>
      </c>
      <c r="DM17" s="84"/>
      <c r="DN17" s="56">
        <v>2</v>
      </c>
      <c r="DO17" s="61" t="s">
        <v>0</v>
      </c>
      <c r="DP17" s="56">
        <v>1</v>
      </c>
      <c r="DQ17" s="101" t="s">
        <v>215</v>
      </c>
      <c r="DR17" s="102" t="s">
        <v>217</v>
      </c>
      <c r="DS17" s="84"/>
      <c r="DT17" s="56">
        <v>3</v>
      </c>
      <c r="DU17" s="61" t="s">
        <v>0</v>
      </c>
      <c r="DV17" s="56">
        <v>0</v>
      </c>
      <c r="DW17" s="101" t="s">
        <v>218</v>
      </c>
      <c r="DX17" s="102" t="s">
        <v>359</v>
      </c>
      <c r="DY17" s="84"/>
      <c r="DZ17" s="56">
        <v>3</v>
      </c>
      <c r="EA17" s="61" t="s">
        <v>0</v>
      </c>
      <c r="EB17" s="56">
        <v>1</v>
      </c>
      <c r="EC17" s="101" t="s">
        <v>265</v>
      </c>
      <c r="ED17" s="102" t="s">
        <v>215</v>
      </c>
      <c r="EE17" s="84"/>
      <c r="EF17" s="56">
        <v>0</v>
      </c>
      <c r="EG17" s="61" t="s">
        <v>0</v>
      </c>
      <c r="EH17" s="56">
        <v>2</v>
      </c>
      <c r="EI17" s="101" t="s">
        <v>215</v>
      </c>
      <c r="EJ17" s="102" t="s">
        <v>288</v>
      </c>
      <c r="EK17" s="84"/>
      <c r="EL17" s="56">
        <v>1</v>
      </c>
      <c r="EM17" s="61" t="s">
        <v>0</v>
      </c>
      <c r="EN17" s="56">
        <v>2</v>
      </c>
      <c r="EO17" s="101" t="s">
        <v>215</v>
      </c>
      <c r="EP17" s="102" t="s">
        <v>211</v>
      </c>
      <c r="EQ17" s="84"/>
      <c r="ER17" s="93">
        <v>1</v>
      </c>
      <c r="ES17" s="61" t="s">
        <v>0</v>
      </c>
      <c r="ET17" s="56">
        <v>2</v>
      </c>
      <c r="EU17" s="101" t="s">
        <v>214</v>
      </c>
      <c r="EV17" s="102" t="s">
        <v>213</v>
      </c>
      <c r="EW17" s="84"/>
      <c r="EX17" s="56">
        <v>3</v>
      </c>
      <c r="EY17" s="61" t="s">
        <v>0</v>
      </c>
      <c r="EZ17" s="56">
        <v>1</v>
      </c>
      <c r="FA17" s="101" t="s">
        <v>215</v>
      </c>
      <c r="FB17" s="102" t="s">
        <v>215</v>
      </c>
      <c r="FC17" s="84"/>
      <c r="FD17" s="93">
        <v>3</v>
      </c>
      <c r="FE17" s="61" t="s">
        <v>0</v>
      </c>
      <c r="FF17" s="56">
        <v>1</v>
      </c>
      <c r="FG17" s="101" t="s">
        <v>215</v>
      </c>
      <c r="FH17" s="102" t="s">
        <v>215</v>
      </c>
      <c r="FI17" s="84"/>
      <c r="FJ17" s="56">
        <v>2</v>
      </c>
      <c r="FK17" s="61" t="s">
        <v>0</v>
      </c>
      <c r="FL17" s="56">
        <v>1</v>
      </c>
      <c r="FM17" s="101" t="s">
        <v>215</v>
      </c>
      <c r="FN17" s="102" t="s">
        <v>211</v>
      </c>
      <c r="FO17" s="84"/>
      <c r="FP17" s="56">
        <v>1</v>
      </c>
      <c r="FQ17" s="61" t="s">
        <v>0</v>
      </c>
      <c r="FR17" s="56">
        <v>3</v>
      </c>
      <c r="FS17" s="101" t="s">
        <v>215</v>
      </c>
      <c r="FT17" s="102" t="s">
        <v>211</v>
      </c>
      <c r="FU17" s="84"/>
      <c r="FV17" s="56">
        <v>3</v>
      </c>
      <c r="FW17" s="61" t="s">
        <v>0</v>
      </c>
      <c r="FX17" s="56">
        <v>1</v>
      </c>
      <c r="FY17" s="101" t="s">
        <v>215</v>
      </c>
      <c r="FZ17" s="102" t="s">
        <v>217</v>
      </c>
      <c r="GA17" s="84"/>
      <c r="GB17" s="93">
        <v>2</v>
      </c>
      <c r="GC17" s="61" t="s">
        <v>0</v>
      </c>
      <c r="GD17" s="56">
        <v>1</v>
      </c>
      <c r="GE17" s="101" t="s">
        <v>216</v>
      </c>
      <c r="GF17" s="102" t="s">
        <v>217</v>
      </c>
      <c r="GG17" s="84"/>
      <c r="GH17" s="93">
        <v>3</v>
      </c>
      <c r="GI17" s="61" t="s">
        <v>0</v>
      </c>
      <c r="GJ17" s="56">
        <v>1</v>
      </c>
      <c r="GK17" s="101" t="s">
        <v>216</v>
      </c>
      <c r="GL17" s="102" t="s">
        <v>217</v>
      </c>
      <c r="GM17" s="84"/>
      <c r="GN17" s="56">
        <v>1</v>
      </c>
      <c r="GO17" s="61" t="s">
        <v>0</v>
      </c>
      <c r="GP17" s="56">
        <v>2</v>
      </c>
      <c r="GQ17" s="101" t="s">
        <v>216</v>
      </c>
      <c r="GR17" s="102" t="s">
        <v>217</v>
      </c>
      <c r="GS17" s="84"/>
      <c r="GT17" s="56">
        <v>1</v>
      </c>
      <c r="GU17" s="61" t="s">
        <v>0</v>
      </c>
      <c r="GV17" s="56">
        <v>3</v>
      </c>
      <c r="GW17" s="101" t="s">
        <v>216</v>
      </c>
      <c r="GX17" s="102" t="s">
        <v>218</v>
      </c>
      <c r="GY17" s="84"/>
      <c r="GZ17" s="93">
        <v>3</v>
      </c>
      <c r="HA17" s="61" t="s">
        <v>0</v>
      </c>
      <c r="HB17" s="56">
        <v>0</v>
      </c>
      <c r="HC17" s="101" t="s">
        <v>216</v>
      </c>
      <c r="HD17" s="102" t="s">
        <v>265</v>
      </c>
      <c r="HE17" s="84"/>
      <c r="HF17" s="56">
        <v>2</v>
      </c>
      <c r="HG17" s="61" t="s">
        <v>0</v>
      </c>
      <c r="HH17" s="56">
        <v>1</v>
      </c>
      <c r="HI17" s="101" t="s">
        <v>216</v>
      </c>
      <c r="HJ17" s="102" t="s">
        <v>211</v>
      </c>
      <c r="HK17" s="84"/>
      <c r="HL17" s="56">
        <v>1</v>
      </c>
      <c r="HM17" s="61" t="s">
        <v>0</v>
      </c>
      <c r="HN17" s="56">
        <v>2</v>
      </c>
      <c r="HO17" s="101" t="s">
        <v>216</v>
      </c>
      <c r="HP17" s="102" t="s">
        <v>288</v>
      </c>
      <c r="HQ17" s="84"/>
      <c r="HR17" s="56">
        <v>4</v>
      </c>
      <c r="HS17" s="61" t="s">
        <v>0</v>
      </c>
      <c r="HT17" s="56">
        <v>0</v>
      </c>
      <c r="HU17" s="101" t="s">
        <v>216</v>
      </c>
      <c r="HV17" s="102" t="s">
        <v>217</v>
      </c>
      <c r="HW17" s="84"/>
      <c r="HX17" s="93"/>
      <c r="HY17" s="61" t="s">
        <v>0</v>
      </c>
      <c r="HZ17" s="56"/>
      <c r="IA17" s="101" t="s">
        <v>325</v>
      </c>
      <c r="IB17" s="102" t="s">
        <v>325</v>
      </c>
      <c r="IC17" s="84"/>
      <c r="ID17" s="56">
        <v>1</v>
      </c>
      <c r="IE17" s="61" t="s">
        <v>0</v>
      </c>
      <c r="IF17" s="56">
        <v>3</v>
      </c>
      <c r="IG17" s="101" t="s">
        <v>216</v>
      </c>
      <c r="IH17" s="102" t="s">
        <v>217</v>
      </c>
      <c r="II17" s="84"/>
      <c r="IJ17" s="56"/>
      <c r="IK17" s="61" t="s">
        <v>0</v>
      </c>
      <c r="IL17" s="56"/>
      <c r="IM17" s="101" t="s">
        <v>325</v>
      </c>
      <c r="IN17" s="102" t="s">
        <v>325</v>
      </c>
      <c r="IO17" s="84"/>
      <c r="IP17" s="93">
        <v>4</v>
      </c>
      <c r="IQ17" s="61" t="s">
        <v>0</v>
      </c>
      <c r="IR17" s="56">
        <v>1</v>
      </c>
      <c r="IS17" s="101" t="s">
        <v>218</v>
      </c>
      <c r="IT17" s="102" t="s">
        <v>209</v>
      </c>
      <c r="IU17" s="84"/>
      <c r="IV17" s="56">
        <v>1</v>
      </c>
      <c r="IW17" s="61" t="s">
        <v>0</v>
      </c>
      <c r="IX17" s="56">
        <v>2</v>
      </c>
      <c r="IY17" s="101" t="s">
        <v>218</v>
      </c>
      <c r="IZ17" s="102" t="s">
        <v>209</v>
      </c>
      <c r="JA17" s="84"/>
      <c r="JB17" s="56">
        <v>3</v>
      </c>
      <c r="JC17" s="61" t="s">
        <v>0</v>
      </c>
      <c r="JD17" s="56">
        <v>0</v>
      </c>
      <c r="JE17" s="101" t="s">
        <v>218</v>
      </c>
      <c r="JF17" s="102" t="s">
        <v>209</v>
      </c>
      <c r="JG17" s="84"/>
      <c r="JH17" s="56">
        <v>1</v>
      </c>
      <c r="JI17" s="61" t="s">
        <v>0</v>
      </c>
      <c r="JJ17" s="56">
        <v>2</v>
      </c>
      <c r="JK17" s="101" t="s">
        <v>218</v>
      </c>
      <c r="JL17" s="102" t="s">
        <v>209</v>
      </c>
      <c r="JM17" s="84"/>
      <c r="JN17" s="56">
        <v>0</v>
      </c>
      <c r="JO17" s="61" t="s">
        <v>0</v>
      </c>
      <c r="JP17" s="56">
        <v>2</v>
      </c>
      <c r="JQ17" s="101" t="s">
        <v>217</v>
      </c>
      <c r="JR17" s="102" t="s">
        <v>209</v>
      </c>
      <c r="JS17" s="84"/>
      <c r="JT17" s="93">
        <v>2</v>
      </c>
      <c r="JU17" s="61" t="s">
        <v>0</v>
      </c>
      <c r="JV17" s="56">
        <v>1</v>
      </c>
      <c r="JW17" s="101" t="s">
        <v>218</v>
      </c>
      <c r="JX17" s="102" t="s">
        <v>209</v>
      </c>
      <c r="JY17" s="84"/>
      <c r="JZ17" s="93">
        <v>3</v>
      </c>
      <c r="KA17" s="61" t="s">
        <v>0</v>
      </c>
      <c r="KB17" s="56">
        <v>0</v>
      </c>
      <c r="KC17" s="101" t="s">
        <v>265</v>
      </c>
      <c r="KD17" s="102" t="s">
        <v>209</v>
      </c>
      <c r="KE17" s="84"/>
      <c r="KF17" s="93">
        <v>1</v>
      </c>
      <c r="KG17" s="61" t="s">
        <v>0</v>
      </c>
      <c r="KH17" s="56">
        <v>2</v>
      </c>
      <c r="KI17" s="101" t="s">
        <v>215</v>
      </c>
      <c r="KJ17" s="102" t="s">
        <v>209</v>
      </c>
      <c r="KK17" s="84"/>
      <c r="KL17" s="56"/>
      <c r="KM17" s="61" t="s">
        <v>0</v>
      </c>
      <c r="KN17" s="56"/>
      <c r="KO17" s="101" t="s">
        <v>325</v>
      </c>
      <c r="KP17" s="102" t="s">
        <v>325</v>
      </c>
      <c r="KQ17" s="84"/>
      <c r="KR17" s="56">
        <v>3</v>
      </c>
      <c r="KS17" s="61" t="s">
        <v>0</v>
      </c>
      <c r="KT17" s="56">
        <v>1</v>
      </c>
      <c r="KU17" s="101" t="s">
        <v>215</v>
      </c>
      <c r="KV17" s="102" t="s">
        <v>215</v>
      </c>
      <c r="KW17" s="84"/>
      <c r="KX17" s="56"/>
      <c r="KY17" s="61" t="s">
        <v>0</v>
      </c>
      <c r="KZ17" s="56"/>
      <c r="LA17" s="101" t="s">
        <v>325</v>
      </c>
      <c r="LB17" s="102" t="s">
        <v>325</v>
      </c>
      <c r="LC17" s="84"/>
      <c r="LD17" s="93"/>
      <c r="LE17" s="61" t="s">
        <v>0</v>
      </c>
      <c r="LF17" s="56"/>
      <c r="LG17" s="101" t="s">
        <v>325</v>
      </c>
      <c r="LH17" s="102" t="s">
        <v>325</v>
      </c>
      <c r="LI17" s="84"/>
      <c r="LJ17" s="56"/>
      <c r="LK17" s="61" t="s">
        <v>0</v>
      </c>
      <c r="LL17" s="56"/>
      <c r="LM17" s="101" t="s">
        <v>325</v>
      </c>
      <c r="LN17" s="102" t="s">
        <v>325</v>
      </c>
      <c r="LO17" s="84"/>
      <c r="LP17" s="56"/>
      <c r="LQ17" s="61" t="s">
        <v>0</v>
      </c>
      <c r="LR17" s="56"/>
      <c r="LS17" s="101" t="s">
        <v>325</v>
      </c>
      <c r="LT17" s="102" t="s">
        <v>325</v>
      </c>
      <c r="LU17" s="84"/>
      <c r="LV17" s="93"/>
      <c r="LW17" s="61" t="s">
        <v>0</v>
      </c>
      <c r="LX17" s="56"/>
      <c r="LY17" s="101" t="s">
        <v>325</v>
      </c>
      <c r="LZ17" s="102" t="s">
        <v>325</v>
      </c>
      <c r="MA17" s="84"/>
      <c r="MB17" s="56"/>
      <c r="MC17" s="61" t="s">
        <v>0</v>
      </c>
      <c r="MD17" s="56"/>
      <c r="ME17" s="101" t="s">
        <v>325</v>
      </c>
      <c r="MF17" s="102" t="s">
        <v>325</v>
      </c>
      <c r="MG17" s="84"/>
      <c r="MH17" s="56"/>
      <c r="MI17" s="61" t="s">
        <v>0</v>
      </c>
      <c r="MJ17" s="56"/>
      <c r="MK17" s="101" t="s">
        <v>325</v>
      </c>
      <c r="ML17" s="102" t="s">
        <v>325</v>
      </c>
      <c r="MM17" s="84"/>
      <c r="MN17" s="56"/>
      <c r="MO17" s="61" t="s">
        <v>0</v>
      </c>
      <c r="MP17" s="56"/>
      <c r="MQ17" s="101" t="s">
        <v>325</v>
      </c>
      <c r="MR17" s="102" t="s">
        <v>325</v>
      </c>
      <c r="MS17" s="84"/>
      <c r="MT17" s="93"/>
      <c r="MU17" s="61" t="s">
        <v>0</v>
      </c>
      <c r="MV17" s="56"/>
      <c r="MW17" s="101" t="s">
        <v>325</v>
      </c>
      <c r="MX17" s="102" t="s">
        <v>325</v>
      </c>
      <c r="MY17" s="84"/>
      <c r="MZ17" s="56"/>
      <c r="NA17" s="61" t="s">
        <v>0</v>
      </c>
      <c r="NB17" s="56"/>
      <c r="NC17" s="101" t="s">
        <v>325</v>
      </c>
      <c r="ND17" s="102" t="s">
        <v>325</v>
      </c>
      <c r="NE17" s="84"/>
      <c r="NF17" s="56"/>
      <c r="NG17" s="61" t="s">
        <v>0</v>
      </c>
      <c r="NH17" s="56"/>
      <c r="NI17" s="101" t="s">
        <v>325</v>
      </c>
      <c r="NJ17" s="102" t="s">
        <v>325</v>
      </c>
      <c r="NK17" s="84"/>
      <c r="NL17" s="56"/>
      <c r="NM17" s="61" t="s">
        <v>0</v>
      </c>
      <c r="NN17" s="56"/>
      <c r="NO17" s="101" t="s">
        <v>325</v>
      </c>
      <c r="NP17" s="102" t="s">
        <v>325</v>
      </c>
      <c r="NQ17" s="84"/>
      <c r="NR17" s="56"/>
      <c r="NS17" s="61" t="s">
        <v>0</v>
      </c>
      <c r="NT17" s="56"/>
      <c r="NU17" s="101" t="s">
        <v>325</v>
      </c>
      <c r="NV17" s="102" t="s">
        <v>325</v>
      </c>
      <c r="NW17" s="61"/>
      <c r="NX17" s="93"/>
      <c r="NY17" s="61" t="s">
        <v>0</v>
      </c>
      <c r="NZ17" s="56"/>
      <c r="OA17" s="101" t="s">
        <v>325</v>
      </c>
      <c r="OB17" s="102" t="s">
        <v>325</v>
      </c>
      <c r="OC17" s="61"/>
      <c r="OD17" s="229"/>
      <c r="OE17" s="101" t="s">
        <v>0</v>
      </c>
      <c r="OF17" s="101"/>
      <c r="OG17" s="101" t="s">
        <v>325</v>
      </c>
      <c r="OH17" s="102" t="s">
        <v>325</v>
      </c>
    </row>
    <row r="18" spans="1:398" ht="15" x14ac:dyDescent="0.2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215</v>
      </c>
      <c r="N18" s="102" t="s">
        <v>211</v>
      </c>
      <c r="O18" s="72"/>
      <c r="P18" s="93">
        <v>5</v>
      </c>
      <c r="Q18" s="61" t="s">
        <v>0</v>
      </c>
      <c r="R18" s="56">
        <v>0</v>
      </c>
      <c r="S18" s="101" t="s">
        <v>215</v>
      </c>
      <c r="T18" s="102" t="s">
        <v>211</v>
      </c>
      <c r="U18" s="72"/>
      <c r="V18" s="93">
        <v>0</v>
      </c>
      <c r="W18" s="61" t="s">
        <v>0</v>
      </c>
      <c r="X18" s="56">
        <v>5</v>
      </c>
      <c r="Y18" s="101" t="s">
        <v>215</v>
      </c>
      <c r="Z18" s="102" t="s">
        <v>211</v>
      </c>
      <c r="AA18" s="84"/>
      <c r="AB18" s="56">
        <v>5</v>
      </c>
      <c r="AC18" s="61" t="s">
        <v>0</v>
      </c>
      <c r="AD18" s="56">
        <v>0</v>
      </c>
      <c r="AE18" s="101" t="s">
        <v>215</v>
      </c>
      <c r="AF18" s="102" t="s">
        <v>211</v>
      </c>
      <c r="AG18" s="84"/>
      <c r="AH18" s="56">
        <v>0</v>
      </c>
      <c r="AI18" s="61" t="s">
        <v>0</v>
      </c>
      <c r="AJ18" s="56">
        <v>5</v>
      </c>
      <c r="AK18" s="101" t="s">
        <v>215</v>
      </c>
      <c r="AL18" s="102" t="s">
        <v>215</v>
      </c>
      <c r="AM18" s="84"/>
      <c r="AN18" s="93">
        <v>0</v>
      </c>
      <c r="AO18" s="61" t="s">
        <v>0</v>
      </c>
      <c r="AP18" s="56">
        <v>5</v>
      </c>
      <c r="AQ18" s="101" t="s">
        <v>215</v>
      </c>
      <c r="AR18" s="102" t="s">
        <v>215</v>
      </c>
      <c r="AS18" s="84"/>
      <c r="AT18" s="56"/>
      <c r="AU18" s="61" t="s">
        <v>0</v>
      </c>
      <c r="AV18" s="56"/>
      <c r="AW18" s="101" t="s">
        <v>325</v>
      </c>
      <c r="AX18" s="102" t="s">
        <v>325</v>
      </c>
      <c r="AY18" s="84"/>
      <c r="AZ18" s="93">
        <v>5</v>
      </c>
      <c r="BA18" s="61" t="s">
        <v>0</v>
      </c>
      <c r="BB18" s="56">
        <v>0</v>
      </c>
      <c r="BC18" s="101" t="s">
        <v>215</v>
      </c>
      <c r="BD18" s="102" t="s">
        <v>215</v>
      </c>
      <c r="BE18" s="84"/>
      <c r="BF18" s="56">
        <v>0</v>
      </c>
      <c r="BG18" s="61" t="s">
        <v>0</v>
      </c>
      <c r="BH18" s="56">
        <v>5</v>
      </c>
      <c r="BI18" s="101" t="s">
        <v>217</v>
      </c>
      <c r="BJ18" s="102" t="s">
        <v>215</v>
      </c>
      <c r="BK18" s="84"/>
      <c r="BL18" s="56">
        <v>5</v>
      </c>
      <c r="BM18" s="61" t="s">
        <v>0</v>
      </c>
      <c r="BN18" s="56">
        <v>0</v>
      </c>
      <c r="BO18" s="101" t="s">
        <v>217</v>
      </c>
      <c r="BP18" s="102" t="s">
        <v>215</v>
      </c>
      <c r="BQ18" s="84"/>
      <c r="BR18" s="56">
        <v>0</v>
      </c>
      <c r="BS18" s="61" t="s">
        <v>0</v>
      </c>
      <c r="BT18" s="56">
        <v>5</v>
      </c>
      <c r="BU18" s="101" t="s">
        <v>215</v>
      </c>
      <c r="BV18" s="102" t="s">
        <v>211</v>
      </c>
      <c r="BW18" s="84"/>
      <c r="BX18" s="56">
        <v>5</v>
      </c>
      <c r="BY18" s="61" t="s">
        <v>0</v>
      </c>
      <c r="BZ18" s="56">
        <v>0</v>
      </c>
      <c r="CA18" s="101" t="s">
        <v>215</v>
      </c>
      <c r="CB18" s="102" t="s">
        <v>215</v>
      </c>
      <c r="CC18" s="84"/>
      <c r="CD18" s="56">
        <v>5</v>
      </c>
      <c r="CE18" s="61" t="s">
        <v>0</v>
      </c>
      <c r="CF18" s="56">
        <v>0</v>
      </c>
      <c r="CG18" s="101" t="s">
        <v>215</v>
      </c>
      <c r="CH18" s="102" t="s">
        <v>215</v>
      </c>
      <c r="CI18" s="84"/>
      <c r="CJ18" s="93">
        <v>5</v>
      </c>
      <c r="CK18" s="61" t="s">
        <v>0</v>
      </c>
      <c r="CL18" s="56">
        <v>0</v>
      </c>
      <c r="CM18" s="101" t="s">
        <v>215</v>
      </c>
      <c r="CN18" s="102" t="s">
        <v>215</v>
      </c>
      <c r="CO18" s="84"/>
      <c r="CP18" s="93">
        <v>0</v>
      </c>
      <c r="CQ18" s="61" t="s">
        <v>0</v>
      </c>
      <c r="CR18" s="56">
        <v>5</v>
      </c>
      <c r="CS18" s="101" t="s">
        <v>215</v>
      </c>
      <c r="CT18" s="102" t="s">
        <v>215</v>
      </c>
      <c r="CU18" s="84"/>
      <c r="CV18" s="56">
        <v>0</v>
      </c>
      <c r="CW18" s="61" t="s">
        <v>0</v>
      </c>
      <c r="CX18" s="56">
        <v>5</v>
      </c>
      <c r="CY18" s="101" t="s">
        <v>215</v>
      </c>
      <c r="CZ18" s="102" t="s">
        <v>215</v>
      </c>
      <c r="DA18" s="84"/>
      <c r="DB18" s="56">
        <v>0</v>
      </c>
      <c r="DC18" s="61" t="s">
        <v>0</v>
      </c>
      <c r="DD18" s="56">
        <v>5</v>
      </c>
      <c r="DE18" s="101" t="s">
        <v>215</v>
      </c>
      <c r="DF18" s="102" t="s">
        <v>215</v>
      </c>
      <c r="DG18" s="84"/>
      <c r="DH18" s="56">
        <v>5</v>
      </c>
      <c r="DI18" s="61" t="s">
        <v>0</v>
      </c>
      <c r="DJ18" s="56">
        <v>0</v>
      </c>
      <c r="DK18" s="101" t="s">
        <v>215</v>
      </c>
      <c r="DL18" s="102" t="s">
        <v>215</v>
      </c>
      <c r="DM18" s="84"/>
      <c r="DN18" s="56">
        <v>0</v>
      </c>
      <c r="DO18" s="61" t="s">
        <v>0</v>
      </c>
      <c r="DP18" s="56">
        <v>5</v>
      </c>
      <c r="DQ18" s="101" t="s">
        <v>217</v>
      </c>
      <c r="DR18" s="102" t="s">
        <v>215</v>
      </c>
      <c r="DS18" s="84"/>
      <c r="DT18" s="56">
        <v>5</v>
      </c>
      <c r="DU18" s="61" t="s">
        <v>0</v>
      </c>
      <c r="DV18" s="56">
        <v>0</v>
      </c>
      <c r="DW18" s="101" t="s">
        <v>215</v>
      </c>
      <c r="DX18" s="102" t="s">
        <v>215</v>
      </c>
      <c r="DY18" s="84"/>
      <c r="DZ18" s="56">
        <v>5</v>
      </c>
      <c r="EA18" s="61" t="s">
        <v>0</v>
      </c>
      <c r="EB18" s="56">
        <v>0</v>
      </c>
      <c r="EC18" s="101" t="s">
        <v>215</v>
      </c>
      <c r="ED18" s="102" t="s">
        <v>215</v>
      </c>
      <c r="EE18" s="84"/>
      <c r="EF18" s="56">
        <v>0</v>
      </c>
      <c r="EG18" s="61" t="s">
        <v>0</v>
      </c>
      <c r="EH18" s="56">
        <v>5</v>
      </c>
      <c r="EI18" s="101" t="s">
        <v>215</v>
      </c>
      <c r="EJ18" s="102" t="s">
        <v>215</v>
      </c>
      <c r="EK18" s="84"/>
      <c r="EL18" s="56">
        <v>0</v>
      </c>
      <c r="EM18" s="61" t="s">
        <v>0</v>
      </c>
      <c r="EN18" s="56">
        <v>5</v>
      </c>
      <c r="EO18" s="101" t="s">
        <v>215</v>
      </c>
      <c r="EP18" s="102" t="s">
        <v>215</v>
      </c>
      <c r="EQ18" s="84"/>
      <c r="ER18" s="93">
        <v>0</v>
      </c>
      <c r="ES18" s="61" t="s">
        <v>0</v>
      </c>
      <c r="ET18" s="56">
        <v>5</v>
      </c>
      <c r="EU18" s="101" t="s">
        <v>215</v>
      </c>
      <c r="EV18" s="102" t="s">
        <v>215</v>
      </c>
      <c r="EW18" s="84"/>
      <c r="EX18" s="56">
        <v>5</v>
      </c>
      <c r="EY18" s="61" t="s">
        <v>0</v>
      </c>
      <c r="EZ18" s="56">
        <v>0</v>
      </c>
      <c r="FA18" s="101" t="s">
        <v>215</v>
      </c>
      <c r="FB18" s="102" t="s">
        <v>215</v>
      </c>
      <c r="FC18" s="84"/>
      <c r="FD18" s="93">
        <v>5</v>
      </c>
      <c r="FE18" s="61" t="s">
        <v>0</v>
      </c>
      <c r="FF18" s="56">
        <v>0</v>
      </c>
      <c r="FG18" s="101" t="s">
        <v>215</v>
      </c>
      <c r="FH18" s="102" t="s">
        <v>215</v>
      </c>
      <c r="FI18" s="84"/>
      <c r="FJ18" s="56">
        <v>5</v>
      </c>
      <c r="FK18" s="61" t="s">
        <v>0</v>
      </c>
      <c r="FL18" s="56">
        <v>0</v>
      </c>
      <c r="FM18" s="101" t="s">
        <v>215</v>
      </c>
      <c r="FN18" s="102" t="s">
        <v>215</v>
      </c>
      <c r="FO18" s="84"/>
      <c r="FP18" s="56">
        <v>0</v>
      </c>
      <c r="FQ18" s="61" t="s">
        <v>0</v>
      </c>
      <c r="FR18" s="56">
        <v>5</v>
      </c>
      <c r="FS18" s="101" t="s">
        <v>215</v>
      </c>
      <c r="FT18" s="102" t="s">
        <v>215</v>
      </c>
      <c r="FU18" s="84"/>
      <c r="FV18" s="56">
        <v>5</v>
      </c>
      <c r="FW18" s="61" t="s">
        <v>0</v>
      </c>
      <c r="FX18" s="56">
        <v>0</v>
      </c>
      <c r="FY18" s="101" t="s">
        <v>215</v>
      </c>
      <c r="FZ18" s="102" t="s">
        <v>215</v>
      </c>
      <c r="GA18" s="84"/>
      <c r="GB18" s="93">
        <v>0</v>
      </c>
      <c r="GC18" s="61" t="s">
        <v>0</v>
      </c>
      <c r="GD18" s="56">
        <v>5</v>
      </c>
      <c r="GE18" s="101" t="s">
        <v>216</v>
      </c>
      <c r="GF18" s="102" t="s">
        <v>217</v>
      </c>
      <c r="GG18" s="84"/>
      <c r="GH18" s="93">
        <v>5</v>
      </c>
      <c r="GI18" s="61" t="s">
        <v>0</v>
      </c>
      <c r="GJ18" s="56">
        <v>0</v>
      </c>
      <c r="GK18" s="101" t="s">
        <v>217</v>
      </c>
      <c r="GL18" s="102" t="s">
        <v>217</v>
      </c>
      <c r="GM18" s="84"/>
      <c r="GN18" s="56">
        <v>0</v>
      </c>
      <c r="GO18" s="61" t="s">
        <v>0</v>
      </c>
      <c r="GP18" s="56">
        <v>5</v>
      </c>
      <c r="GQ18" s="101" t="s">
        <v>216</v>
      </c>
      <c r="GR18" s="102" t="s">
        <v>288</v>
      </c>
      <c r="GS18" s="84"/>
      <c r="GT18" s="56">
        <v>0</v>
      </c>
      <c r="GU18" s="61" t="s">
        <v>0</v>
      </c>
      <c r="GV18" s="56">
        <v>5</v>
      </c>
      <c r="GW18" s="101" t="s">
        <v>216</v>
      </c>
      <c r="GX18" s="102" t="s">
        <v>217</v>
      </c>
      <c r="GY18" s="84"/>
      <c r="GZ18" s="93">
        <v>5</v>
      </c>
      <c r="HA18" s="61" t="s">
        <v>0</v>
      </c>
      <c r="HB18" s="56">
        <v>0</v>
      </c>
      <c r="HC18" s="101" t="s">
        <v>216</v>
      </c>
      <c r="HD18" s="102" t="s">
        <v>217</v>
      </c>
      <c r="HE18" s="84"/>
      <c r="HF18" s="56">
        <v>5</v>
      </c>
      <c r="HG18" s="61" t="s">
        <v>0</v>
      </c>
      <c r="HH18" s="56">
        <v>0</v>
      </c>
      <c r="HI18" s="101" t="s">
        <v>216</v>
      </c>
      <c r="HJ18" s="102" t="s">
        <v>217</v>
      </c>
      <c r="HK18" s="84"/>
      <c r="HL18" s="56">
        <v>0</v>
      </c>
      <c r="HM18" s="61" t="s">
        <v>0</v>
      </c>
      <c r="HN18" s="56">
        <v>5</v>
      </c>
      <c r="HO18" s="101" t="s">
        <v>216</v>
      </c>
      <c r="HP18" s="102" t="s">
        <v>217</v>
      </c>
      <c r="HQ18" s="84"/>
      <c r="HR18" s="56">
        <v>5</v>
      </c>
      <c r="HS18" s="61" t="s">
        <v>0</v>
      </c>
      <c r="HT18" s="56">
        <v>0</v>
      </c>
      <c r="HU18" s="101" t="s">
        <v>217</v>
      </c>
      <c r="HV18" s="102" t="s">
        <v>209</v>
      </c>
      <c r="HW18" s="84"/>
      <c r="HX18" s="93"/>
      <c r="HY18" s="61" t="s">
        <v>0</v>
      </c>
      <c r="HZ18" s="56"/>
      <c r="IA18" s="101" t="s">
        <v>325</v>
      </c>
      <c r="IB18" s="102" t="s">
        <v>325</v>
      </c>
      <c r="IC18" s="84"/>
      <c r="ID18" s="56">
        <v>0</v>
      </c>
      <c r="IE18" s="61" t="s">
        <v>0</v>
      </c>
      <c r="IF18" s="56">
        <v>5</v>
      </c>
      <c r="IG18" s="101" t="s">
        <v>216</v>
      </c>
      <c r="IH18" s="102" t="s">
        <v>217</v>
      </c>
      <c r="II18" s="84"/>
      <c r="IJ18" s="56"/>
      <c r="IK18" s="61" t="s">
        <v>0</v>
      </c>
      <c r="IL18" s="56"/>
      <c r="IM18" s="101" t="s">
        <v>325</v>
      </c>
      <c r="IN18" s="102" t="s">
        <v>325</v>
      </c>
      <c r="IO18" s="84"/>
      <c r="IP18" s="93">
        <v>5</v>
      </c>
      <c r="IQ18" s="61" t="s">
        <v>0</v>
      </c>
      <c r="IR18" s="56">
        <v>0</v>
      </c>
      <c r="IS18" s="101" t="s">
        <v>215</v>
      </c>
      <c r="IT18" s="102" t="s">
        <v>215</v>
      </c>
      <c r="IU18" s="84"/>
      <c r="IV18" s="56">
        <v>0</v>
      </c>
      <c r="IW18" s="61" t="s">
        <v>0</v>
      </c>
      <c r="IX18" s="56">
        <v>5</v>
      </c>
      <c r="IY18" s="101" t="s">
        <v>215</v>
      </c>
      <c r="IZ18" s="102" t="s">
        <v>326</v>
      </c>
      <c r="JA18" s="84"/>
      <c r="JB18" s="56">
        <v>5</v>
      </c>
      <c r="JC18" s="61" t="s">
        <v>0</v>
      </c>
      <c r="JD18" s="56">
        <v>0</v>
      </c>
      <c r="JE18" s="101" t="s">
        <v>265</v>
      </c>
      <c r="JF18" s="102" t="s">
        <v>326</v>
      </c>
      <c r="JG18" s="84"/>
      <c r="JH18" s="56">
        <v>0</v>
      </c>
      <c r="JI18" s="61" t="s">
        <v>0</v>
      </c>
      <c r="JJ18" s="56">
        <v>5</v>
      </c>
      <c r="JK18" s="101" t="s">
        <v>415</v>
      </c>
      <c r="JL18" s="102" t="s">
        <v>218</v>
      </c>
      <c r="JM18" s="84"/>
      <c r="JN18" s="56">
        <v>0</v>
      </c>
      <c r="JO18" s="61" t="s">
        <v>0</v>
      </c>
      <c r="JP18" s="56">
        <v>5</v>
      </c>
      <c r="JQ18" s="101" t="s">
        <v>217</v>
      </c>
      <c r="JR18" s="102" t="s">
        <v>326</v>
      </c>
      <c r="JS18" s="84"/>
      <c r="JT18" s="93">
        <v>5</v>
      </c>
      <c r="JU18" s="61" t="s">
        <v>0</v>
      </c>
      <c r="JV18" s="56">
        <v>0</v>
      </c>
      <c r="JW18" s="101" t="s">
        <v>215</v>
      </c>
      <c r="JX18" s="102" t="s">
        <v>217</v>
      </c>
      <c r="JY18" s="84"/>
      <c r="JZ18" s="93">
        <v>5</v>
      </c>
      <c r="KA18" s="61" t="s">
        <v>0</v>
      </c>
      <c r="KB18" s="56">
        <v>0</v>
      </c>
      <c r="KC18" s="101" t="s">
        <v>215</v>
      </c>
      <c r="KD18" s="102" t="s">
        <v>217</v>
      </c>
      <c r="KE18" s="84"/>
      <c r="KF18" s="93">
        <v>0</v>
      </c>
      <c r="KG18" s="61" t="s">
        <v>0</v>
      </c>
      <c r="KH18" s="56">
        <v>5</v>
      </c>
      <c r="KI18" s="101" t="s">
        <v>215</v>
      </c>
      <c r="KJ18" s="102" t="s">
        <v>217</v>
      </c>
      <c r="KK18" s="84"/>
      <c r="KL18" s="56"/>
      <c r="KM18" s="61" t="s">
        <v>0</v>
      </c>
      <c r="KN18" s="56"/>
      <c r="KO18" s="101" t="s">
        <v>325</v>
      </c>
      <c r="KP18" s="102" t="s">
        <v>325</v>
      </c>
      <c r="KQ18" s="84"/>
      <c r="KR18" s="56">
        <v>5</v>
      </c>
      <c r="KS18" s="61" t="s">
        <v>0</v>
      </c>
      <c r="KT18" s="56">
        <v>0</v>
      </c>
      <c r="KU18" s="101" t="s">
        <v>215</v>
      </c>
      <c r="KV18" s="102" t="s">
        <v>215</v>
      </c>
      <c r="KW18" s="84"/>
      <c r="KX18" s="56"/>
      <c r="KY18" s="61" t="s">
        <v>0</v>
      </c>
      <c r="KZ18" s="56"/>
      <c r="LA18" s="101" t="s">
        <v>325</v>
      </c>
      <c r="LB18" s="102" t="s">
        <v>325</v>
      </c>
      <c r="LC18" s="84"/>
      <c r="LD18" s="93"/>
      <c r="LE18" s="61" t="s">
        <v>0</v>
      </c>
      <c r="LF18" s="56"/>
      <c r="LG18" s="101" t="s">
        <v>325</v>
      </c>
      <c r="LH18" s="102" t="s">
        <v>325</v>
      </c>
      <c r="LI18" s="84"/>
      <c r="LJ18" s="56"/>
      <c r="LK18" s="61" t="s">
        <v>0</v>
      </c>
      <c r="LL18" s="56"/>
      <c r="LM18" s="101" t="s">
        <v>325</v>
      </c>
      <c r="LN18" s="102" t="s">
        <v>325</v>
      </c>
      <c r="LO18" s="84"/>
      <c r="LP18" s="56"/>
      <c r="LQ18" s="61" t="s">
        <v>0</v>
      </c>
      <c r="LR18" s="56"/>
      <c r="LS18" s="101" t="s">
        <v>325</v>
      </c>
      <c r="LT18" s="102" t="s">
        <v>325</v>
      </c>
      <c r="LU18" s="84"/>
      <c r="LV18" s="93"/>
      <c r="LW18" s="61" t="s">
        <v>0</v>
      </c>
      <c r="LX18" s="56"/>
      <c r="LY18" s="101" t="s">
        <v>325</v>
      </c>
      <c r="LZ18" s="102" t="s">
        <v>325</v>
      </c>
      <c r="MA18" s="84"/>
      <c r="MB18" s="56"/>
      <c r="MC18" s="61" t="s">
        <v>0</v>
      </c>
      <c r="MD18" s="56"/>
      <c r="ME18" s="101" t="s">
        <v>325</v>
      </c>
      <c r="MF18" s="102" t="s">
        <v>325</v>
      </c>
      <c r="MG18" s="84"/>
      <c r="MH18" s="56"/>
      <c r="MI18" s="61" t="s">
        <v>0</v>
      </c>
      <c r="MJ18" s="56"/>
      <c r="MK18" s="101" t="s">
        <v>325</v>
      </c>
      <c r="ML18" s="102" t="s">
        <v>325</v>
      </c>
      <c r="MM18" s="84"/>
      <c r="MN18" s="56"/>
      <c r="MO18" s="61" t="s">
        <v>0</v>
      </c>
      <c r="MP18" s="56"/>
      <c r="MQ18" s="101" t="s">
        <v>325</v>
      </c>
      <c r="MR18" s="102" t="s">
        <v>325</v>
      </c>
      <c r="MS18" s="84"/>
      <c r="MT18" s="93"/>
      <c r="MU18" s="61" t="s">
        <v>0</v>
      </c>
      <c r="MV18" s="56"/>
      <c r="MW18" s="101" t="s">
        <v>325</v>
      </c>
      <c r="MX18" s="102" t="s">
        <v>325</v>
      </c>
      <c r="MY18" s="84"/>
      <c r="MZ18" s="56"/>
      <c r="NA18" s="61" t="s">
        <v>0</v>
      </c>
      <c r="NB18" s="56"/>
      <c r="NC18" s="101" t="s">
        <v>325</v>
      </c>
      <c r="ND18" s="102" t="s">
        <v>325</v>
      </c>
      <c r="NE18" s="84"/>
      <c r="NF18" s="56"/>
      <c r="NG18" s="61" t="s">
        <v>0</v>
      </c>
      <c r="NH18" s="56"/>
      <c r="NI18" s="101" t="s">
        <v>325</v>
      </c>
      <c r="NJ18" s="102" t="s">
        <v>325</v>
      </c>
      <c r="NK18" s="84"/>
      <c r="NL18" s="56"/>
      <c r="NM18" s="61" t="s">
        <v>0</v>
      </c>
      <c r="NN18" s="56"/>
      <c r="NO18" s="101" t="s">
        <v>325</v>
      </c>
      <c r="NP18" s="102" t="s">
        <v>325</v>
      </c>
      <c r="NQ18" s="84"/>
      <c r="NR18" s="56"/>
      <c r="NS18" s="61" t="s">
        <v>0</v>
      </c>
      <c r="NT18" s="56"/>
      <c r="NU18" s="101" t="s">
        <v>325</v>
      </c>
      <c r="NV18" s="102" t="s">
        <v>325</v>
      </c>
      <c r="NW18" s="61"/>
      <c r="NX18" s="93"/>
      <c r="NY18" s="61" t="s">
        <v>0</v>
      </c>
      <c r="NZ18" s="56"/>
      <c r="OA18" s="101" t="s">
        <v>325</v>
      </c>
      <c r="OB18" s="102" t="s">
        <v>325</v>
      </c>
      <c r="OC18" s="61"/>
      <c r="OD18" s="229"/>
      <c r="OE18" s="101" t="s">
        <v>0</v>
      </c>
      <c r="OF18" s="101"/>
      <c r="OG18" s="101" t="s">
        <v>325</v>
      </c>
      <c r="OH18" s="102" t="s">
        <v>325</v>
      </c>
    </row>
    <row r="19" spans="1:398" ht="15" hidden="1" customHeight="1" x14ac:dyDescent="0.2">
      <c r="A19" s="260">
        <f>IF(B19="","",VLOOKUP(B19,'Registrovaní tipéri'!$A$2:$B$101,2,FALSE))</f>
        <v>73</v>
      </c>
      <c r="B19" s="250" t="s">
        <v>256</v>
      </c>
      <c r="J19" s="30"/>
      <c r="M19" s="101" t="s">
        <v>325</v>
      </c>
      <c r="N19" s="102" t="s">
        <v>325</v>
      </c>
      <c r="P19" s="30"/>
      <c r="S19" s="101" t="s">
        <v>325</v>
      </c>
      <c r="T19" s="102" t="s">
        <v>325</v>
      </c>
      <c r="V19" s="248">
        <v>3</v>
      </c>
      <c r="W19" s="61"/>
      <c r="X19" s="61">
        <v>2</v>
      </c>
      <c r="Y19" s="61" t="s">
        <v>218</v>
      </c>
      <c r="Z19" s="190" t="s">
        <v>215</v>
      </c>
      <c r="AA19" s="84"/>
      <c r="AB19" s="56">
        <v>2</v>
      </c>
      <c r="AC19" s="61" t="s">
        <v>0</v>
      </c>
      <c r="AD19" s="56">
        <v>3</v>
      </c>
      <c r="AE19" s="101" t="s">
        <v>288</v>
      </c>
      <c r="AF19" s="102" t="s">
        <v>215</v>
      </c>
      <c r="AG19" s="84"/>
      <c r="AH19" s="56">
        <v>1</v>
      </c>
      <c r="AI19" s="61" t="s">
        <v>0</v>
      </c>
      <c r="AJ19" s="56">
        <v>3</v>
      </c>
      <c r="AK19" s="101" t="s">
        <v>288</v>
      </c>
      <c r="AL19" s="102" t="s">
        <v>215</v>
      </c>
      <c r="AM19" s="84"/>
      <c r="AN19" s="93"/>
      <c r="AO19" s="61" t="s">
        <v>0</v>
      </c>
      <c r="AP19" s="56"/>
      <c r="AQ19" s="101" t="s">
        <v>325</v>
      </c>
      <c r="AR19" s="102" t="s">
        <v>325</v>
      </c>
      <c r="AS19" s="84"/>
      <c r="AT19" s="56"/>
      <c r="AU19" s="61" t="s">
        <v>0</v>
      </c>
      <c r="AV19" s="56"/>
      <c r="AW19" s="101" t="s">
        <v>325</v>
      </c>
      <c r="AX19" s="102" t="s">
        <v>325</v>
      </c>
      <c r="AY19" s="84"/>
      <c r="AZ19" s="93"/>
      <c r="BA19" s="61" t="s">
        <v>0</v>
      </c>
      <c r="BB19" s="56"/>
      <c r="BC19" s="101" t="s">
        <v>325</v>
      </c>
      <c r="BD19" s="102" t="s">
        <v>325</v>
      </c>
      <c r="BE19" s="84"/>
      <c r="BF19" s="56"/>
      <c r="BG19" s="61" t="s">
        <v>0</v>
      </c>
      <c r="BH19" s="56"/>
      <c r="BI19" s="101" t="s">
        <v>325</v>
      </c>
      <c r="BJ19" s="102" t="s">
        <v>325</v>
      </c>
      <c r="BK19" s="84"/>
      <c r="BL19" s="56">
        <v>4</v>
      </c>
      <c r="BM19" s="61" t="s">
        <v>0</v>
      </c>
      <c r="BN19" s="56">
        <v>2</v>
      </c>
      <c r="BO19" s="101" t="s">
        <v>216</v>
      </c>
      <c r="BP19" s="102" t="s">
        <v>217</v>
      </c>
      <c r="BQ19" s="84"/>
      <c r="BR19" s="56"/>
      <c r="BS19" s="61" t="s">
        <v>0</v>
      </c>
      <c r="BT19" s="56"/>
      <c r="BU19" s="101" t="s">
        <v>325</v>
      </c>
      <c r="BV19" s="102" t="s">
        <v>325</v>
      </c>
      <c r="BW19" s="84"/>
      <c r="BX19" s="56"/>
      <c r="BY19" s="61" t="s">
        <v>0</v>
      </c>
      <c r="BZ19" s="56"/>
      <c r="CA19" s="101" t="s">
        <v>325</v>
      </c>
      <c r="CB19" s="102" t="s">
        <v>325</v>
      </c>
      <c r="CC19" s="84"/>
      <c r="CD19" s="56"/>
      <c r="CE19" s="61" t="s">
        <v>0</v>
      </c>
      <c r="CF19" s="56"/>
      <c r="CG19" s="101" t="s">
        <v>325</v>
      </c>
      <c r="CH19" s="102" t="s">
        <v>325</v>
      </c>
      <c r="CI19" s="84"/>
      <c r="CJ19" s="93"/>
      <c r="CK19" s="61" t="s">
        <v>0</v>
      </c>
      <c r="CL19" s="56"/>
      <c r="CM19" s="101" t="s">
        <v>325</v>
      </c>
      <c r="CN19" s="102" t="s">
        <v>325</v>
      </c>
      <c r="CO19" s="84"/>
      <c r="CP19" s="93"/>
      <c r="CQ19" s="61" t="s">
        <v>0</v>
      </c>
      <c r="CR19" s="56"/>
      <c r="CS19" s="101" t="s">
        <v>325</v>
      </c>
      <c r="CT19" s="102" t="s">
        <v>325</v>
      </c>
      <c r="CU19" s="84"/>
      <c r="CV19" s="56"/>
      <c r="CW19" s="61" t="s">
        <v>0</v>
      </c>
      <c r="CX19" s="56"/>
      <c r="CY19" s="101" t="s">
        <v>325</v>
      </c>
      <c r="CZ19" s="102" t="s">
        <v>325</v>
      </c>
      <c r="DA19" s="84"/>
      <c r="DB19" s="56"/>
      <c r="DC19" s="61" t="s">
        <v>0</v>
      </c>
      <c r="DD19" s="56"/>
      <c r="DE19" s="101" t="s">
        <v>325</v>
      </c>
      <c r="DF19" s="102" t="s">
        <v>325</v>
      </c>
      <c r="DG19" s="84"/>
      <c r="DH19" s="56"/>
      <c r="DI19" s="61" t="s">
        <v>0</v>
      </c>
      <c r="DJ19" s="56"/>
      <c r="DK19" s="101" t="s">
        <v>325</v>
      </c>
      <c r="DL19" s="102" t="s">
        <v>325</v>
      </c>
      <c r="DM19" s="84"/>
      <c r="DN19" s="56"/>
      <c r="DO19" s="61" t="s">
        <v>0</v>
      </c>
      <c r="DP19" s="56"/>
      <c r="DQ19" s="101" t="s">
        <v>325</v>
      </c>
      <c r="DR19" s="102" t="s">
        <v>325</v>
      </c>
      <c r="DS19" s="84"/>
      <c r="DT19" s="56"/>
      <c r="DU19" s="61" t="s">
        <v>0</v>
      </c>
      <c r="DV19" s="56"/>
      <c r="DW19" s="101" t="s">
        <v>325</v>
      </c>
      <c r="DX19" s="102" t="s">
        <v>325</v>
      </c>
      <c r="DY19" s="84"/>
      <c r="DZ19" s="56"/>
      <c r="EA19" s="61" t="s">
        <v>0</v>
      </c>
      <c r="EB19" s="56"/>
      <c r="EC19" s="101" t="s">
        <v>325</v>
      </c>
      <c r="ED19" s="102" t="s">
        <v>325</v>
      </c>
      <c r="EE19" s="84"/>
      <c r="EF19" s="56"/>
      <c r="EG19" s="61" t="s">
        <v>0</v>
      </c>
      <c r="EH19" s="56"/>
      <c r="EI19" s="101" t="s">
        <v>325</v>
      </c>
      <c r="EJ19" s="102" t="s">
        <v>325</v>
      </c>
      <c r="EK19" s="84"/>
      <c r="EL19" s="56"/>
      <c r="EM19" s="61" t="s">
        <v>0</v>
      </c>
      <c r="EN19" s="56"/>
      <c r="EO19" s="101" t="s">
        <v>325</v>
      </c>
      <c r="EP19" s="102" t="s">
        <v>325</v>
      </c>
      <c r="EQ19" s="84"/>
      <c r="ER19" s="93"/>
      <c r="ES19" s="61" t="s">
        <v>0</v>
      </c>
      <c r="ET19" s="56"/>
      <c r="EU19" s="101" t="s">
        <v>325</v>
      </c>
      <c r="EV19" s="102" t="s">
        <v>325</v>
      </c>
      <c r="EW19" s="84"/>
      <c r="EX19" s="56"/>
      <c r="EY19" s="61" t="s">
        <v>0</v>
      </c>
      <c r="EZ19" s="56"/>
      <c r="FA19" s="101" t="s">
        <v>325</v>
      </c>
      <c r="FB19" s="102" t="s">
        <v>325</v>
      </c>
      <c r="FC19" s="84"/>
      <c r="FD19" s="93"/>
      <c r="FE19" s="61" t="s">
        <v>0</v>
      </c>
      <c r="FF19" s="56"/>
      <c r="FG19" s="101" t="s">
        <v>325</v>
      </c>
      <c r="FH19" s="102" t="s">
        <v>325</v>
      </c>
      <c r="FI19" s="84"/>
      <c r="FJ19" s="56"/>
      <c r="FK19" s="61" t="s">
        <v>0</v>
      </c>
      <c r="FL19" s="56"/>
      <c r="FM19" s="101" t="s">
        <v>325</v>
      </c>
      <c r="FN19" s="102" t="s">
        <v>325</v>
      </c>
      <c r="FO19" s="84"/>
      <c r="FP19" s="56"/>
      <c r="FQ19" s="61" t="s">
        <v>0</v>
      </c>
      <c r="FR19" s="56"/>
      <c r="FS19" s="101" t="s">
        <v>325</v>
      </c>
      <c r="FT19" s="102" t="s">
        <v>325</v>
      </c>
      <c r="FU19" s="84"/>
      <c r="FV19" s="56"/>
      <c r="FW19" s="61" t="s">
        <v>0</v>
      </c>
      <c r="FX19" s="56"/>
      <c r="FY19" s="101" t="s">
        <v>325</v>
      </c>
      <c r="FZ19" s="102" t="s">
        <v>325</v>
      </c>
      <c r="GA19" s="84"/>
      <c r="GB19" s="93"/>
      <c r="GC19" s="61" t="s">
        <v>0</v>
      </c>
      <c r="GD19" s="56"/>
      <c r="GE19" s="101" t="s">
        <v>325</v>
      </c>
      <c r="GF19" s="102" t="s">
        <v>325</v>
      </c>
      <c r="GG19" s="84"/>
      <c r="GH19" s="93"/>
      <c r="GI19" s="61" t="s">
        <v>0</v>
      </c>
      <c r="GJ19" s="56"/>
      <c r="GK19" s="101" t="s">
        <v>325</v>
      </c>
      <c r="GL19" s="102" t="s">
        <v>325</v>
      </c>
      <c r="GM19" s="84"/>
      <c r="GN19" s="56"/>
      <c r="GO19" s="61" t="s">
        <v>0</v>
      </c>
      <c r="GP19" s="56"/>
      <c r="GQ19" s="101" t="s">
        <v>325</v>
      </c>
      <c r="GR19" s="102" t="s">
        <v>325</v>
      </c>
      <c r="GS19" s="84"/>
      <c r="GT19" s="56"/>
      <c r="GU19" s="61" t="s">
        <v>0</v>
      </c>
      <c r="GV19" s="56"/>
      <c r="GW19" s="101" t="s">
        <v>325</v>
      </c>
      <c r="GX19" s="102" t="s">
        <v>325</v>
      </c>
      <c r="GY19" s="84"/>
      <c r="GZ19" s="93"/>
      <c r="HA19" s="61" t="s">
        <v>0</v>
      </c>
      <c r="HB19" s="56"/>
      <c r="HC19" s="101" t="s">
        <v>325</v>
      </c>
      <c r="HD19" s="102" t="s">
        <v>325</v>
      </c>
      <c r="HE19" s="84"/>
      <c r="HF19" s="56"/>
      <c r="HG19" s="61" t="s">
        <v>0</v>
      </c>
      <c r="HH19" s="56"/>
      <c r="HI19" s="101" t="s">
        <v>325</v>
      </c>
      <c r="HJ19" s="102" t="s">
        <v>325</v>
      </c>
      <c r="HK19" s="84"/>
      <c r="HL19" s="56"/>
      <c r="HM19" s="61" t="s">
        <v>0</v>
      </c>
      <c r="HN19" s="56"/>
      <c r="HO19" s="101" t="s">
        <v>325</v>
      </c>
      <c r="HP19" s="102" t="s">
        <v>325</v>
      </c>
      <c r="HQ19" s="84"/>
      <c r="HR19" s="56"/>
      <c r="HS19" s="61" t="s">
        <v>0</v>
      </c>
      <c r="HT19" s="56"/>
      <c r="HU19" s="101" t="s">
        <v>325</v>
      </c>
      <c r="HV19" s="102" t="s">
        <v>325</v>
      </c>
      <c r="HW19" s="84"/>
      <c r="HX19" s="93"/>
      <c r="HY19" s="61" t="s">
        <v>0</v>
      </c>
      <c r="HZ19" s="56"/>
      <c r="IA19" s="101" t="s">
        <v>325</v>
      </c>
      <c r="IB19" s="102" t="s">
        <v>325</v>
      </c>
      <c r="IC19" s="84"/>
      <c r="ID19" s="56"/>
      <c r="IE19" s="61" t="s">
        <v>0</v>
      </c>
      <c r="IF19" s="56"/>
      <c r="IG19" s="101" t="s">
        <v>325</v>
      </c>
      <c r="IH19" s="102" t="s">
        <v>325</v>
      </c>
      <c r="II19" s="84"/>
      <c r="IJ19" s="56"/>
      <c r="IK19" s="61" t="s">
        <v>0</v>
      </c>
      <c r="IL19" s="56"/>
      <c r="IM19" s="101" t="s">
        <v>325</v>
      </c>
      <c r="IN19" s="102" t="s">
        <v>325</v>
      </c>
      <c r="IO19" s="84"/>
      <c r="IP19" s="93"/>
      <c r="IQ19" s="61" t="s">
        <v>0</v>
      </c>
      <c r="IR19" s="56"/>
      <c r="IS19" s="101" t="s">
        <v>325</v>
      </c>
      <c r="IT19" s="102" t="s">
        <v>325</v>
      </c>
      <c r="IU19" s="84"/>
      <c r="IV19" s="56"/>
      <c r="IW19" s="61" t="s">
        <v>0</v>
      </c>
      <c r="IX19" s="56"/>
      <c r="IY19" s="101" t="s">
        <v>325</v>
      </c>
      <c r="IZ19" s="102" t="s">
        <v>325</v>
      </c>
      <c r="JA19" s="84"/>
      <c r="JB19" s="56"/>
      <c r="JC19" s="61" t="s">
        <v>0</v>
      </c>
      <c r="JD19" s="56"/>
      <c r="JE19" s="101" t="s">
        <v>325</v>
      </c>
      <c r="JF19" s="102" t="s">
        <v>325</v>
      </c>
      <c r="JG19" s="84"/>
      <c r="JH19" s="56"/>
      <c r="JI19" s="61" t="s">
        <v>0</v>
      </c>
      <c r="JJ19" s="56"/>
      <c r="JK19" s="101" t="s">
        <v>325</v>
      </c>
      <c r="JL19" s="102" t="s">
        <v>325</v>
      </c>
      <c r="JM19" s="84"/>
      <c r="JN19" s="56"/>
      <c r="JO19" s="61" t="s">
        <v>0</v>
      </c>
      <c r="JP19" s="56"/>
      <c r="JQ19" s="101" t="s">
        <v>325</v>
      </c>
      <c r="JR19" s="102" t="s">
        <v>325</v>
      </c>
      <c r="JS19" s="84"/>
      <c r="JT19" s="93"/>
      <c r="JU19" s="61" t="s">
        <v>0</v>
      </c>
      <c r="JV19" s="56"/>
      <c r="JW19" s="101" t="s">
        <v>325</v>
      </c>
      <c r="JX19" s="102" t="s">
        <v>325</v>
      </c>
      <c r="JY19" s="84"/>
      <c r="JZ19" s="93"/>
      <c r="KA19" s="61" t="s">
        <v>0</v>
      </c>
      <c r="KB19" s="56"/>
      <c r="KC19" s="101" t="s">
        <v>325</v>
      </c>
      <c r="KD19" s="102" t="s">
        <v>325</v>
      </c>
      <c r="KE19" s="84"/>
      <c r="KF19" s="93"/>
      <c r="KG19" s="61" t="s">
        <v>0</v>
      </c>
      <c r="KH19" s="56"/>
      <c r="KI19" s="101" t="s">
        <v>325</v>
      </c>
      <c r="KJ19" s="102" t="s">
        <v>325</v>
      </c>
      <c r="KK19" s="84"/>
      <c r="KL19" s="56"/>
      <c r="KM19" s="61" t="s">
        <v>0</v>
      </c>
      <c r="KN19" s="56"/>
      <c r="KO19" s="101" t="s">
        <v>325</v>
      </c>
      <c r="KP19" s="102" t="s">
        <v>325</v>
      </c>
      <c r="KQ19" s="84"/>
      <c r="KR19" s="56"/>
      <c r="KS19" s="61" t="s">
        <v>0</v>
      </c>
      <c r="KT19" s="56"/>
      <c r="KU19" s="101" t="s">
        <v>325</v>
      </c>
      <c r="KV19" s="102" t="s">
        <v>325</v>
      </c>
      <c r="KW19" s="84"/>
      <c r="KX19" s="56"/>
      <c r="KY19" s="61" t="s">
        <v>0</v>
      </c>
      <c r="KZ19" s="56"/>
      <c r="LA19" s="101" t="s">
        <v>325</v>
      </c>
      <c r="LB19" s="102" t="s">
        <v>325</v>
      </c>
      <c r="LC19" s="84"/>
      <c r="LD19" s="93"/>
      <c r="LE19" s="61" t="s">
        <v>0</v>
      </c>
      <c r="LF19" s="56"/>
      <c r="LG19" s="101" t="s">
        <v>325</v>
      </c>
      <c r="LH19" s="102" t="s">
        <v>325</v>
      </c>
      <c r="LI19" s="84"/>
      <c r="LJ19" s="56"/>
      <c r="LK19" s="61" t="s">
        <v>0</v>
      </c>
      <c r="LL19" s="56"/>
      <c r="LM19" s="101" t="s">
        <v>325</v>
      </c>
      <c r="LN19" s="102" t="s">
        <v>325</v>
      </c>
      <c r="LO19" s="84"/>
      <c r="LP19" s="56"/>
      <c r="LQ19" s="61" t="s">
        <v>0</v>
      </c>
      <c r="LR19" s="56"/>
      <c r="LS19" s="101" t="s">
        <v>325</v>
      </c>
      <c r="LT19" s="102" t="s">
        <v>325</v>
      </c>
      <c r="LU19" s="84"/>
      <c r="LV19" s="93"/>
      <c r="LW19" s="61" t="s">
        <v>0</v>
      </c>
      <c r="LX19" s="56"/>
      <c r="LY19" s="101" t="s">
        <v>325</v>
      </c>
      <c r="LZ19" s="102" t="s">
        <v>325</v>
      </c>
      <c r="MA19" s="84"/>
      <c r="MB19" s="56"/>
      <c r="MC19" s="61" t="s">
        <v>0</v>
      </c>
      <c r="MD19" s="56"/>
      <c r="ME19" s="101" t="s">
        <v>325</v>
      </c>
      <c r="MF19" s="102" t="s">
        <v>325</v>
      </c>
      <c r="MG19" s="84"/>
      <c r="MH19" s="56"/>
      <c r="MI19" s="61" t="s">
        <v>0</v>
      </c>
      <c r="MJ19" s="56"/>
      <c r="MK19" s="101" t="s">
        <v>325</v>
      </c>
      <c r="ML19" s="102" t="s">
        <v>325</v>
      </c>
      <c r="MM19" s="84"/>
      <c r="MN19" s="56"/>
      <c r="MO19" s="61" t="s">
        <v>0</v>
      </c>
      <c r="MP19" s="56"/>
      <c r="MQ19" s="101" t="s">
        <v>325</v>
      </c>
      <c r="MR19" s="102" t="s">
        <v>325</v>
      </c>
      <c r="MS19" s="84"/>
      <c r="MT19" s="93"/>
      <c r="MU19" s="61" t="s">
        <v>0</v>
      </c>
      <c r="MV19" s="56"/>
      <c r="MW19" s="101" t="s">
        <v>325</v>
      </c>
      <c r="MX19" s="102" t="s">
        <v>325</v>
      </c>
      <c r="MY19" s="84"/>
      <c r="MZ19" s="56"/>
      <c r="NA19" s="61" t="s">
        <v>0</v>
      </c>
      <c r="NB19" s="56"/>
      <c r="NC19" s="101" t="s">
        <v>325</v>
      </c>
      <c r="ND19" s="102" t="s">
        <v>325</v>
      </c>
      <c r="NE19" s="84"/>
      <c r="NF19" s="56"/>
      <c r="NG19" s="61" t="s">
        <v>0</v>
      </c>
      <c r="NH19" s="56"/>
      <c r="NI19" s="101" t="s">
        <v>325</v>
      </c>
      <c r="NJ19" s="102" t="s">
        <v>325</v>
      </c>
      <c r="NK19" s="84"/>
      <c r="NL19" s="56"/>
      <c r="NM19" s="61" t="s">
        <v>0</v>
      </c>
      <c r="NN19" s="56"/>
      <c r="NO19" s="101" t="s">
        <v>325</v>
      </c>
      <c r="NP19" s="102" t="s">
        <v>325</v>
      </c>
      <c r="NQ19" s="84"/>
      <c r="NR19" s="56"/>
      <c r="NS19" s="61" t="s">
        <v>0</v>
      </c>
      <c r="NT19" s="56"/>
      <c r="NU19" s="101" t="s">
        <v>325</v>
      </c>
      <c r="NV19" s="102" t="s">
        <v>325</v>
      </c>
      <c r="NW19" s="61"/>
      <c r="NX19" s="93"/>
      <c r="NY19" s="61" t="s">
        <v>0</v>
      </c>
      <c r="NZ19" s="56"/>
      <c r="OA19" s="101" t="s">
        <v>325</v>
      </c>
      <c r="OB19" s="102" t="s">
        <v>325</v>
      </c>
      <c r="OC19" s="61"/>
      <c r="OD19" s="229"/>
      <c r="OE19" s="101" t="s">
        <v>0</v>
      </c>
      <c r="OF19" s="101"/>
      <c r="OG19" s="101" t="s">
        <v>325</v>
      </c>
      <c r="OH19" s="102" t="s">
        <v>325</v>
      </c>
    </row>
    <row r="20" spans="1:398" ht="15" x14ac:dyDescent="0.2">
      <c r="A20" s="256">
        <f>IF(B20="","",VLOOKUP(B20,'Registrovaní tipéri'!$A$2:$B$101,2,FALSE))</f>
        <v>9</v>
      </c>
      <c r="B20" s="250" t="s">
        <v>197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215</v>
      </c>
      <c r="N20" s="102" t="s">
        <v>326</v>
      </c>
      <c r="O20" s="72"/>
      <c r="P20" s="93">
        <v>2</v>
      </c>
      <c r="Q20" s="61" t="s">
        <v>0</v>
      </c>
      <c r="R20" s="56">
        <v>0</v>
      </c>
      <c r="S20" s="101" t="s">
        <v>217</v>
      </c>
      <c r="T20" s="102" t="s">
        <v>215</v>
      </c>
      <c r="U20" s="72"/>
      <c r="V20" s="93">
        <v>2</v>
      </c>
      <c r="W20" s="61" t="s">
        <v>0</v>
      </c>
      <c r="X20" s="56">
        <v>2</v>
      </c>
      <c r="Y20" s="101" t="s">
        <v>218</v>
      </c>
      <c r="Z20" s="102" t="s">
        <v>215</v>
      </c>
      <c r="AA20" s="84"/>
      <c r="AB20" s="56">
        <v>3</v>
      </c>
      <c r="AC20" s="61" t="s">
        <v>0</v>
      </c>
      <c r="AD20" s="56">
        <v>1</v>
      </c>
      <c r="AE20" s="101" t="s">
        <v>215</v>
      </c>
      <c r="AF20" s="102" t="s">
        <v>211</v>
      </c>
      <c r="AG20" s="84"/>
      <c r="AH20" s="56">
        <v>1</v>
      </c>
      <c r="AI20" s="61" t="s">
        <v>0</v>
      </c>
      <c r="AJ20" s="56">
        <v>2</v>
      </c>
      <c r="AK20" s="101" t="s">
        <v>216</v>
      </c>
      <c r="AL20" s="102" t="s">
        <v>215</v>
      </c>
      <c r="AM20" s="84"/>
      <c r="AN20" s="93">
        <v>1</v>
      </c>
      <c r="AO20" s="61" t="s">
        <v>0</v>
      </c>
      <c r="AP20" s="56">
        <v>2</v>
      </c>
      <c r="AQ20" s="101" t="s">
        <v>216</v>
      </c>
      <c r="AR20" s="102" t="s">
        <v>214</v>
      </c>
      <c r="AS20" s="84"/>
      <c r="AT20" s="56">
        <v>3</v>
      </c>
      <c r="AU20" s="61" t="s">
        <v>0</v>
      </c>
      <c r="AV20" s="56">
        <v>1</v>
      </c>
      <c r="AW20" s="101" t="s">
        <v>217</v>
      </c>
      <c r="AX20" s="102" t="s">
        <v>215</v>
      </c>
      <c r="AY20" s="84"/>
      <c r="AZ20" s="93">
        <v>4</v>
      </c>
      <c r="BA20" s="61" t="s">
        <v>0</v>
      </c>
      <c r="BB20" s="56">
        <v>2</v>
      </c>
      <c r="BC20" s="101" t="s">
        <v>216</v>
      </c>
      <c r="BD20" s="102" t="s">
        <v>213</v>
      </c>
      <c r="BE20" s="84"/>
      <c r="BF20" s="56">
        <v>1</v>
      </c>
      <c r="BG20" s="61" t="s">
        <v>0</v>
      </c>
      <c r="BH20" s="56">
        <v>2</v>
      </c>
      <c r="BI20" s="101" t="s">
        <v>218</v>
      </c>
      <c r="BJ20" s="102" t="s">
        <v>215</v>
      </c>
      <c r="BK20" s="84"/>
      <c r="BL20" s="56">
        <v>3</v>
      </c>
      <c r="BM20" s="61" t="s">
        <v>0</v>
      </c>
      <c r="BN20" s="56">
        <v>0</v>
      </c>
      <c r="BO20" s="101" t="s">
        <v>217</v>
      </c>
      <c r="BP20" s="102" t="s">
        <v>359</v>
      </c>
      <c r="BQ20" s="84"/>
      <c r="BR20" s="56">
        <v>1</v>
      </c>
      <c r="BS20" s="61" t="s">
        <v>0</v>
      </c>
      <c r="BT20" s="56">
        <v>3</v>
      </c>
      <c r="BU20" s="101" t="s">
        <v>215</v>
      </c>
      <c r="BV20" s="102" t="s">
        <v>215</v>
      </c>
      <c r="BW20" s="84"/>
      <c r="BX20" s="56">
        <v>1</v>
      </c>
      <c r="BY20" s="61" t="s">
        <v>0</v>
      </c>
      <c r="BZ20" s="56">
        <v>0</v>
      </c>
      <c r="CA20" s="101" t="s">
        <v>215</v>
      </c>
      <c r="CB20" s="102" t="s">
        <v>288</v>
      </c>
      <c r="CC20" s="84"/>
      <c r="CD20" s="56">
        <v>3</v>
      </c>
      <c r="CE20" s="61" t="s">
        <v>0</v>
      </c>
      <c r="CF20" s="56">
        <v>1</v>
      </c>
      <c r="CG20" s="101" t="s">
        <v>216</v>
      </c>
      <c r="CH20" s="102" t="s">
        <v>359</v>
      </c>
      <c r="CI20" s="84"/>
      <c r="CJ20" s="93">
        <v>4</v>
      </c>
      <c r="CK20" s="61" t="s">
        <v>0</v>
      </c>
      <c r="CL20" s="56">
        <v>0</v>
      </c>
      <c r="CM20" s="101" t="s">
        <v>215</v>
      </c>
      <c r="CN20" s="102" t="s">
        <v>215</v>
      </c>
      <c r="CO20" s="84"/>
      <c r="CP20" s="93">
        <v>1</v>
      </c>
      <c r="CQ20" s="61" t="s">
        <v>0</v>
      </c>
      <c r="CR20" s="56">
        <v>2</v>
      </c>
      <c r="CS20" s="101" t="s">
        <v>213</v>
      </c>
      <c r="CT20" s="102" t="s">
        <v>265</v>
      </c>
      <c r="CU20" s="84"/>
      <c r="CV20" s="56">
        <v>1</v>
      </c>
      <c r="CW20" s="61" t="s">
        <v>0</v>
      </c>
      <c r="CX20" s="56">
        <v>3</v>
      </c>
      <c r="CY20" s="101" t="s">
        <v>215</v>
      </c>
      <c r="CZ20" s="102" t="s">
        <v>215</v>
      </c>
      <c r="DA20" s="84"/>
      <c r="DB20" s="56">
        <v>0</v>
      </c>
      <c r="DC20" s="61" t="s">
        <v>0</v>
      </c>
      <c r="DD20" s="56">
        <v>2</v>
      </c>
      <c r="DE20" s="101" t="s">
        <v>265</v>
      </c>
      <c r="DF20" s="102" t="s">
        <v>214</v>
      </c>
      <c r="DG20" s="84"/>
      <c r="DH20" s="56">
        <v>3</v>
      </c>
      <c r="DI20" s="61" t="s">
        <v>0</v>
      </c>
      <c r="DJ20" s="56">
        <v>0</v>
      </c>
      <c r="DK20" s="101" t="s">
        <v>216</v>
      </c>
      <c r="DL20" s="102" t="s">
        <v>215</v>
      </c>
      <c r="DM20" s="84"/>
      <c r="DN20" s="56">
        <v>1</v>
      </c>
      <c r="DO20" s="61" t="s">
        <v>0</v>
      </c>
      <c r="DP20" s="56">
        <v>1</v>
      </c>
      <c r="DQ20" s="101" t="s">
        <v>215</v>
      </c>
      <c r="DR20" s="102" t="s">
        <v>217</v>
      </c>
      <c r="DS20" s="84"/>
      <c r="DT20" s="56">
        <v>3</v>
      </c>
      <c r="DU20" s="61" t="s">
        <v>0</v>
      </c>
      <c r="DV20" s="56">
        <v>0</v>
      </c>
      <c r="DW20" s="101" t="s">
        <v>265</v>
      </c>
      <c r="DX20" s="102" t="s">
        <v>214</v>
      </c>
      <c r="DY20" s="84"/>
      <c r="DZ20" s="56">
        <v>3</v>
      </c>
      <c r="EA20" s="61" t="s">
        <v>0</v>
      </c>
      <c r="EB20" s="56">
        <v>1</v>
      </c>
      <c r="EC20" s="101" t="s">
        <v>265</v>
      </c>
      <c r="ED20" s="102" t="s">
        <v>215</v>
      </c>
      <c r="EE20" s="84"/>
      <c r="EF20" s="56">
        <v>1</v>
      </c>
      <c r="EG20" s="61" t="s">
        <v>0</v>
      </c>
      <c r="EH20" s="56">
        <v>3</v>
      </c>
      <c r="EI20" s="101" t="s">
        <v>217</v>
      </c>
      <c r="EJ20" s="102" t="s">
        <v>215</v>
      </c>
      <c r="EK20" s="84"/>
      <c r="EL20" s="56">
        <v>1</v>
      </c>
      <c r="EM20" s="61" t="s">
        <v>0</v>
      </c>
      <c r="EN20" s="56">
        <v>3</v>
      </c>
      <c r="EO20" s="101" t="s">
        <v>215</v>
      </c>
      <c r="EP20" s="102" t="s">
        <v>215</v>
      </c>
      <c r="EQ20" s="84"/>
      <c r="ER20" s="93">
        <v>1</v>
      </c>
      <c r="ES20" s="61" t="s">
        <v>0</v>
      </c>
      <c r="ET20" s="56">
        <v>1</v>
      </c>
      <c r="EU20" s="101" t="s">
        <v>265</v>
      </c>
      <c r="EV20" s="102" t="s">
        <v>214</v>
      </c>
      <c r="EW20" s="84"/>
      <c r="EX20" s="56">
        <v>3</v>
      </c>
      <c r="EY20" s="61" t="s">
        <v>0</v>
      </c>
      <c r="EZ20" s="56">
        <v>0</v>
      </c>
      <c r="FA20" s="101" t="s">
        <v>215</v>
      </c>
      <c r="FB20" s="102" t="s">
        <v>215</v>
      </c>
      <c r="FC20" s="84"/>
      <c r="FD20" s="93">
        <v>3</v>
      </c>
      <c r="FE20" s="61" t="s">
        <v>0</v>
      </c>
      <c r="FF20" s="56">
        <v>1</v>
      </c>
      <c r="FG20" s="101" t="s">
        <v>265</v>
      </c>
      <c r="FH20" s="102" t="s">
        <v>211</v>
      </c>
      <c r="FI20" s="84"/>
      <c r="FJ20" s="56">
        <v>3</v>
      </c>
      <c r="FK20" s="61" t="s">
        <v>0</v>
      </c>
      <c r="FL20" s="56">
        <v>1</v>
      </c>
      <c r="FM20" s="101" t="s">
        <v>215</v>
      </c>
      <c r="FN20" s="102" t="s">
        <v>211</v>
      </c>
      <c r="FO20" s="84"/>
      <c r="FP20" s="56"/>
      <c r="FQ20" s="61" t="s">
        <v>0</v>
      </c>
      <c r="FR20" s="56"/>
      <c r="FS20" s="101" t="s">
        <v>325</v>
      </c>
      <c r="FT20" s="102" t="s">
        <v>325</v>
      </c>
      <c r="FU20" s="84"/>
      <c r="FV20" s="56">
        <v>3</v>
      </c>
      <c r="FW20" s="61" t="s">
        <v>0</v>
      </c>
      <c r="FX20" s="56">
        <v>0</v>
      </c>
      <c r="FY20" s="101" t="s">
        <v>215</v>
      </c>
      <c r="FZ20" s="102" t="s">
        <v>211</v>
      </c>
      <c r="GA20" s="84"/>
      <c r="GB20" s="93">
        <v>2</v>
      </c>
      <c r="GC20" s="61" t="s">
        <v>0</v>
      </c>
      <c r="GD20" s="56">
        <v>3</v>
      </c>
      <c r="GE20" s="101" t="s">
        <v>217</v>
      </c>
      <c r="GF20" s="102" t="s">
        <v>213</v>
      </c>
      <c r="GG20" s="84"/>
      <c r="GH20" s="93">
        <v>2</v>
      </c>
      <c r="GI20" s="61" t="s">
        <v>0</v>
      </c>
      <c r="GJ20" s="56">
        <v>0</v>
      </c>
      <c r="GK20" s="101" t="s">
        <v>216</v>
      </c>
      <c r="GL20" s="102" t="s">
        <v>217</v>
      </c>
      <c r="GM20" s="84"/>
      <c r="GN20" s="56">
        <v>1</v>
      </c>
      <c r="GO20" s="61" t="s">
        <v>0</v>
      </c>
      <c r="GP20" s="56">
        <v>3</v>
      </c>
      <c r="GQ20" s="101" t="s">
        <v>217</v>
      </c>
      <c r="GR20" s="102" t="s">
        <v>217</v>
      </c>
      <c r="GS20" s="84"/>
      <c r="GT20" s="56">
        <v>0</v>
      </c>
      <c r="GU20" s="61" t="s">
        <v>0</v>
      </c>
      <c r="GV20" s="56">
        <v>2</v>
      </c>
      <c r="GW20" s="101" t="s">
        <v>217</v>
      </c>
      <c r="GX20" s="102" t="s">
        <v>216</v>
      </c>
      <c r="GY20" s="84"/>
      <c r="GZ20" s="93">
        <v>4</v>
      </c>
      <c r="HA20" s="61" t="s">
        <v>0</v>
      </c>
      <c r="HB20" s="56">
        <v>0</v>
      </c>
      <c r="HC20" s="101" t="s">
        <v>216</v>
      </c>
      <c r="HD20" s="102" t="s">
        <v>217</v>
      </c>
      <c r="HE20" s="84"/>
      <c r="HF20" s="56">
        <v>3</v>
      </c>
      <c r="HG20" s="61" t="s">
        <v>0</v>
      </c>
      <c r="HH20" s="56">
        <v>1</v>
      </c>
      <c r="HI20" s="101" t="s">
        <v>217</v>
      </c>
      <c r="HJ20" s="102" t="s">
        <v>211</v>
      </c>
      <c r="HK20" s="84"/>
      <c r="HL20" s="56">
        <v>1</v>
      </c>
      <c r="HM20" s="61" t="s">
        <v>0</v>
      </c>
      <c r="HN20" s="56">
        <v>3</v>
      </c>
      <c r="HO20" s="101" t="s">
        <v>216</v>
      </c>
      <c r="HP20" s="102" t="s">
        <v>388</v>
      </c>
      <c r="HQ20" s="84"/>
      <c r="HR20" s="56">
        <v>3</v>
      </c>
      <c r="HS20" s="61" t="s">
        <v>0</v>
      </c>
      <c r="HT20" s="56">
        <v>0</v>
      </c>
      <c r="HU20" s="101" t="s">
        <v>217</v>
      </c>
      <c r="HV20" s="102" t="s">
        <v>209</v>
      </c>
      <c r="HW20" s="84"/>
      <c r="HX20" s="93"/>
      <c r="HY20" s="61" t="s">
        <v>0</v>
      </c>
      <c r="HZ20" s="56"/>
      <c r="IA20" s="101" t="s">
        <v>325</v>
      </c>
      <c r="IB20" s="102" t="s">
        <v>325</v>
      </c>
      <c r="IC20" s="84"/>
      <c r="ID20" s="56">
        <v>0</v>
      </c>
      <c r="IE20" s="61" t="s">
        <v>0</v>
      </c>
      <c r="IF20" s="56">
        <v>2</v>
      </c>
      <c r="IG20" s="101" t="s">
        <v>216</v>
      </c>
      <c r="IH20" s="102" t="s">
        <v>388</v>
      </c>
      <c r="II20" s="84"/>
      <c r="IJ20" s="56"/>
      <c r="IK20" s="61" t="s">
        <v>0</v>
      </c>
      <c r="IL20" s="56"/>
      <c r="IM20" s="101" t="s">
        <v>325</v>
      </c>
      <c r="IN20" s="102" t="s">
        <v>325</v>
      </c>
      <c r="IO20" s="84"/>
      <c r="IP20" s="93">
        <v>3</v>
      </c>
      <c r="IQ20" s="61" t="s">
        <v>0</v>
      </c>
      <c r="IR20" s="56">
        <v>1</v>
      </c>
      <c r="IS20" s="101" t="s">
        <v>265</v>
      </c>
      <c r="IT20" s="102" t="s">
        <v>214</v>
      </c>
      <c r="IU20" s="84"/>
      <c r="IV20" s="56">
        <v>0</v>
      </c>
      <c r="IW20" s="61" t="s">
        <v>0</v>
      </c>
      <c r="IX20" s="56">
        <v>0</v>
      </c>
      <c r="IY20" s="101" t="s">
        <v>218</v>
      </c>
      <c r="IZ20" s="102" t="s">
        <v>388</v>
      </c>
      <c r="JA20" s="84"/>
      <c r="JB20" s="56">
        <v>3</v>
      </c>
      <c r="JC20" s="61" t="s">
        <v>0</v>
      </c>
      <c r="JD20" s="56">
        <v>1</v>
      </c>
      <c r="JE20" s="101" t="s">
        <v>265</v>
      </c>
      <c r="JF20" s="102" t="s">
        <v>388</v>
      </c>
      <c r="JG20" s="84"/>
      <c r="JH20" s="56">
        <v>0</v>
      </c>
      <c r="JI20" s="61" t="s">
        <v>0</v>
      </c>
      <c r="JJ20" s="56">
        <v>2</v>
      </c>
      <c r="JK20" s="101" t="s">
        <v>265</v>
      </c>
      <c r="JL20" s="102" t="s">
        <v>388</v>
      </c>
      <c r="JM20" s="84"/>
      <c r="JN20" s="56">
        <v>1</v>
      </c>
      <c r="JO20" s="61" t="s">
        <v>0</v>
      </c>
      <c r="JP20" s="56">
        <v>2</v>
      </c>
      <c r="JQ20" s="101" t="s">
        <v>217</v>
      </c>
      <c r="JR20" s="102" t="s">
        <v>288</v>
      </c>
      <c r="JS20" s="84"/>
      <c r="JT20" s="93">
        <v>3</v>
      </c>
      <c r="JU20" s="61" t="s">
        <v>0</v>
      </c>
      <c r="JV20" s="56">
        <v>1</v>
      </c>
      <c r="JW20" s="101" t="s">
        <v>217</v>
      </c>
      <c r="JX20" s="102" t="s">
        <v>215</v>
      </c>
      <c r="JY20" s="84"/>
      <c r="JZ20" s="93">
        <v>3</v>
      </c>
      <c r="KA20" s="61" t="s">
        <v>0</v>
      </c>
      <c r="KB20" s="56">
        <v>1</v>
      </c>
      <c r="KC20" s="101" t="s">
        <v>265</v>
      </c>
      <c r="KD20" s="102" t="s">
        <v>416</v>
      </c>
      <c r="KE20" s="84"/>
      <c r="KF20" s="93">
        <v>1</v>
      </c>
      <c r="KG20" s="61" t="s">
        <v>0</v>
      </c>
      <c r="KH20" s="56">
        <v>3</v>
      </c>
      <c r="KI20" s="101" t="s">
        <v>217</v>
      </c>
      <c r="KJ20" s="102" t="s">
        <v>215</v>
      </c>
      <c r="KK20" s="84"/>
      <c r="KL20" s="56"/>
      <c r="KM20" s="61" t="s">
        <v>0</v>
      </c>
      <c r="KN20" s="56"/>
      <c r="KO20" s="101" t="s">
        <v>325</v>
      </c>
      <c r="KP20" s="102" t="s">
        <v>325</v>
      </c>
      <c r="KQ20" s="84"/>
      <c r="KR20" s="56">
        <v>2</v>
      </c>
      <c r="KS20" s="61" t="s">
        <v>0</v>
      </c>
      <c r="KT20" s="56">
        <v>0</v>
      </c>
      <c r="KU20" s="101" t="s">
        <v>215</v>
      </c>
      <c r="KV20" s="102" t="s">
        <v>215</v>
      </c>
      <c r="KW20" s="84"/>
      <c r="KX20" s="56"/>
      <c r="KY20" s="61" t="s">
        <v>0</v>
      </c>
      <c r="KZ20" s="56"/>
      <c r="LA20" s="101" t="s">
        <v>325</v>
      </c>
      <c r="LB20" s="102" t="s">
        <v>325</v>
      </c>
      <c r="LC20" s="84"/>
      <c r="LD20" s="93"/>
      <c r="LE20" s="61" t="s">
        <v>0</v>
      </c>
      <c r="LF20" s="56"/>
      <c r="LG20" s="101" t="s">
        <v>325</v>
      </c>
      <c r="LH20" s="102" t="s">
        <v>325</v>
      </c>
      <c r="LI20" s="84"/>
      <c r="LJ20" s="56"/>
      <c r="LK20" s="61" t="s">
        <v>0</v>
      </c>
      <c r="LL20" s="56"/>
      <c r="LM20" s="101" t="s">
        <v>325</v>
      </c>
      <c r="LN20" s="102" t="s">
        <v>325</v>
      </c>
      <c r="LO20" s="84"/>
      <c r="LP20" s="56"/>
      <c r="LQ20" s="61" t="s">
        <v>0</v>
      </c>
      <c r="LR20" s="56"/>
      <c r="LS20" s="101" t="s">
        <v>325</v>
      </c>
      <c r="LT20" s="102" t="s">
        <v>325</v>
      </c>
      <c r="LU20" s="84"/>
      <c r="LV20" s="93"/>
      <c r="LW20" s="61" t="s">
        <v>0</v>
      </c>
      <c r="LX20" s="56"/>
      <c r="LY20" s="101" t="s">
        <v>325</v>
      </c>
      <c r="LZ20" s="102" t="s">
        <v>325</v>
      </c>
      <c r="MA20" s="84"/>
      <c r="MB20" s="56"/>
      <c r="MC20" s="61" t="s">
        <v>0</v>
      </c>
      <c r="MD20" s="56"/>
      <c r="ME20" s="101" t="s">
        <v>325</v>
      </c>
      <c r="MF20" s="102" t="s">
        <v>325</v>
      </c>
      <c r="MG20" s="84"/>
      <c r="MH20" s="56"/>
      <c r="MI20" s="61" t="s">
        <v>0</v>
      </c>
      <c r="MJ20" s="56"/>
      <c r="MK20" s="101" t="s">
        <v>325</v>
      </c>
      <c r="ML20" s="102" t="s">
        <v>325</v>
      </c>
      <c r="MM20" s="84"/>
      <c r="MN20" s="56"/>
      <c r="MO20" s="61" t="s">
        <v>0</v>
      </c>
      <c r="MP20" s="56"/>
      <c r="MQ20" s="101" t="s">
        <v>325</v>
      </c>
      <c r="MR20" s="102" t="s">
        <v>325</v>
      </c>
      <c r="MS20" s="84"/>
      <c r="MT20" s="93"/>
      <c r="MU20" s="61" t="s">
        <v>0</v>
      </c>
      <c r="MV20" s="56"/>
      <c r="MW20" s="101" t="s">
        <v>325</v>
      </c>
      <c r="MX20" s="102" t="s">
        <v>325</v>
      </c>
      <c r="MY20" s="84"/>
      <c r="MZ20" s="56"/>
      <c r="NA20" s="61" t="s">
        <v>0</v>
      </c>
      <c r="NB20" s="56"/>
      <c r="NC20" s="101" t="s">
        <v>325</v>
      </c>
      <c r="ND20" s="102" t="s">
        <v>325</v>
      </c>
      <c r="NE20" s="84"/>
      <c r="NF20" s="56"/>
      <c r="NG20" s="61" t="s">
        <v>0</v>
      </c>
      <c r="NH20" s="56"/>
      <c r="NI20" s="101" t="s">
        <v>325</v>
      </c>
      <c r="NJ20" s="102" t="s">
        <v>325</v>
      </c>
      <c r="NK20" s="84"/>
      <c r="NL20" s="56"/>
      <c r="NM20" s="61" t="s">
        <v>0</v>
      </c>
      <c r="NN20" s="56"/>
      <c r="NO20" s="101" t="s">
        <v>325</v>
      </c>
      <c r="NP20" s="102" t="s">
        <v>325</v>
      </c>
      <c r="NQ20" s="84"/>
      <c r="NR20" s="56"/>
      <c r="NS20" s="61" t="s">
        <v>0</v>
      </c>
      <c r="NT20" s="56"/>
      <c r="NU20" s="101" t="s">
        <v>325</v>
      </c>
      <c r="NV20" s="102" t="s">
        <v>325</v>
      </c>
      <c r="NW20" s="61"/>
      <c r="NX20" s="93"/>
      <c r="NY20" s="61" t="s">
        <v>0</v>
      </c>
      <c r="NZ20" s="56"/>
      <c r="OA20" s="101" t="s">
        <v>325</v>
      </c>
      <c r="OB20" s="102" t="s">
        <v>325</v>
      </c>
      <c r="OC20" s="61"/>
      <c r="OD20" s="229"/>
      <c r="OE20" s="101" t="s">
        <v>0</v>
      </c>
      <c r="OF20" s="101"/>
      <c r="OG20" s="101" t="s">
        <v>325</v>
      </c>
      <c r="OH20" s="102" t="s">
        <v>325</v>
      </c>
    </row>
    <row r="21" spans="1:398" ht="15" x14ac:dyDescent="0.2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216</v>
      </c>
      <c r="N21" s="102" t="s">
        <v>215</v>
      </c>
      <c r="O21" s="72"/>
      <c r="P21" s="93">
        <v>4</v>
      </c>
      <c r="Q21" s="61" t="s">
        <v>0</v>
      </c>
      <c r="R21" s="56">
        <v>0</v>
      </c>
      <c r="S21" s="101" t="s">
        <v>215</v>
      </c>
      <c r="T21" s="102" t="s">
        <v>211</v>
      </c>
      <c r="U21" s="72"/>
      <c r="V21" s="93">
        <v>2</v>
      </c>
      <c r="W21" s="61" t="s">
        <v>0</v>
      </c>
      <c r="X21" s="56">
        <v>2</v>
      </c>
      <c r="Y21" s="101" t="s">
        <v>206</v>
      </c>
      <c r="Z21" s="102" t="s">
        <v>209</v>
      </c>
      <c r="AA21" s="84"/>
      <c r="AB21" s="56">
        <v>2</v>
      </c>
      <c r="AC21" s="61" t="s">
        <v>0</v>
      </c>
      <c r="AD21" s="56">
        <v>0</v>
      </c>
      <c r="AE21" s="101" t="s">
        <v>215</v>
      </c>
      <c r="AF21" s="102" t="s">
        <v>215</v>
      </c>
      <c r="AG21" s="84"/>
      <c r="AH21" s="56">
        <v>0</v>
      </c>
      <c r="AI21" s="61" t="s">
        <v>0</v>
      </c>
      <c r="AJ21" s="56">
        <v>2</v>
      </c>
      <c r="AK21" s="101" t="s">
        <v>217</v>
      </c>
      <c r="AL21" s="102" t="s">
        <v>215</v>
      </c>
      <c r="AM21" s="84"/>
      <c r="AN21" s="93">
        <v>1</v>
      </c>
      <c r="AO21" s="61" t="s">
        <v>0</v>
      </c>
      <c r="AP21" s="56">
        <v>3</v>
      </c>
      <c r="AQ21" s="101" t="s">
        <v>217</v>
      </c>
      <c r="AR21" s="102" t="s">
        <v>359</v>
      </c>
      <c r="AS21" s="84"/>
      <c r="AT21" s="56">
        <v>2</v>
      </c>
      <c r="AU21" s="61" t="s">
        <v>0</v>
      </c>
      <c r="AV21" s="56">
        <v>1</v>
      </c>
      <c r="AW21" s="101" t="s">
        <v>218</v>
      </c>
      <c r="AX21" s="102" t="s">
        <v>288</v>
      </c>
      <c r="AY21" s="84"/>
      <c r="AZ21" s="93">
        <v>3</v>
      </c>
      <c r="BA21" s="61" t="s">
        <v>0</v>
      </c>
      <c r="BB21" s="56">
        <v>1</v>
      </c>
      <c r="BC21" s="101" t="s">
        <v>265</v>
      </c>
      <c r="BD21" s="102" t="s">
        <v>216</v>
      </c>
      <c r="BE21" s="84"/>
      <c r="BF21" s="56">
        <v>2</v>
      </c>
      <c r="BG21" s="61" t="s">
        <v>0</v>
      </c>
      <c r="BH21" s="56">
        <v>2</v>
      </c>
      <c r="BI21" s="101" t="s">
        <v>215</v>
      </c>
      <c r="BJ21" s="102" t="s">
        <v>288</v>
      </c>
      <c r="BK21" s="84"/>
      <c r="BL21" s="56">
        <v>3</v>
      </c>
      <c r="BM21" s="61" t="s">
        <v>0</v>
      </c>
      <c r="BN21" s="56">
        <v>0</v>
      </c>
      <c r="BO21" s="101" t="s">
        <v>215</v>
      </c>
      <c r="BP21" s="102" t="s">
        <v>215</v>
      </c>
      <c r="BQ21" s="84"/>
      <c r="BR21" s="56">
        <v>0</v>
      </c>
      <c r="BS21" s="61" t="s">
        <v>0</v>
      </c>
      <c r="BT21" s="56">
        <v>2</v>
      </c>
      <c r="BU21" s="101" t="s">
        <v>215</v>
      </c>
      <c r="BV21" s="102" t="s">
        <v>211</v>
      </c>
      <c r="BW21" s="84"/>
      <c r="BX21" s="56">
        <v>1</v>
      </c>
      <c r="BY21" s="61" t="s">
        <v>0</v>
      </c>
      <c r="BZ21" s="56">
        <v>0</v>
      </c>
      <c r="CA21" s="101" t="s">
        <v>215</v>
      </c>
      <c r="CB21" s="102" t="s">
        <v>211</v>
      </c>
      <c r="CC21" s="84"/>
      <c r="CD21" s="56">
        <v>4</v>
      </c>
      <c r="CE21" s="61" t="s">
        <v>0</v>
      </c>
      <c r="CF21" s="56">
        <v>1</v>
      </c>
      <c r="CG21" s="101" t="s">
        <v>214</v>
      </c>
      <c r="CH21" s="102" t="s">
        <v>217</v>
      </c>
      <c r="CI21" s="84"/>
      <c r="CJ21" s="93">
        <v>5</v>
      </c>
      <c r="CK21" s="61" t="s">
        <v>0</v>
      </c>
      <c r="CL21" s="56">
        <v>0</v>
      </c>
      <c r="CM21" s="101" t="s">
        <v>215</v>
      </c>
      <c r="CN21" s="102" t="s">
        <v>215</v>
      </c>
      <c r="CO21" s="84"/>
      <c r="CP21" s="93">
        <v>0</v>
      </c>
      <c r="CQ21" s="61" t="s">
        <v>0</v>
      </c>
      <c r="CR21" s="56">
        <v>2</v>
      </c>
      <c r="CS21" s="101" t="s">
        <v>265</v>
      </c>
      <c r="CT21" s="102" t="s">
        <v>214</v>
      </c>
      <c r="CU21" s="84"/>
      <c r="CV21" s="56">
        <v>1</v>
      </c>
      <c r="CW21" s="61" t="s">
        <v>0</v>
      </c>
      <c r="CX21" s="56">
        <v>2</v>
      </c>
      <c r="CY21" s="101" t="s">
        <v>216</v>
      </c>
      <c r="CZ21" s="102" t="s">
        <v>215</v>
      </c>
      <c r="DA21" s="84"/>
      <c r="DB21" s="56">
        <v>0</v>
      </c>
      <c r="DC21" s="61" t="s">
        <v>0</v>
      </c>
      <c r="DD21" s="56">
        <v>3</v>
      </c>
      <c r="DE21" s="101" t="s">
        <v>218</v>
      </c>
      <c r="DF21" s="102" t="s">
        <v>218</v>
      </c>
      <c r="DG21" s="84"/>
      <c r="DH21" s="56">
        <v>2</v>
      </c>
      <c r="DI21" s="61" t="s">
        <v>0</v>
      </c>
      <c r="DJ21" s="56">
        <v>1</v>
      </c>
      <c r="DK21" s="101" t="s">
        <v>218</v>
      </c>
      <c r="DL21" s="102" t="s">
        <v>215</v>
      </c>
      <c r="DM21" s="84"/>
      <c r="DN21" s="56">
        <v>2</v>
      </c>
      <c r="DO21" s="61" t="s">
        <v>0</v>
      </c>
      <c r="DP21" s="56">
        <v>2</v>
      </c>
      <c r="DQ21" s="101" t="s">
        <v>217</v>
      </c>
      <c r="DR21" s="102" t="s">
        <v>215</v>
      </c>
      <c r="DS21" s="84"/>
      <c r="DT21" s="56">
        <v>3</v>
      </c>
      <c r="DU21" s="61" t="s">
        <v>0</v>
      </c>
      <c r="DV21" s="56">
        <v>1</v>
      </c>
      <c r="DW21" s="101" t="s">
        <v>217</v>
      </c>
      <c r="DX21" s="102" t="s">
        <v>344</v>
      </c>
      <c r="DY21" s="84"/>
      <c r="DZ21" s="56">
        <v>4</v>
      </c>
      <c r="EA21" s="61" t="s">
        <v>0</v>
      </c>
      <c r="EB21" s="56">
        <v>1</v>
      </c>
      <c r="EC21" s="101" t="s">
        <v>215</v>
      </c>
      <c r="ED21" s="102" t="s">
        <v>215</v>
      </c>
      <c r="EE21" s="84"/>
      <c r="EF21" s="56">
        <v>1</v>
      </c>
      <c r="EG21" s="61" t="s">
        <v>0</v>
      </c>
      <c r="EH21" s="56">
        <v>6</v>
      </c>
      <c r="EI21" s="101" t="s">
        <v>215</v>
      </c>
      <c r="EJ21" s="102" t="s">
        <v>215</v>
      </c>
      <c r="EK21" s="84"/>
      <c r="EL21" s="56">
        <v>1</v>
      </c>
      <c r="EM21" s="61" t="s">
        <v>0</v>
      </c>
      <c r="EN21" s="56">
        <v>2</v>
      </c>
      <c r="EO21" s="101" t="s">
        <v>215</v>
      </c>
      <c r="EP21" s="102" t="s">
        <v>215</v>
      </c>
      <c r="EQ21" s="84"/>
      <c r="ER21" s="93">
        <v>2</v>
      </c>
      <c r="ES21" s="61" t="s">
        <v>0</v>
      </c>
      <c r="ET21" s="56">
        <v>0</v>
      </c>
      <c r="EU21" s="101" t="s">
        <v>386</v>
      </c>
      <c r="EV21" s="102" t="s">
        <v>387</v>
      </c>
      <c r="EW21" s="84"/>
      <c r="EX21" s="56">
        <v>2</v>
      </c>
      <c r="EY21" s="61" t="s">
        <v>0</v>
      </c>
      <c r="EZ21" s="56">
        <v>0</v>
      </c>
      <c r="FA21" s="101" t="s">
        <v>215</v>
      </c>
      <c r="FB21" s="102" t="s">
        <v>217</v>
      </c>
      <c r="FC21" s="84"/>
      <c r="FD21" s="93">
        <v>1</v>
      </c>
      <c r="FE21" s="61" t="s">
        <v>0</v>
      </c>
      <c r="FF21" s="56">
        <v>1</v>
      </c>
      <c r="FG21" s="101" t="s">
        <v>392</v>
      </c>
      <c r="FH21" s="102" t="s">
        <v>393</v>
      </c>
      <c r="FI21" s="84"/>
      <c r="FJ21" s="56">
        <v>2</v>
      </c>
      <c r="FK21" s="61" t="s">
        <v>0</v>
      </c>
      <c r="FL21" s="56">
        <v>1</v>
      </c>
      <c r="FM21" s="101" t="s">
        <v>217</v>
      </c>
      <c r="FN21" s="102" t="s">
        <v>215</v>
      </c>
      <c r="FO21" s="84"/>
      <c r="FP21" s="56">
        <v>0</v>
      </c>
      <c r="FQ21" s="61" t="s">
        <v>0</v>
      </c>
      <c r="FR21" s="56">
        <v>2</v>
      </c>
      <c r="FS21" s="101" t="s">
        <v>288</v>
      </c>
      <c r="FT21" s="102" t="s">
        <v>215</v>
      </c>
      <c r="FU21" s="84"/>
      <c r="FV21" s="56">
        <v>3</v>
      </c>
      <c r="FW21" s="61" t="s">
        <v>0</v>
      </c>
      <c r="FX21" s="56">
        <v>1</v>
      </c>
      <c r="FY21" s="101" t="s">
        <v>215</v>
      </c>
      <c r="FZ21" s="102" t="s">
        <v>215</v>
      </c>
      <c r="GA21" s="84"/>
      <c r="GB21" s="93">
        <v>1</v>
      </c>
      <c r="GC21" s="61" t="s">
        <v>0</v>
      </c>
      <c r="GD21" s="56">
        <v>3</v>
      </c>
      <c r="GE21" s="101" t="s">
        <v>218</v>
      </c>
      <c r="GF21" s="102" t="s">
        <v>217</v>
      </c>
      <c r="GG21" s="84"/>
      <c r="GH21" s="93">
        <v>3</v>
      </c>
      <c r="GI21" s="61" t="s">
        <v>0</v>
      </c>
      <c r="GJ21" s="56">
        <v>1</v>
      </c>
      <c r="GK21" s="101" t="s">
        <v>217</v>
      </c>
      <c r="GL21" s="102" t="s">
        <v>216</v>
      </c>
      <c r="GM21" s="84"/>
      <c r="GN21" s="56">
        <v>1</v>
      </c>
      <c r="GO21" s="61" t="s">
        <v>0</v>
      </c>
      <c r="GP21" s="56">
        <v>2</v>
      </c>
      <c r="GQ21" s="101" t="s">
        <v>217</v>
      </c>
      <c r="GR21" s="102" t="s">
        <v>218</v>
      </c>
      <c r="GS21" s="84"/>
      <c r="GT21" s="56">
        <v>0</v>
      </c>
      <c r="GU21" s="61" t="s">
        <v>0</v>
      </c>
      <c r="GV21" s="56">
        <v>2</v>
      </c>
      <c r="GW21" s="101" t="s">
        <v>265</v>
      </c>
      <c r="GX21" s="102" t="s">
        <v>359</v>
      </c>
      <c r="GY21" s="84"/>
      <c r="GZ21" s="93">
        <v>4</v>
      </c>
      <c r="HA21" s="61" t="s">
        <v>0</v>
      </c>
      <c r="HB21" s="56">
        <v>0</v>
      </c>
      <c r="HC21" s="101" t="s">
        <v>217</v>
      </c>
      <c r="HD21" s="102" t="s">
        <v>217</v>
      </c>
      <c r="HE21" s="84"/>
      <c r="HF21" s="56">
        <v>2</v>
      </c>
      <c r="HG21" s="61" t="s">
        <v>0</v>
      </c>
      <c r="HH21" s="56">
        <v>1</v>
      </c>
      <c r="HI21" s="101" t="s">
        <v>216</v>
      </c>
      <c r="HJ21" s="102" t="s">
        <v>217</v>
      </c>
      <c r="HK21" s="84"/>
      <c r="HL21" s="56">
        <v>1</v>
      </c>
      <c r="HM21" s="61" t="s">
        <v>0</v>
      </c>
      <c r="HN21" s="56">
        <v>2</v>
      </c>
      <c r="HO21" s="101" t="s">
        <v>216</v>
      </c>
      <c r="HP21" s="102" t="s">
        <v>207</v>
      </c>
      <c r="HQ21" s="84"/>
      <c r="HR21" s="56">
        <v>3</v>
      </c>
      <c r="HS21" s="61" t="s">
        <v>0</v>
      </c>
      <c r="HT21" s="56">
        <v>0</v>
      </c>
      <c r="HU21" s="101" t="s">
        <v>216</v>
      </c>
      <c r="HV21" s="102" t="s">
        <v>217</v>
      </c>
      <c r="HW21" s="84"/>
      <c r="HX21" s="93"/>
      <c r="HY21" s="61" t="s">
        <v>0</v>
      </c>
      <c r="HZ21" s="56"/>
      <c r="IA21" s="101" t="s">
        <v>325</v>
      </c>
      <c r="IB21" s="102" t="s">
        <v>325</v>
      </c>
      <c r="IC21" s="84"/>
      <c r="ID21" s="56">
        <v>1</v>
      </c>
      <c r="IE21" s="61" t="s">
        <v>0</v>
      </c>
      <c r="IF21" s="56">
        <v>2</v>
      </c>
      <c r="IG21" s="101" t="s">
        <v>217</v>
      </c>
      <c r="IH21" s="102" t="s">
        <v>388</v>
      </c>
      <c r="II21" s="84"/>
      <c r="IJ21" s="56"/>
      <c r="IK21" s="61" t="s">
        <v>0</v>
      </c>
      <c r="IL21" s="56"/>
      <c r="IM21" s="101" t="s">
        <v>325</v>
      </c>
      <c r="IN21" s="102" t="s">
        <v>325</v>
      </c>
      <c r="IO21" s="84"/>
      <c r="IP21" s="93">
        <v>3</v>
      </c>
      <c r="IQ21" s="61" t="s">
        <v>0</v>
      </c>
      <c r="IR21" s="56">
        <v>0</v>
      </c>
      <c r="IS21" s="101" t="s">
        <v>215</v>
      </c>
      <c r="IT21" s="102" t="s">
        <v>215</v>
      </c>
      <c r="IU21" s="84"/>
      <c r="IV21" s="56">
        <v>1</v>
      </c>
      <c r="IW21" s="61" t="s">
        <v>0</v>
      </c>
      <c r="IX21" s="56">
        <v>3</v>
      </c>
      <c r="IY21" s="101" t="s">
        <v>218</v>
      </c>
      <c r="IZ21" s="102" t="s">
        <v>218</v>
      </c>
      <c r="JA21" s="84"/>
      <c r="JB21" s="56">
        <v>2</v>
      </c>
      <c r="JC21" s="61" t="s">
        <v>0</v>
      </c>
      <c r="JD21" s="56">
        <v>1</v>
      </c>
      <c r="JE21" s="101" t="s">
        <v>415</v>
      </c>
      <c r="JF21" s="102" t="s">
        <v>208</v>
      </c>
      <c r="JG21" s="84"/>
      <c r="JH21" s="56">
        <v>0</v>
      </c>
      <c r="JI21" s="61" t="s">
        <v>0</v>
      </c>
      <c r="JJ21" s="56">
        <v>3</v>
      </c>
      <c r="JK21" s="101" t="s">
        <v>218</v>
      </c>
      <c r="JL21" s="102" t="s">
        <v>209</v>
      </c>
      <c r="JM21" s="84"/>
      <c r="JN21" s="56">
        <v>0</v>
      </c>
      <c r="JO21" s="61" t="s">
        <v>0</v>
      </c>
      <c r="JP21" s="56">
        <v>2</v>
      </c>
      <c r="JQ21" s="101" t="s">
        <v>265</v>
      </c>
      <c r="JR21" s="102" t="s">
        <v>214</v>
      </c>
      <c r="JS21" s="84"/>
      <c r="JT21" s="93">
        <v>3</v>
      </c>
      <c r="JU21" s="61" t="s">
        <v>0</v>
      </c>
      <c r="JV21" s="56">
        <v>1</v>
      </c>
      <c r="JW21" s="101" t="s">
        <v>215</v>
      </c>
      <c r="JX21" s="102" t="s">
        <v>215</v>
      </c>
      <c r="JY21" s="84"/>
      <c r="JZ21" s="93">
        <v>2</v>
      </c>
      <c r="KA21" s="61" t="s">
        <v>0</v>
      </c>
      <c r="KB21" s="56">
        <v>1</v>
      </c>
      <c r="KC21" s="101" t="s">
        <v>265</v>
      </c>
      <c r="KD21" s="102" t="s">
        <v>208</v>
      </c>
      <c r="KE21" s="84"/>
      <c r="KF21" s="93">
        <v>0</v>
      </c>
      <c r="KG21" s="61" t="s">
        <v>0</v>
      </c>
      <c r="KH21" s="56">
        <v>2</v>
      </c>
      <c r="KI21" s="101" t="s">
        <v>215</v>
      </c>
      <c r="KJ21" s="102" t="s">
        <v>215</v>
      </c>
      <c r="KK21" s="84"/>
      <c r="KL21" s="56"/>
      <c r="KM21" s="61" t="s">
        <v>0</v>
      </c>
      <c r="KN21" s="56"/>
      <c r="KO21" s="101" t="s">
        <v>325</v>
      </c>
      <c r="KP21" s="102" t="s">
        <v>325</v>
      </c>
      <c r="KQ21" s="84"/>
      <c r="KR21" s="56">
        <v>3</v>
      </c>
      <c r="KS21" s="61" t="s">
        <v>0</v>
      </c>
      <c r="KT21" s="56">
        <v>1</v>
      </c>
      <c r="KU21" s="101" t="s">
        <v>215</v>
      </c>
      <c r="KV21" s="102" t="s">
        <v>215</v>
      </c>
      <c r="KW21" s="84"/>
      <c r="KX21" s="56"/>
      <c r="KY21" s="61" t="s">
        <v>0</v>
      </c>
      <c r="KZ21" s="56"/>
      <c r="LA21" s="101" t="s">
        <v>325</v>
      </c>
      <c r="LB21" s="102" t="s">
        <v>325</v>
      </c>
      <c r="LC21" s="84"/>
      <c r="LD21" s="93"/>
      <c r="LE21" s="61" t="s">
        <v>0</v>
      </c>
      <c r="LF21" s="56"/>
      <c r="LG21" s="101" t="s">
        <v>325</v>
      </c>
      <c r="LH21" s="102" t="s">
        <v>325</v>
      </c>
      <c r="LI21" s="84"/>
      <c r="LJ21" s="56"/>
      <c r="LK21" s="61" t="s">
        <v>0</v>
      </c>
      <c r="LL21" s="56"/>
      <c r="LM21" s="101" t="s">
        <v>325</v>
      </c>
      <c r="LN21" s="102" t="s">
        <v>325</v>
      </c>
      <c r="LO21" s="84"/>
      <c r="LP21" s="56"/>
      <c r="LQ21" s="61" t="s">
        <v>0</v>
      </c>
      <c r="LR21" s="56"/>
      <c r="LS21" s="101" t="s">
        <v>325</v>
      </c>
      <c r="LT21" s="102" t="s">
        <v>325</v>
      </c>
      <c r="LU21" s="84"/>
      <c r="LV21" s="93"/>
      <c r="LW21" s="61" t="s">
        <v>0</v>
      </c>
      <c r="LX21" s="56"/>
      <c r="LY21" s="101" t="s">
        <v>325</v>
      </c>
      <c r="LZ21" s="102" t="s">
        <v>325</v>
      </c>
      <c r="MA21" s="84"/>
      <c r="MB21" s="56"/>
      <c r="MC21" s="61" t="s">
        <v>0</v>
      </c>
      <c r="MD21" s="56"/>
      <c r="ME21" s="101" t="s">
        <v>325</v>
      </c>
      <c r="MF21" s="102" t="s">
        <v>325</v>
      </c>
      <c r="MG21" s="84"/>
      <c r="MH21" s="56"/>
      <c r="MI21" s="61" t="s">
        <v>0</v>
      </c>
      <c r="MJ21" s="56"/>
      <c r="MK21" s="101" t="s">
        <v>325</v>
      </c>
      <c r="ML21" s="102" t="s">
        <v>325</v>
      </c>
      <c r="MM21" s="84"/>
      <c r="MN21" s="56"/>
      <c r="MO21" s="61" t="s">
        <v>0</v>
      </c>
      <c r="MP21" s="56"/>
      <c r="MQ21" s="101" t="s">
        <v>325</v>
      </c>
      <c r="MR21" s="102" t="s">
        <v>325</v>
      </c>
      <c r="MS21" s="84"/>
      <c r="MT21" s="93"/>
      <c r="MU21" s="61" t="s">
        <v>0</v>
      </c>
      <c r="MV21" s="56"/>
      <c r="MW21" s="101" t="s">
        <v>325</v>
      </c>
      <c r="MX21" s="102" t="s">
        <v>325</v>
      </c>
      <c r="MY21" s="84"/>
      <c r="MZ21" s="56"/>
      <c r="NA21" s="61" t="s">
        <v>0</v>
      </c>
      <c r="NB21" s="56"/>
      <c r="NC21" s="101" t="s">
        <v>325</v>
      </c>
      <c r="ND21" s="102" t="s">
        <v>325</v>
      </c>
      <c r="NE21" s="84"/>
      <c r="NF21" s="56"/>
      <c r="NG21" s="61" t="s">
        <v>0</v>
      </c>
      <c r="NH21" s="56"/>
      <c r="NI21" s="101" t="s">
        <v>325</v>
      </c>
      <c r="NJ21" s="102" t="s">
        <v>325</v>
      </c>
      <c r="NK21" s="84"/>
      <c r="NL21" s="56"/>
      <c r="NM21" s="61" t="s">
        <v>0</v>
      </c>
      <c r="NN21" s="56"/>
      <c r="NO21" s="101" t="s">
        <v>325</v>
      </c>
      <c r="NP21" s="102" t="s">
        <v>325</v>
      </c>
      <c r="NQ21" s="84"/>
      <c r="NR21" s="56"/>
      <c r="NS21" s="61" t="s">
        <v>0</v>
      </c>
      <c r="NT21" s="56"/>
      <c r="NU21" s="101" t="s">
        <v>325</v>
      </c>
      <c r="NV21" s="102" t="s">
        <v>325</v>
      </c>
      <c r="NW21" s="61"/>
      <c r="NX21" s="93"/>
      <c r="NY21" s="61" t="s">
        <v>0</v>
      </c>
      <c r="NZ21" s="56"/>
      <c r="OA21" s="101" t="s">
        <v>325</v>
      </c>
      <c r="OB21" s="102" t="s">
        <v>325</v>
      </c>
      <c r="OC21" s="61"/>
      <c r="OD21" s="229"/>
      <c r="OE21" s="101" t="s">
        <v>0</v>
      </c>
      <c r="OF21" s="101"/>
      <c r="OG21" s="101" t="s">
        <v>325</v>
      </c>
      <c r="OH21" s="102" t="s">
        <v>325</v>
      </c>
    </row>
    <row r="22" spans="1:398" ht="15" x14ac:dyDescent="0.2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216</v>
      </c>
      <c r="N22" s="102" t="s">
        <v>215</v>
      </c>
      <c r="O22" s="72"/>
      <c r="P22" s="93">
        <v>2</v>
      </c>
      <c r="Q22" s="61" t="s">
        <v>0</v>
      </c>
      <c r="R22" s="56">
        <v>0</v>
      </c>
      <c r="S22" s="101" t="s">
        <v>215</v>
      </c>
      <c r="T22" s="102" t="s">
        <v>218</v>
      </c>
      <c r="U22" s="72"/>
      <c r="V22" s="93">
        <v>1</v>
      </c>
      <c r="W22" s="61" t="s">
        <v>0</v>
      </c>
      <c r="X22" s="56">
        <v>1</v>
      </c>
      <c r="Y22" s="101" t="s">
        <v>215</v>
      </c>
      <c r="Z22" s="102" t="s">
        <v>218</v>
      </c>
      <c r="AA22" s="84"/>
      <c r="AB22" s="56"/>
      <c r="AC22" s="61" t="s">
        <v>0</v>
      </c>
      <c r="AD22" s="56"/>
      <c r="AE22" s="101" t="s">
        <v>325</v>
      </c>
      <c r="AF22" s="102" t="s">
        <v>325</v>
      </c>
      <c r="AG22" s="84"/>
      <c r="AH22" s="56"/>
      <c r="AI22" s="61" t="s">
        <v>0</v>
      </c>
      <c r="AJ22" s="56"/>
      <c r="AK22" s="101" t="s">
        <v>325</v>
      </c>
      <c r="AL22" s="102" t="s">
        <v>325</v>
      </c>
      <c r="AM22" s="84"/>
      <c r="AN22" s="93">
        <v>0</v>
      </c>
      <c r="AO22" s="61" t="s">
        <v>0</v>
      </c>
      <c r="AP22" s="56">
        <v>3</v>
      </c>
      <c r="AQ22" s="101" t="s">
        <v>217</v>
      </c>
      <c r="AR22" s="102" t="s">
        <v>214</v>
      </c>
      <c r="AS22" s="84"/>
      <c r="AT22" s="56">
        <v>3</v>
      </c>
      <c r="AU22" s="61" t="s">
        <v>0</v>
      </c>
      <c r="AV22" s="56">
        <v>0</v>
      </c>
      <c r="AW22" s="101" t="s">
        <v>218</v>
      </c>
      <c r="AX22" s="102" t="s">
        <v>215</v>
      </c>
      <c r="AY22" s="84"/>
      <c r="AZ22" s="93">
        <v>2</v>
      </c>
      <c r="BA22" s="61" t="s">
        <v>0</v>
      </c>
      <c r="BB22" s="56">
        <v>0</v>
      </c>
      <c r="BC22" s="101" t="s">
        <v>265</v>
      </c>
      <c r="BD22" s="102" t="s">
        <v>219</v>
      </c>
      <c r="BE22" s="84"/>
      <c r="BF22" s="56">
        <v>0</v>
      </c>
      <c r="BG22" s="61" t="s">
        <v>0</v>
      </c>
      <c r="BH22" s="56">
        <v>2</v>
      </c>
      <c r="BI22" s="101" t="s">
        <v>215</v>
      </c>
      <c r="BJ22" s="102" t="s">
        <v>217</v>
      </c>
      <c r="BK22" s="84"/>
      <c r="BL22" s="56">
        <v>3</v>
      </c>
      <c r="BM22" s="61" t="s">
        <v>0</v>
      </c>
      <c r="BN22" s="56">
        <v>1</v>
      </c>
      <c r="BO22" s="101" t="s">
        <v>218</v>
      </c>
      <c r="BP22" s="102" t="s">
        <v>215</v>
      </c>
      <c r="BQ22" s="84"/>
      <c r="BR22" s="56">
        <v>1</v>
      </c>
      <c r="BS22" s="61" t="s">
        <v>0</v>
      </c>
      <c r="BT22" s="56">
        <v>2</v>
      </c>
      <c r="BU22" s="101" t="s">
        <v>217</v>
      </c>
      <c r="BV22" s="102" t="s">
        <v>211</v>
      </c>
      <c r="BW22" s="84"/>
      <c r="BX22" s="56">
        <v>2</v>
      </c>
      <c r="BY22" s="61" t="s">
        <v>0</v>
      </c>
      <c r="BZ22" s="56">
        <v>0</v>
      </c>
      <c r="CA22" s="101" t="s">
        <v>215</v>
      </c>
      <c r="CB22" s="102" t="s">
        <v>359</v>
      </c>
      <c r="CC22" s="84"/>
      <c r="CD22" s="56">
        <v>3</v>
      </c>
      <c r="CE22" s="61" t="s">
        <v>0</v>
      </c>
      <c r="CF22" s="56">
        <v>0</v>
      </c>
      <c r="CG22" s="101" t="s">
        <v>359</v>
      </c>
      <c r="CH22" s="102" t="s">
        <v>215</v>
      </c>
      <c r="CI22" s="84"/>
      <c r="CJ22" s="93">
        <v>3</v>
      </c>
      <c r="CK22" s="61" t="s">
        <v>0</v>
      </c>
      <c r="CL22" s="56">
        <v>0</v>
      </c>
      <c r="CM22" s="101" t="s">
        <v>215</v>
      </c>
      <c r="CN22" s="102" t="s">
        <v>217</v>
      </c>
      <c r="CO22" s="84"/>
      <c r="CP22" s="93">
        <v>1</v>
      </c>
      <c r="CQ22" s="61" t="s">
        <v>0</v>
      </c>
      <c r="CR22" s="56">
        <v>3</v>
      </c>
      <c r="CS22" s="101" t="s">
        <v>265</v>
      </c>
      <c r="CT22" s="102" t="s">
        <v>359</v>
      </c>
      <c r="CU22" s="84"/>
      <c r="CV22" s="56">
        <v>0</v>
      </c>
      <c r="CW22" s="61" t="s">
        <v>0</v>
      </c>
      <c r="CX22" s="56">
        <v>2</v>
      </c>
      <c r="CY22" s="101" t="s">
        <v>215</v>
      </c>
      <c r="CZ22" s="102" t="s">
        <v>217</v>
      </c>
      <c r="DA22" s="84"/>
      <c r="DB22" s="56">
        <v>0</v>
      </c>
      <c r="DC22" s="61" t="s">
        <v>0</v>
      </c>
      <c r="DD22" s="56">
        <v>1</v>
      </c>
      <c r="DE22" s="101" t="s">
        <v>216</v>
      </c>
      <c r="DF22" s="102" t="s">
        <v>326</v>
      </c>
      <c r="DG22" s="84"/>
      <c r="DH22" s="56">
        <v>2</v>
      </c>
      <c r="DI22" s="61" t="s">
        <v>0</v>
      </c>
      <c r="DJ22" s="56">
        <v>0</v>
      </c>
      <c r="DK22" s="101" t="s">
        <v>215</v>
      </c>
      <c r="DL22" s="102" t="s">
        <v>217</v>
      </c>
      <c r="DM22" s="84"/>
      <c r="DN22" s="56">
        <v>1</v>
      </c>
      <c r="DO22" s="61" t="s">
        <v>0</v>
      </c>
      <c r="DP22" s="56">
        <v>1</v>
      </c>
      <c r="DQ22" s="101" t="s">
        <v>215</v>
      </c>
      <c r="DR22" s="102" t="s">
        <v>217</v>
      </c>
      <c r="DS22" s="84"/>
      <c r="DT22" s="56">
        <v>2</v>
      </c>
      <c r="DU22" s="61" t="s">
        <v>0</v>
      </c>
      <c r="DV22" s="56">
        <v>0</v>
      </c>
      <c r="DW22" s="101" t="s">
        <v>359</v>
      </c>
      <c r="DX22" s="102" t="s">
        <v>218</v>
      </c>
      <c r="DY22" s="84"/>
      <c r="DZ22" s="56">
        <v>2</v>
      </c>
      <c r="EA22" s="61" t="s">
        <v>0</v>
      </c>
      <c r="EB22" s="56">
        <v>0</v>
      </c>
      <c r="EC22" s="101" t="s">
        <v>217</v>
      </c>
      <c r="ED22" s="102" t="s">
        <v>215</v>
      </c>
      <c r="EE22" s="84"/>
      <c r="EF22" s="56">
        <v>1</v>
      </c>
      <c r="EG22" s="61" t="s">
        <v>0</v>
      </c>
      <c r="EH22" s="56">
        <v>2</v>
      </c>
      <c r="EI22" s="101" t="s">
        <v>215</v>
      </c>
      <c r="EJ22" s="102" t="s">
        <v>288</v>
      </c>
      <c r="EK22" s="84"/>
      <c r="EL22" s="56">
        <v>1</v>
      </c>
      <c r="EM22" s="61" t="s">
        <v>0</v>
      </c>
      <c r="EN22" s="56">
        <v>2</v>
      </c>
      <c r="EO22" s="101" t="s">
        <v>215</v>
      </c>
      <c r="EP22" s="102" t="s">
        <v>359</v>
      </c>
      <c r="EQ22" s="84"/>
      <c r="ER22" s="93"/>
      <c r="ES22" s="61" t="s">
        <v>0</v>
      </c>
      <c r="ET22" s="56"/>
      <c r="EU22" s="101" t="s">
        <v>325</v>
      </c>
      <c r="EV22" s="102" t="s">
        <v>325</v>
      </c>
      <c r="EW22" s="84"/>
      <c r="EX22" s="56">
        <v>2</v>
      </c>
      <c r="EY22" s="61" t="s">
        <v>0</v>
      </c>
      <c r="EZ22" s="56">
        <v>0</v>
      </c>
      <c r="FA22" s="101" t="s">
        <v>215</v>
      </c>
      <c r="FB22" s="102" t="s">
        <v>217</v>
      </c>
      <c r="FC22" s="84"/>
      <c r="FD22" s="93"/>
      <c r="FE22" s="61" t="s">
        <v>0</v>
      </c>
      <c r="FF22" s="56"/>
      <c r="FG22" s="101" t="s">
        <v>325</v>
      </c>
      <c r="FH22" s="102" t="s">
        <v>325</v>
      </c>
      <c r="FI22" s="84"/>
      <c r="FJ22" s="56">
        <v>2</v>
      </c>
      <c r="FK22" s="61" t="s">
        <v>0</v>
      </c>
      <c r="FL22" s="56">
        <v>1</v>
      </c>
      <c r="FM22" s="101" t="s">
        <v>265</v>
      </c>
      <c r="FN22" s="102" t="s">
        <v>215</v>
      </c>
      <c r="FO22" s="84"/>
      <c r="FP22" s="56">
        <v>0</v>
      </c>
      <c r="FQ22" s="61" t="s">
        <v>0</v>
      </c>
      <c r="FR22" s="56">
        <v>1</v>
      </c>
      <c r="FS22" s="101" t="s">
        <v>265</v>
      </c>
      <c r="FT22" s="102" t="s">
        <v>214</v>
      </c>
      <c r="FU22" s="84"/>
      <c r="FV22" s="56">
        <v>2</v>
      </c>
      <c r="FW22" s="61" t="s">
        <v>0</v>
      </c>
      <c r="FX22" s="56">
        <v>0</v>
      </c>
      <c r="FY22" s="101" t="s">
        <v>215</v>
      </c>
      <c r="FZ22" s="102" t="s">
        <v>216</v>
      </c>
      <c r="GA22" s="84"/>
      <c r="GB22" s="93">
        <v>1</v>
      </c>
      <c r="GC22" s="61" t="s">
        <v>0</v>
      </c>
      <c r="GD22" s="56">
        <v>2</v>
      </c>
      <c r="GE22" s="101" t="s">
        <v>265</v>
      </c>
      <c r="GF22" s="102" t="s">
        <v>214</v>
      </c>
      <c r="GG22" s="84"/>
      <c r="GH22" s="93">
        <v>2</v>
      </c>
      <c r="GI22" s="61" t="s">
        <v>0</v>
      </c>
      <c r="GJ22" s="56">
        <v>0</v>
      </c>
      <c r="GK22" s="101" t="s">
        <v>216</v>
      </c>
      <c r="GL22" s="102" t="s">
        <v>217</v>
      </c>
      <c r="GM22" s="84"/>
      <c r="GN22" s="56">
        <v>1</v>
      </c>
      <c r="GO22" s="61" t="s">
        <v>0</v>
      </c>
      <c r="GP22" s="56">
        <v>2</v>
      </c>
      <c r="GQ22" s="101" t="s">
        <v>218</v>
      </c>
      <c r="GR22" s="102" t="s">
        <v>217</v>
      </c>
      <c r="GS22" s="84"/>
      <c r="GT22" s="56">
        <v>1</v>
      </c>
      <c r="GU22" s="61" t="s">
        <v>0</v>
      </c>
      <c r="GV22" s="56">
        <v>2</v>
      </c>
      <c r="GW22" s="101" t="s">
        <v>265</v>
      </c>
      <c r="GX22" s="102" t="s">
        <v>218</v>
      </c>
      <c r="GY22" s="84"/>
      <c r="GZ22" s="93">
        <v>2</v>
      </c>
      <c r="HA22" s="61" t="s">
        <v>0</v>
      </c>
      <c r="HB22" s="56">
        <v>0</v>
      </c>
      <c r="HC22" s="101" t="s">
        <v>216</v>
      </c>
      <c r="HD22" s="102" t="s">
        <v>218</v>
      </c>
      <c r="HE22" s="84"/>
      <c r="HF22" s="56">
        <v>2</v>
      </c>
      <c r="HG22" s="61" t="s">
        <v>0</v>
      </c>
      <c r="HH22" s="56">
        <v>0</v>
      </c>
      <c r="HI22" s="101" t="s">
        <v>216</v>
      </c>
      <c r="HJ22" s="102" t="s">
        <v>217</v>
      </c>
      <c r="HK22" s="84"/>
      <c r="HL22" s="56">
        <v>0</v>
      </c>
      <c r="HM22" s="61" t="s">
        <v>0</v>
      </c>
      <c r="HN22" s="56">
        <v>2</v>
      </c>
      <c r="HO22" s="101" t="s">
        <v>216</v>
      </c>
      <c r="HP22" s="102" t="s">
        <v>216</v>
      </c>
      <c r="HQ22" s="84"/>
      <c r="HR22" s="56"/>
      <c r="HS22" s="61" t="s">
        <v>0</v>
      </c>
      <c r="HT22" s="56"/>
      <c r="HU22" s="101" t="s">
        <v>325</v>
      </c>
      <c r="HV22" s="102" t="s">
        <v>325</v>
      </c>
      <c r="HW22" s="84"/>
      <c r="HX22" s="93"/>
      <c r="HY22" s="61" t="s">
        <v>0</v>
      </c>
      <c r="HZ22" s="56"/>
      <c r="IA22" s="101" t="s">
        <v>325</v>
      </c>
      <c r="IB22" s="102" t="s">
        <v>325</v>
      </c>
      <c r="IC22" s="84"/>
      <c r="ID22" s="56">
        <v>1</v>
      </c>
      <c r="IE22" s="61" t="s">
        <v>0</v>
      </c>
      <c r="IF22" s="56">
        <v>2</v>
      </c>
      <c r="IG22" s="101" t="s">
        <v>216</v>
      </c>
      <c r="IH22" s="102" t="s">
        <v>217</v>
      </c>
      <c r="II22" s="84"/>
      <c r="IJ22" s="56"/>
      <c r="IK22" s="61" t="s">
        <v>0</v>
      </c>
      <c r="IL22" s="56"/>
      <c r="IM22" s="101" t="s">
        <v>325</v>
      </c>
      <c r="IN22" s="102" t="s">
        <v>325</v>
      </c>
      <c r="IO22" s="84"/>
      <c r="IP22" s="93">
        <v>2</v>
      </c>
      <c r="IQ22" s="61" t="s">
        <v>0</v>
      </c>
      <c r="IR22" s="56">
        <v>0</v>
      </c>
      <c r="IS22" s="101" t="s">
        <v>218</v>
      </c>
      <c r="IT22" s="102" t="s">
        <v>217</v>
      </c>
      <c r="IU22" s="84"/>
      <c r="IV22" s="56">
        <v>0</v>
      </c>
      <c r="IW22" s="61" t="s">
        <v>0</v>
      </c>
      <c r="IX22" s="56">
        <v>2</v>
      </c>
      <c r="IY22" s="101" t="s">
        <v>218</v>
      </c>
      <c r="IZ22" s="102" t="s">
        <v>388</v>
      </c>
      <c r="JA22" s="84"/>
      <c r="JB22" s="56">
        <v>1</v>
      </c>
      <c r="JC22" s="61" t="s">
        <v>0</v>
      </c>
      <c r="JD22" s="56">
        <v>0</v>
      </c>
      <c r="JE22" s="101" t="s">
        <v>415</v>
      </c>
      <c r="JF22" s="102" t="s">
        <v>214</v>
      </c>
      <c r="JG22" s="84"/>
      <c r="JH22" s="56">
        <v>0</v>
      </c>
      <c r="JI22" s="61" t="s">
        <v>0</v>
      </c>
      <c r="JJ22" s="56">
        <v>2</v>
      </c>
      <c r="JK22" s="101" t="s">
        <v>265</v>
      </c>
      <c r="JL22" s="102" t="s">
        <v>388</v>
      </c>
      <c r="JM22" s="84"/>
      <c r="JN22" s="56">
        <v>1</v>
      </c>
      <c r="JO22" s="61" t="s">
        <v>0</v>
      </c>
      <c r="JP22" s="56">
        <v>1</v>
      </c>
      <c r="JQ22" s="101" t="s">
        <v>265</v>
      </c>
      <c r="JR22" s="102" t="s">
        <v>388</v>
      </c>
      <c r="JS22" s="84"/>
      <c r="JT22" s="93">
        <v>2</v>
      </c>
      <c r="JU22" s="61" t="s">
        <v>0</v>
      </c>
      <c r="JV22" s="56">
        <v>1</v>
      </c>
      <c r="JW22" s="101" t="s">
        <v>215</v>
      </c>
      <c r="JX22" s="102" t="s">
        <v>388</v>
      </c>
      <c r="JY22" s="84"/>
      <c r="JZ22" s="93">
        <v>3</v>
      </c>
      <c r="KA22" s="61" t="s">
        <v>0</v>
      </c>
      <c r="KB22" s="56">
        <v>0</v>
      </c>
      <c r="KC22" s="101" t="s">
        <v>265</v>
      </c>
      <c r="KD22" s="102" t="s">
        <v>215</v>
      </c>
      <c r="KE22" s="84"/>
      <c r="KF22" s="93">
        <v>0</v>
      </c>
      <c r="KG22" s="61" t="s">
        <v>0</v>
      </c>
      <c r="KH22" s="56">
        <v>2</v>
      </c>
      <c r="KI22" s="101" t="s">
        <v>215</v>
      </c>
      <c r="KJ22" s="102" t="s">
        <v>388</v>
      </c>
      <c r="KK22" s="84"/>
      <c r="KL22" s="56"/>
      <c r="KM22" s="61" t="s">
        <v>0</v>
      </c>
      <c r="KN22" s="56"/>
      <c r="KO22" s="101" t="s">
        <v>325</v>
      </c>
      <c r="KP22" s="102" t="s">
        <v>325</v>
      </c>
      <c r="KQ22" s="84"/>
      <c r="KR22" s="56">
        <v>3</v>
      </c>
      <c r="KS22" s="61" t="s">
        <v>0</v>
      </c>
      <c r="KT22" s="56">
        <v>0</v>
      </c>
      <c r="KU22" s="101" t="s">
        <v>215</v>
      </c>
      <c r="KV22" s="102" t="s">
        <v>217</v>
      </c>
      <c r="KW22" s="84"/>
      <c r="KX22" s="56"/>
      <c r="KY22" s="61" t="s">
        <v>0</v>
      </c>
      <c r="KZ22" s="56"/>
      <c r="LA22" s="101" t="s">
        <v>325</v>
      </c>
      <c r="LB22" s="102" t="s">
        <v>325</v>
      </c>
      <c r="LC22" s="84"/>
      <c r="LD22" s="93"/>
      <c r="LE22" s="61" t="s">
        <v>0</v>
      </c>
      <c r="LF22" s="56"/>
      <c r="LG22" s="101" t="s">
        <v>325</v>
      </c>
      <c r="LH22" s="102" t="s">
        <v>325</v>
      </c>
      <c r="LI22" s="84"/>
      <c r="LJ22" s="56"/>
      <c r="LK22" s="61" t="s">
        <v>0</v>
      </c>
      <c r="LL22" s="56"/>
      <c r="LM22" s="101" t="s">
        <v>325</v>
      </c>
      <c r="LN22" s="102" t="s">
        <v>325</v>
      </c>
      <c r="LO22" s="84"/>
      <c r="LP22" s="56"/>
      <c r="LQ22" s="61" t="s">
        <v>0</v>
      </c>
      <c r="LR22" s="56"/>
      <c r="LS22" s="101" t="s">
        <v>325</v>
      </c>
      <c r="LT22" s="102" t="s">
        <v>325</v>
      </c>
      <c r="LU22" s="84"/>
      <c r="LV22" s="93"/>
      <c r="LW22" s="61" t="s">
        <v>0</v>
      </c>
      <c r="LX22" s="56"/>
      <c r="LY22" s="101" t="s">
        <v>325</v>
      </c>
      <c r="LZ22" s="102" t="s">
        <v>325</v>
      </c>
      <c r="MA22" s="84"/>
      <c r="MB22" s="56"/>
      <c r="MC22" s="61" t="s">
        <v>0</v>
      </c>
      <c r="MD22" s="56"/>
      <c r="ME22" s="101" t="s">
        <v>325</v>
      </c>
      <c r="MF22" s="102" t="s">
        <v>325</v>
      </c>
      <c r="MG22" s="84"/>
      <c r="MH22" s="56"/>
      <c r="MI22" s="61" t="s">
        <v>0</v>
      </c>
      <c r="MJ22" s="56"/>
      <c r="MK22" s="101" t="s">
        <v>325</v>
      </c>
      <c r="ML22" s="102" t="s">
        <v>325</v>
      </c>
      <c r="MM22" s="84"/>
      <c r="MN22" s="56"/>
      <c r="MO22" s="61" t="s">
        <v>0</v>
      </c>
      <c r="MP22" s="56"/>
      <c r="MQ22" s="101" t="s">
        <v>325</v>
      </c>
      <c r="MR22" s="102" t="s">
        <v>325</v>
      </c>
      <c r="MS22" s="84"/>
      <c r="MT22" s="93"/>
      <c r="MU22" s="61" t="s">
        <v>0</v>
      </c>
      <c r="MV22" s="56"/>
      <c r="MW22" s="101" t="s">
        <v>325</v>
      </c>
      <c r="MX22" s="102" t="s">
        <v>325</v>
      </c>
      <c r="MY22" s="84"/>
      <c r="MZ22" s="56"/>
      <c r="NA22" s="61" t="s">
        <v>0</v>
      </c>
      <c r="NB22" s="56"/>
      <c r="NC22" s="101" t="s">
        <v>325</v>
      </c>
      <c r="ND22" s="102" t="s">
        <v>325</v>
      </c>
      <c r="NE22" s="84"/>
      <c r="NF22" s="56"/>
      <c r="NG22" s="61" t="s">
        <v>0</v>
      </c>
      <c r="NH22" s="56"/>
      <c r="NI22" s="101" t="s">
        <v>325</v>
      </c>
      <c r="NJ22" s="102" t="s">
        <v>325</v>
      </c>
      <c r="NK22" s="84"/>
      <c r="NL22" s="56"/>
      <c r="NM22" s="61" t="s">
        <v>0</v>
      </c>
      <c r="NN22" s="56"/>
      <c r="NO22" s="101" t="s">
        <v>325</v>
      </c>
      <c r="NP22" s="102" t="s">
        <v>325</v>
      </c>
      <c r="NQ22" s="84"/>
      <c r="NR22" s="56"/>
      <c r="NS22" s="61" t="s">
        <v>0</v>
      </c>
      <c r="NT22" s="56"/>
      <c r="NU22" s="101" t="s">
        <v>325</v>
      </c>
      <c r="NV22" s="102" t="s">
        <v>325</v>
      </c>
      <c r="NW22" s="61"/>
      <c r="NX22" s="93"/>
      <c r="NY22" s="61" t="s">
        <v>0</v>
      </c>
      <c r="NZ22" s="56"/>
      <c r="OA22" s="101" t="s">
        <v>325</v>
      </c>
      <c r="OB22" s="102" t="s">
        <v>325</v>
      </c>
      <c r="OC22" s="61"/>
      <c r="OD22" s="229"/>
      <c r="OE22" s="101" t="s">
        <v>0</v>
      </c>
      <c r="OF22" s="101"/>
      <c r="OG22" s="101" t="s">
        <v>325</v>
      </c>
      <c r="OH22" s="102" t="s">
        <v>325</v>
      </c>
    </row>
    <row r="23" spans="1:398" ht="15" hidden="1" x14ac:dyDescent="0.2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215</v>
      </c>
      <c r="N23" s="102" t="s">
        <v>215</v>
      </c>
      <c r="O23" s="72"/>
      <c r="P23" s="93">
        <v>4</v>
      </c>
      <c r="Q23" s="61" t="s">
        <v>0</v>
      </c>
      <c r="R23" s="56">
        <v>0</v>
      </c>
      <c r="S23" s="101" t="s">
        <v>217</v>
      </c>
      <c r="T23" s="102" t="s">
        <v>215</v>
      </c>
      <c r="U23" s="72"/>
      <c r="V23" s="93">
        <v>0</v>
      </c>
      <c r="W23" s="61" t="s">
        <v>0</v>
      </c>
      <c r="X23" s="56">
        <v>3</v>
      </c>
      <c r="Y23" s="101" t="s">
        <v>206</v>
      </c>
      <c r="Z23" s="102" t="s">
        <v>288</v>
      </c>
      <c r="AA23" s="84"/>
      <c r="AB23" s="56">
        <v>4</v>
      </c>
      <c r="AC23" s="61" t="s">
        <v>0</v>
      </c>
      <c r="AD23" s="56">
        <v>1</v>
      </c>
      <c r="AE23" s="101" t="s">
        <v>217</v>
      </c>
      <c r="AF23" s="102" t="s">
        <v>215</v>
      </c>
      <c r="AG23" s="84"/>
      <c r="AH23" s="56">
        <v>0</v>
      </c>
      <c r="AI23" s="61" t="s">
        <v>0</v>
      </c>
      <c r="AJ23" s="56">
        <v>3</v>
      </c>
      <c r="AK23" s="101" t="s">
        <v>215</v>
      </c>
      <c r="AL23" s="102" t="s">
        <v>218</v>
      </c>
      <c r="AM23" s="84"/>
      <c r="AN23" s="93">
        <v>1</v>
      </c>
      <c r="AO23" s="61" t="s">
        <v>0</v>
      </c>
      <c r="AP23" s="56">
        <v>4</v>
      </c>
      <c r="AQ23" s="101" t="s">
        <v>217</v>
      </c>
      <c r="AR23" s="102" t="s">
        <v>217</v>
      </c>
      <c r="AS23" s="84"/>
      <c r="AT23" s="56">
        <v>3</v>
      </c>
      <c r="AU23" s="61" t="s">
        <v>0</v>
      </c>
      <c r="AV23" s="56">
        <v>0</v>
      </c>
      <c r="AW23" s="101" t="s">
        <v>217</v>
      </c>
      <c r="AX23" s="102" t="s">
        <v>217</v>
      </c>
      <c r="AY23" s="84"/>
      <c r="AZ23" s="93">
        <v>4</v>
      </c>
      <c r="BA23" s="61" t="s">
        <v>0</v>
      </c>
      <c r="BB23" s="56">
        <v>1</v>
      </c>
      <c r="BC23" s="101" t="s">
        <v>213</v>
      </c>
      <c r="BD23" s="102" t="s">
        <v>213</v>
      </c>
      <c r="BE23" s="84"/>
      <c r="BF23" s="56">
        <v>0</v>
      </c>
      <c r="BG23" s="61" t="s">
        <v>0</v>
      </c>
      <c r="BH23" s="56">
        <v>2</v>
      </c>
      <c r="BI23" s="101" t="s">
        <v>215</v>
      </c>
      <c r="BJ23" s="102" t="s">
        <v>215</v>
      </c>
      <c r="BK23" s="84"/>
      <c r="BL23" s="56">
        <v>4</v>
      </c>
      <c r="BM23" s="61" t="s">
        <v>0</v>
      </c>
      <c r="BN23" s="56">
        <v>0</v>
      </c>
      <c r="BO23" s="101" t="s">
        <v>215</v>
      </c>
      <c r="BP23" s="102" t="s">
        <v>215</v>
      </c>
      <c r="BQ23" s="84"/>
      <c r="BR23" s="56">
        <v>1</v>
      </c>
      <c r="BS23" s="61" t="s">
        <v>0</v>
      </c>
      <c r="BT23" s="56">
        <v>4</v>
      </c>
      <c r="BU23" s="101" t="s">
        <v>218</v>
      </c>
      <c r="BV23" s="102" t="s">
        <v>215</v>
      </c>
      <c r="BW23" s="84"/>
      <c r="BX23" s="56">
        <v>6</v>
      </c>
      <c r="BY23" s="61" t="s">
        <v>0</v>
      </c>
      <c r="BZ23" s="56">
        <v>1</v>
      </c>
      <c r="CA23" s="101" t="s">
        <v>288</v>
      </c>
      <c r="CB23" s="102" t="s">
        <v>288</v>
      </c>
      <c r="CC23" s="84"/>
      <c r="CD23" s="56">
        <v>3</v>
      </c>
      <c r="CE23" s="61" t="s">
        <v>0</v>
      </c>
      <c r="CF23" s="56">
        <v>0</v>
      </c>
      <c r="CG23" s="101" t="s">
        <v>217</v>
      </c>
      <c r="CH23" s="102" t="s">
        <v>217</v>
      </c>
      <c r="CI23" s="84"/>
      <c r="CJ23" s="93">
        <v>4</v>
      </c>
      <c r="CK23" s="61" t="s">
        <v>0</v>
      </c>
      <c r="CL23" s="56">
        <v>0</v>
      </c>
      <c r="CM23" s="101" t="s">
        <v>215</v>
      </c>
      <c r="CN23" s="102" t="s">
        <v>215</v>
      </c>
      <c r="CO23" s="84"/>
      <c r="CP23" s="93">
        <v>2</v>
      </c>
      <c r="CQ23" s="61" t="s">
        <v>0</v>
      </c>
      <c r="CR23" s="56">
        <v>4</v>
      </c>
      <c r="CS23" s="101" t="s">
        <v>265</v>
      </c>
      <c r="CT23" s="102" t="s">
        <v>265</v>
      </c>
      <c r="CU23" s="84"/>
      <c r="CV23" s="56">
        <v>0</v>
      </c>
      <c r="CW23" s="61" t="s">
        <v>0</v>
      </c>
      <c r="CX23" s="56">
        <v>4</v>
      </c>
      <c r="CY23" s="101" t="s">
        <v>215</v>
      </c>
      <c r="CZ23" s="102" t="s">
        <v>215</v>
      </c>
      <c r="DA23" s="84"/>
      <c r="DB23" s="56">
        <v>0</v>
      </c>
      <c r="DC23" s="61" t="s">
        <v>0</v>
      </c>
      <c r="DD23" s="56">
        <v>5</v>
      </c>
      <c r="DE23" s="101" t="s">
        <v>217</v>
      </c>
      <c r="DF23" s="102" t="s">
        <v>217</v>
      </c>
      <c r="DG23" s="84"/>
      <c r="DH23" s="56">
        <v>4</v>
      </c>
      <c r="DI23" s="61" t="s">
        <v>0</v>
      </c>
      <c r="DJ23" s="56">
        <v>0</v>
      </c>
      <c r="DK23" s="101" t="s">
        <v>216</v>
      </c>
      <c r="DL23" s="102" t="s">
        <v>211</v>
      </c>
      <c r="DM23" s="84"/>
      <c r="DN23" s="56">
        <v>0</v>
      </c>
      <c r="DO23" s="61" t="s">
        <v>0</v>
      </c>
      <c r="DP23" s="56">
        <v>3</v>
      </c>
      <c r="DQ23" s="101" t="s">
        <v>217</v>
      </c>
      <c r="DR23" s="102" t="s">
        <v>217</v>
      </c>
      <c r="DS23" s="84"/>
      <c r="DT23" s="56">
        <v>3</v>
      </c>
      <c r="DU23" s="61" t="s">
        <v>0</v>
      </c>
      <c r="DV23" s="56">
        <v>0</v>
      </c>
      <c r="DW23" s="101" t="s">
        <v>217</v>
      </c>
      <c r="DX23" s="102" t="s">
        <v>217</v>
      </c>
      <c r="DY23" s="84"/>
      <c r="DZ23" s="56">
        <v>3</v>
      </c>
      <c r="EA23" s="61" t="s">
        <v>0</v>
      </c>
      <c r="EB23" s="56">
        <v>0</v>
      </c>
      <c r="EC23" s="101" t="s">
        <v>217</v>
      </c>
      <c r="ED23" s="102" t="s">
        <v>217</v>
      </c>
      <c r="EE23" s="84"/>
      <c r="EF23" s="56">
        <v>0</v>
      </c>
      <c r="EG23" s="61" t="s">
        <v>0</v>
      </c>
      <c r="EH23" s="56">
        <v>3</v>
      </c>
      <c r="EI23" s="101" t="s">
        <v>217</v>
      </c>
      <c r="EJ23" s="102" t="s">
        <v>217</v>
      </c>
      <c r="EK23" s="84"/>
      <c r="EL23" s="56">
        <v>0</v>
      </c>
      <c r="EM23" s="61" t="s">
        <v>0</v>
      </c>
      <c r="EN23" s="56">
        <v>2</v>
      </c>
      <c r="EO23" s="101" t="s">
        <v>217</v>
      </c>
      <c r="EP23" s="102" t="s">
        <v>217</v>
      </c>
      <c r="EQ23" s="84"/>
      <c r="ER23" s="93">
        <v>0</v>
      </c>
      <c r="ES23" s="61" t="s">
        <v>0</v>
      </c>
      <c r="ET23" s="56">
        <v>2</v>
      </c>
      <c r="EU23" s="101" t="s">
        <v>344</v>
      </c>
      <c r="EV23" s="102" t="s">
        <v>344</v>
      </c>
      <c r="EW23" s="84"/>
      <c r="EX23" s="56">
        <v>3</v>
      </c>
      <c r="EY23" s="61" t="s">
        <v>0</v>
      </c>
      <c r="EZ23" s="56">
        <v>0</v>
      </c>
      <c r="FA23" s="101" t="s">
        <v>215</v>
      </c>
      <c r="FB23" s="102" t="s">
        <v>215</v>
      </c>
      <c r="FC23" s="84"/>
      <c r="FD23" s="93">
        <v>2</v>
      </c>
      <c r="FE23" s="61" t="s">
        <v>0</v>
      </c>
      <c r="FF23" s="56">
        <v>0</v>
      </c>
      <c r="FG23" s="101" t="s">
        <v>265</v>
      </c>
      <c r="FH23" s="102" t="s">
        <v>265</v>
      </c>
      <c r="FI23" s="84"/>
      <c r="FJ23" s="56"/>
      <c r="FK23" s="61" t="s">
        <v>0</v>
      </c>
      <c r="FL23" s="56"/>
      <c r="FM23" s="101" t="s">
        <v>325</v>
      </c>
      <c r="FN23" s="102" t="s">
        <v>325</v>
      </c>
      <c r="FO23" s="84"/>
      <c r="FP23" s="56"/>
      <c r="FQ23" s="61" t="s">
        <v>0</v>
      </c>
      <c r="FR23" s="56"/>
      <c r="FS23" s="101" t="s">
        <v>325</v>
      </c>
      <c r="FT23" s="102" t="s">
        <v>325</v>
      </c>
      <c r="FU23" s="84"/>
      <c r="FV23" s="56">
        <v>5</v>
      </c>
      <c r="FW23" s="61" t="s">
        <v>0</v>
      </c>
      <c r="FX23" s="56">
        <v>1</v>
      </c>
      <c r="FY23" s="101" t="s">
        <v>217</v>
      </c>
      <c r="FZ23" s="102" t="s">
        <v>217</v>
      </c>
      <c r="GA23" s="84"/>
      <c r="GB23" s="93"/>
      <c r="GC23" s="61" t="s">
        <v>0</v>
      </c>
      <c r="GD23" s="56"/>
      <c r="GE23" s="101" t="s">
        <v>325</v>
      </c>
      <c r="GF23" s="102" t="s">
        <v>325</v>
      </c>
      <c r="GG23" s="84"/>
      <c r="GH23" s="93"/>
      <c r="GI23" s="61" t="s">
        <v>0</v>
      </c>
      <c r="GJ23" s="56"/>
      <c r="GK23" s="101" t="s">
        <v>325</v>
      </c>
      <c r="GL23" s="102" t="s">
        <v>325</v>
      </c>
      <c r="GM23" s="84"/>
      <c r="GN23" s="56"/>
      <c r="GO23" s="61" t="s">
        <v>0</v>
      </c>
      <c r="GP23" s="56"/>
      <c r="GQ23" s="101" t="s">
        <v>325</v>
      </c>
      <c r="GR23" s="102" t="s">
        <v>325</v>
      </c>
      <c r="GS23" s="84"/>
      <c r="GT23" s="56"/>
      <c r="GU23" s="61" t="s">
        <v>0</v>
      </c>
      <c r="GV23" s="56"/>
      <c r="GW23" s="101" t="s">
        <v>325</v>
      </c>
      <c r="GX23" s="102" t="s">
        <v>325</v>
      </c>
      <c r="GY23" s="84"/>
      <c r="GZ23" s="93"/>
      <c r="HA23" s="61" t="s">
        <v>0</v>
      </c>
      <c r="HB23" s="56"/>
      <c r="HC23" s="101" t="s">
        <v>325</v>
      </c>
      <c r="HD23" s="102" t="s">
        <v>325</v>
      </c>
      <c r="HE23" s="84"/>
      <c r="HF23" s="56"/>
      <c r="HG23" s="61" t="s">
        <v>0</v>
      </c>
      <c r="HH23" s="56"/>
      <c r="HI23" s="101" t="s">
        <v>325</v>
      </c>
      <c r="HJ23" s="102" t="s">
        <v>325</v>
      </c>
      <c r="HK23" s="84"/>
      <c r="HL23" s="56"/>
      <c r="HM23" s="61" t="s">
        <v>0</v>
      </c>
      <c r="HN23" s="56"/>
      <c r="HO23" s="101" t="s">
        <v>325</v>
      </c>
      <c r="HP23" s="102" t="s">
        <v>325</v>
      </c>
      <c r="HQ23" s="84"/>
      <c r="HR23" s="56"/>
      <c r="HS23" s="61" t="s">
        <v>0</v>
      </c>
      <c r="HT23" s="56"/>
      <c r="HU23" s="101" t="s">
        <v>325</v>
      </c>
      <c r="HV23" s="102" t="s">
        <v>325</v>
      </c>
      <c r="HW23" s="84"/>
      <c r="HX23" s="93"/>
      <c r="HY23" s="61" t="s">
        <v>0</v>
      </c>
      <c r="HZ23" s="56"/>
      <c r="IA23" s="101" t="s">
        <v>325</v>
      </c>
      <c r="IB23" s="102" t="s">
        <v>325</v>
      </c>
      <c r="IC23" s="84"/>
      <c r="ID23" s="56"/>
      <c r="IE23" s="61" t="s">
        <v>0</v>
      </c>
      <c r="IF23" s="56"/>
      <c r="IG23" s="101" t="s">
        <v>325</v>
      </c>
      <c r="IH23" s="102" t="s">
        <v>325</v>
      </c>
      <c r="II23" s="84"/>
      <c r="IJ23" s="56"/>
      <c r="IK23" s="61" t="s">
        <v>0</v>
      </c>
      <c r="IL23" s="56"/>
      <c r="IM23" s="101" t="s">
        <v>325</v>
      </c>
      <c r="IN23" s="102" t="s">
        <v>325</v>
      </c>
      <c r="IO23" s="84"/>
      <c r="IP23" s="93"/>
      <c r="IQ23" s="61" t="s">
        <v>0</v>
      </c>
      <c r="IR23" s="56"/>
      <c r="IS23" s="101" t="s">
        <v>325</v>
      </c>
      <c r="IT23" s="102" t="s">
        <v>325</v>
      </c>
      <c r="IU23" s="84"/>
      <c r="IV23" s="56"/>
      <c r="IW23" s="61" t="s">
        <v>0</v>
      </c>
      <c r="IX23" s="56"/>
      <c r="IY23" s="101" t="s">
        <v>325</v>
      </c>
      <c r="IZ23" s="102" t="s">
        <v>325</v>
      </c>
      <c r="JA23" s="84"/>
      <c r="JB23" s="56"/>
      <c r="JC23" s="61" t="s">
        <v>0</v>
      </c>
      <c r="JD23" s="56"/>
      <c r="JE23" s="101" t="s">
        <v>325</v>
      </c>
      <c r="JF23" s="102" t="s">
        <v>325</v>
      </c>
      <c r="JG23" s="84"/>
      <c r="JH23" s="56"/>
      <c r="JI23" s="61" t="s">
        <v>0</v>
      </c>
      <c r="JJ23" s="56"/>
      <c r="JK23" s="101" t="s">
        <v>325</v>
      </c>
      <c r="JL23" s="102" t="s">
        <v>325</v>
      </c>
      <c r="JM23" s="84"/>
      <c r="JN23" s="56"/>
      <c r="JO23" s="61" t="s">
        <v>0</v>
      </c>
      <c r="JP23" s="56"/>
      <c r="JQ23" s="101" t="s">
        <v>325</v>
      </c>
      <c r="JR23" s="102" t="s">
        <v>325</v>
      </c>
      <c r="JS23" s="84"/>
      <c r="JT23" s="93"/>
      <c r="JU23" s="61" t="s">
        <v>0</v>
      </c>
      <c r="JV23" s="56"/>
      <c r="JW23" s="101" t="s">
        <v>325</v>
      </c>
      <c r="JX23" s="102" t="s">
        <v>325</v>
      </c>
      <c r="JY23" s="84"/>
      <c r="JZ23" s="93"/>
      <c r="KA23" s="61" t="s">
        <v>0</v>
      </c>
      <c r="KB23" s="56"/>
      <c r="KC23" s="101" t="s">
        <v>325</v>
      </c>
      <c r="KD23" s="102" t="s">
        <v>325</v>
      </c>
      <c r="KE23" s="84"/>
      <c r="KF23" s="93"/>
      <c r="KG23" s="61" t="s">
        <v>0</v>
      </c>
      <c r="KH23" s="56"/>
      <c r="KI23" s="101" t="s">
        <v>325</v>
      </c>
      <c r="KJ23" s="102" t="s">
        <v>325</v>
      </c>
      <c r="KK23" s="84"/>
      <c r="KL23" s="56"/>
      <c r="KM23" s="61" t="s">
        <v>0</v>
      </c>
      <c r="KN23" s="56"/>
      <c r="KO23" s="101" t="s">
        <v>325</v>
      </c>
      <c r="KP23" s="102" t="s">
        <v>325</v>
      </c>
      <c r="KQ23" s="84"/>
      <c r="KR23" s="56"/>
      <c r="KS23" s="61" t="s">
        <v>0</v>
      </c>
      <c r="KT23" s="56"/>
      <c r="KU23" s="101" t="s">
        <v>325</v>
      </c>
      <c r="KV23" s="102" t="s">
        <v>325</v>
      </c>
      <c r="KW23" s="84"/>
      <c r="KX23" s="56"/>
      <c r="KY23" s="61" t="s">
        <v>0</v>
      </c>
      <c r="KZ23" s="56"/>
      <c r="LA23" s="101" t="s">
        <v>325</v>
      </c>
      <c r="LB23" s="102" t="s">
        <v>325</v>
      </c>
      <c r="LC23" s="84"/>
      <c r="LD23" s="93"/>
      <c r="LE23" s="61" t="s">
        <v>0</v>
      </c>
      <c r="LF23" s="56"/>
      <c r="LG23" s="101" t="s">
        <v>325</v>
      </c>
      <c r="LH23" s="102" t="s">
        <v>325</v>
      </c>
      <c r="LI23" s="84"/>
      <c r="LJ23" s="56"/>
      <c r="LK23" s="61" t="s">
        <v>0</v>
      </c>
      <c r="LL23" s="56"/>
      <c r="LM23" s="101" t="s">
        <v>325</v>
      </c>
      <c r="LN23" s="102" t="s">
        <v>325</v>
      </c>
      <c r="LO23" s="84"/>
      <c r="LP23" s="56"/>
      <c r="LQ23" s="61" t="s">
        <v>0</v>
      </c>
      <c r="LR23" s="56"/>
      <c r="LS23" s="101" t="s">
        <v>325</v>
      </c>
      <c r="LT23" s="102" t="s">
        <v>325</v>
      </c>
      <c r="LU23" s="84"/>
      <c r="LV23" s="93"/>
      <c r="LW23" s="61" t="s">
        <v>0</v>
      </c>
      <c r="LX23" s="56"/>
      <c r="LY23" s="101" t="s">
        <v>325</v>
      </c>
      <c r="LZ23" s="102" t="s">
        <v>325</v>
      </c>
      <c r="MA23" s="84"/>
      <c r="MB23" s="56"/>
      <c r="MC23" s="61" t="s">
        <v>0</v>
      </c>
      <c r="MD23" s="56"/>
      <c r="ME23" s="101" t="s">
        <v>325</v>
      </c>
      <c r="MF23" s="102" t="s">
        <v>325</v>
      </c>
      <c r="MG23" s="84"/>
      <c r="MH23" s="56"/>
      <c r="MI23" s="61" t="s">
        <v>0</v>
      </c>
      <c r="MJ23" s="56"/>
      <c r="MK23" s="101" t="s">
        <v>325</v>
      </c>
      <c r="ML23" s="102" t="s">
        <v>325</v>
      </c>
      <c r="MM23" s="84"/>
      <c r="MN23" s="56"/>
      <c r="MO23" s="61" t="s">
        <v>0</v>
      </c>
      <c r="MP23" s="56"/>
      <c r="MQ23" s="101" t="s">
        <v>325</v>
      </c>
      <c r="MR23" s="102" t="s">
        <v>325</v>
      </c>
      <c r="MS23" s="84"/>
      <c r="MT23" s="93"/>
      <c r="MU23" s="61" t="s">
        <v>0</v>
      </c>
      <c r="MV23" s="56"/>
      <c r="MW23" s="101" t="s">
        <v>325</v>
      </c>
      <c r="MX23" s="102" t="s">
        <v>325</v>
      </c>
      <c r="MY23" s="84"/>
      <c r="MZ23" s="56"/>
      <c r="NA23" s="61" t="s">
        <v>0</v>
      </c>
      <c r="NB23" s="56"/>
      <c r="NC23" s="101" t="s">
        <v>325</v>
      </c>
      <c r="ND23" s="102" t="s">
        <v>325</v>
      </c>
      <c r="NE23" s="84"/>
      <c r="NF23" s="56"/>
      <c r="NG23" s="61" t="s">
        <v>0</v>
      </c>
      <c r="NH23" s="56"/>
      <c r="NI23" s="101" t="s">
        <v>325</v>
      </c>
      <c r="NJ23" s="102" t="s">
        <v>325</v>
      </c>
      <c r="NK23" s="84"/>
      <c r="NL23" s="56"/>
      <c r="NM23" s="61" t="s">
        <v>0</v>
      </c>
      <c r="NN23" s="56"/>
      <c r="NO23" s="101" t="s">
        <v>325</v>
      </c>
      <c r="NP23" s="102" t="s">
        <v>325</v>
      </c>
      <c r="NQ23" s="84"/>
      <c r="NR23" s="56"/>
      <c r="NS23" s="61" t="s">
        <v>0</v>
      </c>
      <c r="NT23" s="56"/>
      <c r="NU23" s="101" t="s">
        <v>325</v>
      </c>
      <c r="NV23" s="102" t="s">
        <v>325</v>
      </c>
      <c r="NW23" s="61"/>
      <c r="NX23" s="93"/>
      <c r="NY23" s="61" t="s">
        <v>0</v>
      </c>
      <c r="NZ23" s="56"/>
      <c r="OA23" s="101" t="s">
        <v>325</v>
      </c>
      <c r="OB23" s="102" t="s">
        <v>325</v>
      </c>
      <c r="OC23" s="61"/>
      <c r="OD23" s="229"/>
      <c r="OE23" s="101" t="s">
        <v>0</v>
      </c>
      <c r="OF23" s="101"/>
      <c r="OG23" s="101" t="s">
        <v>325</v>
      </c>
      <c r="OH23" s="102" t="s">
        <v>325</v>
      </c>
    </row>
    <row r="24" spans="1:398" ht="15" x14ac:dyDescent="0.2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216</v>
      </c>
      <c r="N24" s="102" t="s">
        <v>215</v>
      </c>
      <c r="O24" s="72"/>
      <c r="P24" s="93">
        <v>3</v>
      </c>
      <c r="Q24" s="61" t="s">
        <v>0</v>
      </c>
      <c r="R24" s="56">
        <v>1</v>
      </c>
      <c r="S24" s="101" t="s">
        <v>215</v>
      </c>
      <c r="T24" s="102" t="s">
        <v>211</v>
      </c>
      <c r="U24" s="72"/>
      <c r="V24" s="93">
        <v>1</v>
      </c>
      <c r="W24" s="61" t="s">
        <v>0</v>
      </c>
      <c r="X24" s="56">
        <v>3</v>
      </c>
      <c r="Y24" s="101" t="s">
        <v>215</v>
      </c>
      <c r="Z24" s="102" t="s">
        <v>265</v>
      </c>
      <c r="AA24" s="84"/>
      <c r="AB24" s="56">
        <v>3</v>
      </c>
      <c r="AC24" s="61" t="s">
        <v>0</v>
      </c>
      <c r="AD24" s="56">
        <v>1</v>
      </c>
      <c r="AE24" s="101" t="s">
        <v>215</v>
      </c>
      <c r="AF24" s="102" t="s">
        <v>326</v>
      </c>
      <c r="AG24" s="84"/>
      <c r="AH24" s="56">
        <v>0</v>
      </c>
      <c r="AI24" s="61" t="s">
        <v>0</v>
      </c>
      <c r="AJ24" s="56">
        <v>2</v>
      </c>
      <c r="AK24" s="101" t="s">
        <v>215</v>
      </c>
      <c r="AL24" s="102" t="s">
        <v>211</v>
      </c>
      <c r="AM24" s="84"/>
      <c r="AN24" s="93">
        <v>0</v>
      </c>
      <c r="AO24" s="61" t="s">
        <v>0</v>
      </c>
      <c r="AP24" s="56">
        <v>3</v>
      </c>
      <c r="AQ24" s="101" t="s">
        <v>215</v>
      </c>
      <c r="AR24" s="102" t="s">
        <v>215</v>
      </c>
      <c r="AS24" s="84"/>
      <c r="AT24" s="56">
        <v>3</v>
      </c>
      <c r="AU24" s="61" t="s">
        <v>0</v>
      </c>
      <c r="AV24" s="56">
        <v>1</v>
      </c>
      <c r="AW24" s="101" t="s">
        <v>215</v>
      </c>
      <c r="AX24" s="102" t="s">
        <v>215</v>
      </c>
      <c r="AY24" s="84"/>
      <c r="AZ24" s="93">
        <v>3</v>
      </c>
      <c r="BA24" s="61" t="s">
        <v>0</v>
      </c>
      <c r="BB24" s="56">
        <v>0</v>
      </c>
      <c r="BC24" s="101" t="s">
        <v>216</v>
      </c>
      <c r="BD24" s="102" t="s">
        <v>265</v>
      </c>
      <c r="BE24" s="84"/>
      <c r="BF24" s="56">
        <v>0</v>
      </c>
      <c r="BG24" s="61" t="s">
        <v>0</v>
      </c>
      <c r="BH24" s="56">
        <v>2</v>
      </c>
      <c r="BI24" s="101" t="s">
        <v>215</v>
      </c>
      <c r="BJ24" s="102" t="s">
        <v>218</v>
      </c>
      <c r="BK24" s="84"/>
      <c r="BL24" s="56">
        <v>3</v>
      </c>
      <c r="BM24" s="61" t="s">
        <v>0</v>
      </c>
      <c r="BN24" s="56">
        <v>0</v>
      </c>
      <c r="BO24" s="101" t="s">
        <v>217</v>
      </c>
      <c r="BP24" s="102" t="s">
        <v>214</v>
      </c>
      <c r="BQ24" s="84"/>
      <c r="BR24" s="56">
        <v>1</v>
      </c>
      <c r="BS24" s="61" t="s">
        <v>0</v>
      </c>
      <c r="BT24" s="56">
        <v>3</v>
      </c>
      <c r="BU24" s="101" t="s">
        <v>215</v>
      </c>
      <c r="BV24" s="102" t="s">
        <v>288</v>
      </c>
      <c r="BW24" s="84"/>
      <c r="BX24" s="56">
        <v>3</v>
      </c>
      <c r="BY24" s="61" t="s">
        <v>0</v>
      </c>
      <c r="BZ24" s="56">
        <v>1</v>
      </c>
      <c r="CA24" s="101" t="s">
        <v>215</v>
      </c>
      <c r="CB24" s="102" t="s">
        <v>211</v>
      </c>
      <c r="CC24" s="84"/>
      <c r="CD24" s="56">
        <v>3</v>
      </c>
      <c r="CE24" s="61" t="s">
        <v>0</v>
      </c>
      <c r="CF24" s="56">
        <v>0</v>
      </c>
      <c r="CG24" s="101" t="s">
        <v>217</v>
      </c>
      <c r="CH24" s="102" t="s">
        <v>213</v>
      </c>
      <c r="CI24" s="84"/>
      <c r="CJ24" s="93"/>
      <c r="CK24" s="61" t="s">
        <v>0</v>
      </c>
      <c r="CL24" s="56"/>
      <c r="CM24" s="101" t="s">
        <v>325</v>
      </c>
      <c r="CN24" s="102" t="s">
        <v>325</v>
      </c>
      <c r="CO24" s="84"/>
      <c r="CP24" s="93">
        <v>1</v>
      </c>
      <c r="CQ24" s="61" t="s">
        <v>0</v>
      </c>
      <c r="CR24" s="56">
        <v>3</v>
      </c>
      <c r="CS24" s="101" t="s">
        <v>215</v>
      </c>
      <c r="CT24" s="102" t="s">
        <v>265</v>
      </c>
      <c r="CU24" s="84"/>
      <c r="CV24" s="56">
        <v>0</v>
      </c>
      <c r="CW24" s="61" t="s">
        <v>0</v>
      </c>
      <c r="CX24" s="56">
        <v>3</v>
      </c>
      <c r="CY24" s="101" t="s">
        <v>215</v>
      </c>
      <c r="CZ24" s="102" t="s">
        <v>326</v>
      </c>
      <c r="DA24" s="84"/>
      <c r="DB24" s="56">
        <v>1</v>
      </c>
      <c r="DC24" s="61" t="s">
        <v>0</v>
      </c>
      <c r="DD24" s="56">
        <v>3</v>
      </c>
      <c r="DE24" s="101" t="s">
        <v>215</v>
      </c>
      <c r="DF24" s="102" t="s">
        <v>214</v>
      </c>
      <c r="DG24" s="84"/>
      <c r="DH24" s="56">
        <v>3</v>
      </c>
      <c r="DI24" s="61" t="s">
        <v>0</v>
      </c>
      <c r="DJ24" s="56">
        <v>1</v>
      </c>
      <c r="DK24" s="101" t="s">
        <v>215</v>
      </c>
      <c r="DL24" s="102" t="s">
        <v>211</v>
      </c>
      <c r="DM24" s="84"/>
      <c r="DN24" s="56">
        <v>1</v>
      </c>
      <c r="DO24" s="61" t="s">
        <v>0</v>
      </c>
      <c r="DP24" s="101">
        <v>2</v>
      </c>
      <c r="DQ24" s="101" t="s">
        <v>215</v>
      </c>
      <c r="DR24" s="102" t="s">
        <v>211</v>
      </c>
      <c r="DS24" s="84"/>
      <c r="DT24" s="56">
        <v>3</v>
      </c>
      <c r="DU24" s="61" t="s">
        <v>0</v>
      </c>
      <c r="DV24" s="56">
        <v>1</v>
      </c>
      <c r="DW24" s="101" t="s">
        <v>265</v>
      </c>
      <c r="DX24" s="102" t="s">
        <v>218</v>
      </c>
      <c r="DY24" s="84"/>
      <c r="DZ24" s="56">
        <v>3</v>
      </c>
      <c r="EA24" s="61" t="s">
        <v>0</v>
      </c>
      <c r="EB24" s="56">
        <v>1</v>
      </c>
      <c r="EC24" s="101" t="s">
        <v>215</v>
      </c>
      <c r="ED24" s="102" t="s">
        <v>326</v>
      </c>
      <c r="EE24" s="84"/>
      <c r="EF24" s="56">
        <v>1</v>
      </c>
      <c r="EG24" s="61" t="s">
        <v>0</v>
      </c>
      <c r="EH24" s="56">
        <v>3</v>
      </c>
      <c r="EI24" s="101" t="s">
        <v>215</v>
      </c>
      <c r="EJ24" s="102" t="s">
        <v>326</v>
      </c>
      <c r="EK24" s="84"/>
      <c r="EL24" s="56">
        <v>1</v>
      </c>
      <c r="EM24" s="61" t="s">
        <v>0</v>
      </c>
      <c r="EN24" s="56">
        <v>3</v>
      </c>
      <c r="EO24" s="101" t="s">
        <v>215</v>
      </c>
      <c r="EP24" s="102" t="s">
        <v>211</v>
      </c>
      <c r="EQ24" s="84"/>
      <c r="ER24" s="93">
        <v>1</v>
      </c>
      <c r="ES24" s="61" t="s">
        <v>0</v>
      </c>
      <c r="ET24" s="56">
        <v>2</v>
      </c>
      <c r="EU24" s="101" t="s">
        <v>214</v>
      </c>
      <c r="EV24" s="102" t="s">
        <v>207</v>
      </c>
      <c r="EW24" s="84"/>
      <c r="EX24" s="56">
        <v>3</v>
      </c>
      <c r="EY24" s="61" t="s">
        <v>0</v>
      </c>
      <c r="EZ24" s="56">
        <v>1</v>
      </c>
      <c r="FA24" s="101" t="s">
        <v>215</v>
      </c>
      <c r="FB24" s="102" t="s">
        <v>217</v>
      </c>
      <c r="FC24" s="84"/>
      <c r="FD24" s="93">
        <v>3</v>
      </c>
      <c r="FE24" s="61" t="s">
        <v>0</v>
      </c>
      <c r="FF24" s="56">
        <v>1</v>
      </c>
      <c r="FG24" s="101" t="s">
        <v>265</v>
      </c>
      <c r="FH24" s="102" t="s">
        <v>214</v>
      </c>
      <c r="FI24" s="84"/>
      <c r="FJ24" s="56">
        <v>3</v>
      </c>
      <c r="FK24" s="61" t="s">
        <v>0</v>
      </c>
      <c r="FL24" s="56">
        <v>1</v>
      </c>
      <c r="FM24" s="101" t="s">
        <v>215</v>
      </c>
      <c r="FN24" s="102" t="s">
        <v>288</v>
      </c>
      <c r="FO24" s="84"/>
      <c r="FP24" s="56">
        <v>1</v>
      </c>
      <c r="FQ24" s="61" t="s">
        <v>0</v>
      </c>
      <c r="FR24" s="56">
        <v>3</v>
      </c>
      <c r="FS24" s="101" t="s">
        <v>215</v>
      </c>
      <c r="FT24" s="102" t="s">
        <v>207</v>
      </c>
      <c r="FU24" s="84"/>
      <c r="FV24" s="56">
        <v>3</v>
      </c>
      <c r="FW24" s="61" t="s">
        <v>0</v>
      </c>
      <c r="FX24" s="56">
        <v>1</v>
      </c>
      <c r="FY24" s="101" t="s">
        <v>215</v>
      </c>
      <c r="FZ24" s="102" t="s">
        <v>207</v>
      </c>
      <c r="GA24" s="84"/>
      <c r="GB24" s="93">
        <v>1</v>
      </c>
      <c r="GC24" s="61" t="s">
        <v>0</v>
      </c>
      <c r="GD24" s="56">
        <v>3</v>
      </c>
      <c r="GE24" s="101" t="s">
        <v>217</v>
      </c>
      <c r="GF24" s="102" t="s">
        <v>214</v>
      </c>
      <c r="GG24" s="84"/>
      <c r="GH24" s="93">
        <v>3</v>
      </c>
      <c r="GI24" s="61" t="s">
        <v>0</v>
      </c>
      <c r="GJ24" s="56">
        <v>0</v>
      </c>
      <c r="GK24" s="101" t="s">
        <v>217</v>
      </c>
      <c r="GL24" s="102" t="s">
        <v>213</v>
      </c>
      <c r="GM24" s="84"/>
      <c r="GN24" s="56">
        <v>1</v>
      </c>
      <c r="GO24" s="61" t="s">
        <v>0</v>
      </c>
      <c r="GP24" s="56">
        <v>3</v>
      </c>
      <c r="GQ24" s="101" t="s">
        <v>216</v>
      </c>
      <c r="GR24" s="102" t="s">
        <v>218</v>
      </c>
      <c r="GS24" s="84"/>
      <c r="GT24" s="56">
        <v>0</v>
      </c>
      <c r="GU24" s="61" t="s">
        <v>0</v>
      </c>
      <c r="GV24" s="56">
        <v>2</v>
      </c>
      <c r="GW24" s="101" t="s">
        <v>265</v>
      </c>
      <c r="GX24" s="102" t="s">
        <v>218</v>
      </c>
      <c r="GY24" s="84"/>
      <c r="GZ24" s="93">
        <v>3</v>
      </c>
      <c r="HA24" s="61" t="s">
        <v>0</v>
      </c>
      <c r="HB24" s="56">
        <v>0</v>
      </c>
      <c r="HC24" s="101" t="s">
        <v>216</v>
      </c>
      <c r="HD24" s="102" t="s">
        <v>217</v>
      </c>
      <c r="HE24" s="84"/>
      <c r="HF24" s="56">
        <v>3</v>
      </c>
      <c r="HG24" s="61" t="s">
        <v>0</v>
      </c>
      <c r="HH24" s="56">
        <v>1</v>
      </c>
      <c r="HI24" s="101" t="s">
        <v>216</v>
      </c>
      <c r="HJ24" s="102" t="s">
        <v>217</v>
      </c>
      <c r="HK24" s="84"/>
      <c r="HL24" s="56">
        <v>1</v>
      </c>
      <c r="HM24" s="61" t="s">
        <v>0</v>
      </c>
      <c r="HN24" s="56">
        <v>3</v>
      </c>
      <c r="HO24" s="101" t="s">
        <v>218</v>
      </c>
      <c r="HP24" s="102" t="s">
        <v>216</v>
      </c>
      <c r="HQ24" s="84"/>
      <c r="HR24" s="56">
        <v>3</v>
      </c>
      <c r="HS24" s="61" t="s">
        <v>0</v>
      </c>
      <c r="HT24" s="56">
        <v>0</v>
      </c>
      <c r="HU24" s="101" t="s">
        <v>216</v>
      </c>
      <c r="HV24" s="102" t="s">
        <v>217</v>
      </c>
      <c r="HW24" s="84"/>
      <c r="HX24" s="93"/>
      <c r="HY24" s="61" t="s">
        <v>0</v>
      </c>
      <c r="HZ24" s="56"/>
      <c r="IA24" s="101" t="s">
        <v>325</v>
      </c>
      <c r="IB24" s="102" t="s">
        <v>325</v>
      </c>
      <c r="IC24" s="84"/>
      <c r="ID24" s="56">
        <v>0</v>
      </c>
      <c r="IE24" s="61" t="s">
        <v>0</v>
      </c>
      <c r="IF24" s="56">
        <v>3</v>
      </c>
      <c r="IG24" s="101" t="s">
        <v>216</v>
      </c>
      <c r="IH24" s="102" t="s">
        <v>217</v>
      </c>
      <c r="II24" s="84"/>
      <c r="IJ24" s="56"/>
      <c r="IK24" s="61" t="s">
        <v>0</v>
      </c>
      <c r="IL24" s="56"/>
      <c r="IM24" s="101" t="s">
        <v>325</v>
      </c>
      <c r="IN24" s="102" t="s">
        <v>325</v>
      </c>
      <c r="IO24" s="84"/>
      <c r="IP24" s="93">
        <v>3</v>
      </c>
      <c r="IQ24" s="61" t="s">
        <v>0</v>
      </c>
      <c r="IR24" s="56">
        <v>0</v>
      </c>
      <c r="IS24" s="101" t="s">
        <v>265</v>
      </c>
      <c r="IT24" s="102" t="s">
        <v>218</v>
      </c>
      <c r="IU24" s="84"/>
      <c r="IV24" s="56">
        <v>1</v>
      </c>
      <c r="IW24" s="61" t="s">
        <v>0</v>
      </c>
      <c r="IX24" s="56">
        <v>3</v>
      </c>
      <c r="IY24" s="101" t="s">
        <v>265</v>
      </c>
      <c r="IZ24" s="102" t="s">
        <v>326</v>
      </c>
      <c r="JA24" s="84"/>
      <c r="JB24" s="56">
        <v>3</v>
      </c>
      <c r="JC24" s="61" t="s">
        <v>0</v>
      </c>
      <c r="JD24" s="56">
        <v>1</v>
      </c>
      <c r="JE24" s="101" t="s">
        <v>265</v>
      </c>
      <c r="JF24" s="102" t="s">
        <v>207</v>
      </c>
      <c r="JG24" s="84"/>
      <c r="JH24" s="56">
        <v>1</v>
      </c>
      <c r="JI24" s="61" t="s">
        <v>0</v>
      </c>
      <c r="JJ24" s="56">
        <v>3</v>
      </c>
      <c r="JK24" s="101" t="s">
        <v>218</v>
      </c>
      <c r="JL24" s="102" t="s">
        <v>209</v>
      </c>
      <c r="JM24" s="84"/>
      <c r="JN24" s="56">
        <v>1</v>
      </c>
      <c r="JO24" s="61" t="s">
        <v>0</v>
      </c>
      <c r="JP24" s="56">
        <v>3</v>
      </c>
      <c r="JQ24" s="101" t="s">
        <v>217</v>
      </c>
      <c r="JR24" s="102" t="s">
        <v>209</v>
      </c>
      <c r="JS24" s="84"/>
      <c r="JT24" s="93">
        <v>2</v>
      </c>
      <c r="JU24" s="61" t="s">
        <v>0</v>
      </c>
      <c r="JV24" s="56">
        <v>1</v>
      </c>
      <c r="JW24" s="101" t="s">
        <v>215</v>
      </c>
      <c r="JX24" s="102" t="s">
        <v>218</v>
      </c>
      <c r="JY24" s="84"/>
      <c r="JZ24" s="93">
        <v>3</v>
      </c>
      <c r="KA24" s="61" t="s">
        <v>0</v>
      </c>
      <c r="KB24" s="56">
        <v>2</v>
      </c>
      <c r="KC24" s="101" t="s">
        <v>265</v>
      </c>
      <c r="KD24" s="102" t="s">
        <v>208</v>
      </c>
      <c r="KE24" s="84"/>
      <c r="KF24" s="93">
        <v>1</v>
      </c>
      <c r="KG24" s="61" t="s">
        <v>0</v>
      </c>
      <c r="KH24" s="56">
        <v>3</v>
      </c>
      <c r="KI24" s="101" t="s">
        <v>215</v>
      </c>
      <c r="KJ24" s="102" t="s">
        <v>209</v>
      </c>
      <c r="KK24" s="84"/>
      <c r="KL24" s="56"/>
      <c r="KM24" s="61" t="s">
        <v>0</v>
      </c>
      <c r="KN24" s="56"/>
      <c r="KO24" s="101" t="s">
        <v>325</v>
      </c>
      <c r="KP24" s="102" t="s">
        <v>325</v>
      </c>
      <c r="KQ24" s="84"/>
      <c r="KR24" s="56">
        <v>3</v>
      </c>
      <c r="KS24" s="61" t="s">
        <v>0</v>
      </c>
      <c r="KT24" s="56">
        <v>1</v>
      </c>
      <c r="KU24" s="101" t="s">
        <v>215</v>
      </c>
      <c r="KV24" s="102" t="s">
        <v>207</v>
      </c>
      <c r="KW24" s="84"/>
      <c r="KX24" s="56"/>
      <c r="KY24" s="61" t="s">
        <v>0</v>
      </c>
      <c r="KZ24" s="56"/>
      <c r="LA24" s="101" t="s">
        <v>325</v>
      </c>
      <c r="LB24" s="102" t="s">
        <v>325</v>
      </c>
      <c r="LC24" s="84"/>
      <c r="LD24" s="93"/>
      <c r="LE24" s="61" t="s">
        <v>0</v>
      </c>
      <c r="LF24" s="56"/>
      <c r="LG24" s="101" t="s">
        <v>325</v>
      </c>
      <c r="LH24" s="102" t="s">
        <v>325</v>
      </c>
      <c r="LI24" s="84"/>
      <c r="LJ24" s="56"/>
      <c r="LK24" s="61" t="s">
        <v>0</v>
      </c>
      <c r="LL24" s="56"/>
      <c r="LM24" s="101" t="s">
        <v>325</v>
      </c>
      <c r="LN24" s="102" t="s">
        <v>325</v>
      </c>
      <c r="LO24" s="84"/>
      <c r="LP24" s="56"/>
      <c r="LQ24" s="61" t="s">
        <v>0</v>
      </c>
      <c r="LR24" s="56"/>
      <c r="LS24" s="101" t="s">
        <v>325</v>
      </c>
      <c r="LT24" s="102" t="s">
        <v>325</v>
      </c>
      <c r="LU24" s="84"/>
      <c r="LV24" s="93"/>
      <c r="LW24" s="61" t="s">
        <v>0</v>
      </c>
      <c r="LX24" s="56"/>
      <c r="LY24" s="101" t="s">
        <v>325</v>
      </c>
      <c r="LZ24" s="102" t="s">
        <v>325</v>
      </c>
      <c r="MA24" s="84"/>
      <c r="MB24" s="56"/>
      <c r="MC24" s="61" t="s">
        <v>0</v>
      </c>
      <c r="MD24" s="56"/>
      <c r="ME24" s="101" t="s">
        <v>325</v>
      </c>
      <c r="MF24" s="102" t="s">
        <v>325</v>
      </c>
      <c r="MG24" s="84"/>
      <c r="MH24" s="56"/>
      <c r="MI24" s="61" t="s">
        <v>0</v>
      </c>
      <c r="MJ24" s="56"/>
      <c r="MK24" s="101" t="s">
        <v>325</v>
      </c>
      <c r="ML24" s="102" t="s">
        <v>325</v>
      </c>
      <c r="MM24" s="84"/>
      <c r="MN24" s="56"/>
      <c r="MO24" s="61" t="s">
        <v>0</v>
      </c>
      <c r="MP24" s="56"/>
      <c r="MQ24" s="101" t="s">
        <v>325</v>
      </c>
      <c r="MR24" s="102" t="s">
        <v>325</v>
      </c>
      <c r="MS24" s="84"/>
      <c r="MT24" s="93"/>
      <c r="MU24" s="61" t="s">
        <v>0</v>
      </c>
      <c r="MV24" s="56"/>
      <c r="MW24" s="101" t="s">
        <v>325</v>
      </c>
      <c r="MX24" s="102" t="s">
        <v>325</v>
      </c>
      <c r="MY24" s="84"/>
      <c r="MZ24" s="56"/>
      <c r="NA24" s="61" t="s">
        <v>0</v>
      </c>
      <c r="NB24" s="56"/>
      <c r="NC24" s="101" t="s">
        <v>325</v>
      </c>
      <c r="ND24" s="102" t="s">
        <v>325</v>
      </c>
      <c r="NE24" s="84"/>
      <c r="NF24" s="56"/>
      <c r="NG24" s="61" t="s">
        <v>0</v>
      </c>
      <c r="NH24" s="56"/>
      <c r="NI24" s="101" t="s">
        <v>325</v>
      </c>
      <c r="NJ24" s="102" t="s">
        <v>325</v>
      </c>
      <c r="NK24" s="84"/>
      <c r="NL24" s="56"/>
      <c r="NM24" s="61" t="s">
        <v>0</v>
      </c>
      <c r="NN24" s="56"/>
      <c r="NO24" s="101" t="s">
        <v>325</v>
      </c>
      <c r="NP24" s="102" t="s">
        <v>325</v>
      </c>
      <c r="NQ24" s="84"/>
      <c r="NR24" s="56"/>
      <c r="NS24" s="61" t="s">
        <v>0</v>
      </c>
      <c r="NT24" s="56"/>
      <c r="NU24" s="101" t="s">
        <v>325</v>
      </c>
      <c r="NV24" s="102" t="s">
        <v>325</v>
      </c>
      <c r="NW24" s="61"/>
      <c r="NX24" s="93"/>
      <c r="NY24" s="61" t="s">
        <v>0</v>
      </c>
      <c r="NZ24" s="56"/>
      <c r="OA24" s="101" t="s">
        <v>325</v>
      </c>
      <c r="OB24" s="102" t="s">
        <v>325</v>
      </c>
      <c r="OC24" s="61"/>
      <c r="OD24" s="229"/>
      <c r="OE24" s="101" t="s">
        <v>0</v>
      </c>
      <c r="OF24" s="101"/>
      <c r="OG24" s="101" t="s">
        <v>325</v>
      </c>
      <c r="OH24" s="102" t="s">
        <v>325</v>
      </c>
    </row>
    <row r="25" spans="1:398" ht="15" x14ac:dyDescent="0.2">
      <c r="A25" s="256">
        <f>IF(B25="","",VLOOKUP(B25,'Registrovaní tipéri'!$A$2:$B$101,2,FALSE))</f>
        <v>24</v>
      </c>
      <c r="B25" s="250" t="s">
        <v>183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215</v>
      </c>
      <c r="N25" s="102" t="s">
        <v>265</v>
      </c>
      <c r="O25" s="72"/>
      <c r="P25" s="93">
        <v>4</v>
      </c>
      <c r="Q25" s="61" t="s">
        <v>0</v>
      </c>
      <c r="R25" s="56">
        <v>1</v>
      </c>
      <c r="S25" s="101" t="s">
        <v>215</v>
      </c>
      <c r="T25" s="102" t="s">
        <v>215</v>
      </c>
      <c r="U25" s="72"/>
      <c r="V25" s="93">
        <v>3</v>
      </c>
      <c r="W25" s="61" t="s">
        <v>0</v>
      </c>
      <c r="X25" s="56">
        <v>3</v>
      </c>
      <c r="Y25" s="101" t="s">
        <v>347</v>
      </c>
      <c r="Z25" s="102" t="s">
        <v>215</v>
      </c>
      <c r="AA25" s="84"/>
      <c r="AB25" s="56">
        <v>3</v>
      </c>
      <c r="AC25" s="61" t="s">
        <v>0</v>
      </c>
      <c r="AD25" s="56">
        <v>1</v>
      </c>
      <c r="AE25" s="101" t="s">
        <v>215</v>
      </c>
      <c r="AF25" s="102" t="s">
        <v>211</v>
      </c>
      <c r="AG25" s="84"/>
      <c r="AH25" s="56">
        <v>2</v>
      </c>
      <c r="AI25" s="61" t="s">
        <v>0</v>
      </c>
      <c r="AJ25" s="56">
        <v>4</v>
      </c>
      <c r="AK25" s="101" t="s">
        <v>215</v>
      </c>
      <c r="AL25" s="102" t="s">
        <v>216</v>
      </c>
      <c r="AM25" s="84"/>
      <c r="AN25" s="93">
        <v>1</v>
      </c>
      <c r="AO25" s="61" t="s">
        <v>0</v>
      </c>
      <c r="AP25" s="56">
        <v>2</v>
      </c>
      <c r="AQ25" s="101" t="s">
        <v>216</v>
      </c>
      <c r="AR25" s="102" t="s">
        <v>213</v>
      </c>
      <c r="AS25" s="84"/>
      <c r="AT25" s="56">
        <v>4</v>
      </c>
      <c r="AU25" s="61" t="s">
        <v>0</v>
      </c>
      <c r="AV25" s="56">
        <v>1</v>
      </c>
      <c r="AW25" s="101" t="s">
        <v>218</v>
      </c>
      <c r="AX25" s="102" t="s">
        <v>215</v>
      </c>
      <c r="AY25" s="84"/>
      <c r="AZ25" s="93">
        <v>2</v>
      </c>
      <c r="BA25" s="61" t="s">
        <v>0</v>
      </c>
      <c r="BB25" s="56">
        <v>2</v>
      </c>
      <c r="BC25" s="101" t="s">
        <v>265</v>
      </c>
      <c r="BD25" s="102" t="s">
        <v>214</v>
      </c>
      <c r="BE25" s="84"/>
      <c r="BF25" s="56">
        <v>2</v>
      </c>
      <c r="BG25" s="61" t="s">
        <v>0</v>
      </c>
      <c r="BH25" s="56">
        <v>4</v>
      </c>
      <c r="BI25" s="101" t="s">
        <v>217</v>
      </c>
      <c r="BJ25" s="102" t="s">
        <v>215</v>
      </c>
      <c r="BK25" s="84"/>
      <c r="BL25" s="56">
        <v>2</v>
      </c>
      <c r="BM25" s="61" t="s">
        <v>0</v>
      </c>
      <c r="BN25" s="56">
        <v>0</v>
      </c>
      <c r="BO25" s="101" t="s">
        <v>361</v>
      </c>
      <c r="BP25" s="102" t="s">
        <v>214</v>
      </c>
      <c r="BQ25" s="84"/>
      <c r="BR25" s="56">
        <v>1</v>
      </c>
      <c r="BS25" s="61" t="s">
        <v>0</v>
      </c>
      <c r="BT25" s="56">
        <v>3</v>
      </c>
      <c r="BU25" s="101" t="s">
        <v>218</v>
      </c>
      <c r="BV25" s="102" t="s">
        <v>215</v>
      </c>
      <c r="BW25" s="84"/>
      <c r="BX25" s="56">
        <v>3</v>
      </c>
      <c r="BY25" s="61" t="s">
        <v>0</v>
      </c>
      <c r="BZ25" s="56">
        <v>1</v>
      </c>
      <c r="CA25" s="101" t="s">
        <v>215</v>
      </c>
      <c r="CB25" s="102" t="s">
        <v>211</v>
      </c>
      <c r="CC25" s="84"/>
      <c r="CD25" s="56">
        <v>3</v>
      </c>
      <c r="CE25" s="61" t="s">
        <v>0</v>
      </c>
      <c r="CF25" s="56">
        <v>2</v>
      </c>
      <c r="CG25" s="101" t="s">
        <v>213</v>
      </c>
      <c r="CH25" s="102" t="s">
        <v>214</v>
      </c>
      <c r="CI25" s="84"/>
      <c r="CJ25" s="93">
        <v>4</v>
      </c>
      <c r="CK25" s="61" t="s">
        <v>0</v>
      </c>
      <c r="CL25" s="56">
        <v>1</v>
      </c>
      <c r="CM25" s="101" t="s">
        <v>217</v>
      </c>
      <c r="CN25" s="102" t="s">
        <v>215</v>
      </c>
      <c r="CO25" s="84"/>
      <c r="CP25" s="93">
        <v>2</v>
      </c>
      <c r="CQ25" s="61" t="s">
        <v>0</v>
      </c>
      <c r="CR25" s="56">
        <v>3</v>
      </c>
      <c r="CS25" s="101" t="s">
        <v>265</v>
      </c>
      <c r="CT25" s="102" t="s">
        <v>344</v>
      </c>
      <c r="CU25" s="84"/>
      <c r="CV25" s="56">
        <v>0</v>
      </c>
      <c r="CW25" s="61" t="s">
        <v>0</v>
      </c>
      <c r="CX25" s="56">
        <v>3</v>
      </c>
      <c r="CY25" s="101" t="s">
        <v>215</v>
      </c>
      <c r="CZ25" s="102" t="s">
        <v>217</v>
      </c>
      <c r="DA25" s="84"/>
      <c r="DB25" s="56">
        <v>1</v>
      </c>
      <c r="DC25" s="61" t="s">
        <v>0</v>
      </c>
      <c r="DD25" s="56">
        <v>2</v>
      </c>
      <c r="DE25" s="101" t="s">
        <v>216</v>
      </c>
      <c r="DF25" s="102" t="s">
        <v>213</v>
      </c>
      <c r="DG25" s="84"/>
      <c r="DH25" s="56">
        <v>3</v>
      </c>
      <c r="DI25" s="61" t="s">
        <v>0</v>
      </c>
      <c r="DJ25" s="56">
        <v>1</v>
      </c>
      <c r="DK25" s="101" t="s">
        <v>215</v>
      </c>
      <c r="DL25" s="102" t="s">
        <v>215</v>
      </c>
      <c r="DM25" s="84"/>
      <c r="DN25" s="56">
        <v>2</v>
      </c>
      <c r="DO25" s="61" t="s">
        <v>0</v>
      </c>
      <c r="DP25" s="56">
        <v>2</v>
      </c>
      <c r="DQ25" s="101" t="s">
        <v>374</v>
      </c>
      <c r="DR25" s="102" t="s">
        <v>215</v>
      </c>
      <c r="DS25" s="84"/>
      <c r="DT25" s="56">
        <v>3</v>
      </c>
      <c r="DU25" s="61" t="s">
        <v>0</v>
      </c>
      <c r="DV25" s="56">
        <v>0</v>
      </c>
      <c r="DW25" s="101" t="s">
        <v>265</v>
      </c>
      <c r="DX25" s="102" t="s">
        <v>218</v>
      </c>
      <c r="DY25" s="84"/>
      <c r="DZ25" s="56">
        <v>3</v>
      </c>
      <c r="EA25" s="61" t="s">
        <v>0</v>
      </c>
      <c r="EB25" s="56">
        <v>1</v>
      </c>
      <c r="EC25" s="101" t="s">
        <v>215</v>
      </c>
      <c r="ED25" s="102" t="s">
        <v>217</v>
      </c>
      <c r="EE25" s="84"/>
      <c r="EF25" s="56">
        <v>0</v>
      </c>
      <c r="EG25" s="61" t="s">
        <v>0</v>
      </c>
      <c r="EH25" s="56">
        <v>3</v>
      </c>
      <c r="EI25" s="101" t="s">
        <v>217</v>
      </c>
      <c r="EJ25" s="102" t="s">
        <v>215</v>
      </c>
      <c r="EK25" s="84"/>
      <c r="EL25" s="56">
        <v>1</v>
      </c>
      <c r="EM25" s="61" t="s">
        <v>0</v>
      </c>
      <c r="EN25" s="56">
        <v>4</v>
      </c>
      <c r="EO25" s="101" t="s">
        <v>217</v>
      </c>
      <c r="EP25" s="102" t="s">
        <v>208</v>
      </c>
      <c r="EQ25" s="84"/>
      <c r="ER25" s="93">
        <v>1</v>
      </c>
      <c r="ES25" s="61" t="s">
        <v>0</v>
      </c>
      <c r="ET25" s="56">
        <v>3</v>
      </c>
      <c r="EU25" s="101" t="s">
        <v>361</v>
      </c>
      <c r="EV25" s="102" t="s">
        <v>214</v>
      </c>
      <c r="EW25" s="84"/>
      <c r="EX25" s="56">
        <v>4</v>
      </c>
      <c r="EY25" s="61" t="s">
        <v>0</v>
      </c>
      <c r="EZ25" s="56">
        <v>1</v>
      </c>
      <c r="FA25" s="101" t="s">
        <v>215</v>
      </c>
      <c r="FB25" s="102" t="s">
        <v>215</v>
      </c>
      <c r="FC25" s="84"/>
      <c r="FD25" s="93">
        <v>2</v>
      </c>
      <c r="FE25" s="61" t="s">
        <v>0</v>
      </c>
      <c r="FF25" s="56">
        <v>0</v>
      </c>
      <c r="FG25" s="101" t="s">
        <v>265</v>
      </c>
      <c r="FH25" s="102" t="s">
        <v>213</v>
      </c>
      <c r="FI25" s="84"/>
      <c r="FJ25" s="56">
        <v>2</v>
      </c>
      <c r="FK25" s="61" t="s">
        <v>0</v>
      </c>
      <c r="FL25" s="56">
        <v>1</v>
      </c>
      <c r="FM25" s="101" t="s">
        <v>217</v>
      </c>
      <c r="FN25" s="102" t="s">
        <v>211</v>
      </c>
      <c r="FO25" s="84"/>
      <c r="FP25" s="56">
        <v>1</v>
      </c>
      <c r="FQ25" s="61" t="s">
        <v>0</v>
      </c>
      <c r="FR25" s="56">
        <v>4</v>
      </c>
      <c r="FS25" s="101" t="s">
        <v>217</v>
      </c>
      <c r="FT25" s="102" t="s">
        <v>211</v>
      </c>
      <c r="FU25" s="84"/>
      <c r="FV25" s="56">
        <v>3</v>
      </c>
      <c r="FW25" s="61" t="s">
        <v>0</v>
      </c>
      <c r="FX25" s="56">
        <v>1</v>
      </c>
      <c r="FY25" s="101" t="s">
        <v>215</v>
      </c>
      <c r="FZ25" s="102" t="s">
        <v>215</v>
      </c>
      <c r="GA25" s="84"/>
      <c r="GB25" s="93">
        <v>2</v>
      </c>
      <c r="GC25" s="61" t="s">
        <v>0</v>
      </c>
      <c r="GD25" s="56">
        <v>1</v>
      </c>
      <c r="GE25" s="101" t="s">
        <v>399</v>
      </c>
      <c r="GF25" s="102" t="s">
        <v>359</v>
      </c>
      <c r="GG25" s="84"/>
      <c r="GH25" s="93">
        <v>2</v>
      </c>
      <c r="GI25" s="61" t="s">
        <v>0</v>
      </c>
      <c r="GJ25" s="56">
        <v>0</v>
      </c>
      <c r="GK25" s="101" t="s">
        <v>216</v>
      </c>
      <c r="GL25" s="102" t="s">
        <v>211</v>
      </c>
      <c r="GM25" s="84"/>
      <c r="GN25" s="56">
        <v>0</v>
      </c>
      <c r="GO25" s="61" t="s">
        <v>0</v>
      </c>
      <c r="GP25" s="56">
        <v>2</v>
      </c>
      <c r="GQ25" s="101" t="s">
        <v>216</v>
      </c>
      <c r="GR25" s="102" t="s">
        <v>218</v>
      </c>
      <c r="GS25" s="84"/>
      <c r="GT25" s="56">
        <v>1</v>
      </c>
      <c r="GU25" s="61" t="s">
        <v>0</v>
      </c>
      <c r="GV25" s="56">
        <v>2</v>
      </c>
      <c r="GW25" s="101" t="s">
        <v>265</v>
      </c>
      <c r="GX25" s="102" t="s">
        <v>326</v>
      </c>
      <c r="GY25" s="84"/>
      <c r="GZ25" s="93">
        <v>3</v>
      </c>
      <c r="HA25" s="61" t="s">
        <v>0</v>
      </c>
      <c r="HB25" s="56">
        <v>1</v>
      </c>
      <c r="HC25" s="101" t="s">
        <v>214</v>
      </c>
      <c r="HD25" s="102" t="s">
        <v>213</v>
      </c>
      <c r="HE25" s="84"/>
      <c r="HF25" s="56"/>
      <c r="HG25" s="61" t="s">
        <v>0</v>
      </c>
      <c r="HH25" s="56"/>
      <c r="HI25" s="101" t="s">
        <v>325</v>
      </c>
      <c r="HJ25" s="102" t="s">
        <v>325</v>
      </c>
      <c r="HK25" s="84"/>
      <c r="HL25" s="56">
        <v>2</v>
      </c>
      <c r="HM25" s="61" t="s">
        <v>0</v>
      </c>
      <c r="HN25" s="56">
        <v>4</v>
      </c>
      <c r="HO25" s="101" t="s">
        <v>218</v>
      </c>
      <c r="HP25" s="102" t="s">
        <v>211</v>
      </c>
      <c r="HQ25" s="84"/>
      <c r="HR25" s="56">
        <v>4</v>
      </c>
      <c r="HS25" s="61" t="s">
        <v>0</v>
      </c>
      <c r="HT25" s="56">
        <v>0</v>
      </c>
      <c r="HU25" s="101" t="s">
        <v>217</v>
      </c>
      <c r="HV25" s="102" t="s">
        <v>217</v>
      </c>
      <c r="HW25" s="84"/>
      <c r="HX25" s="93"/>
      <c r="HY25" s="61" t="s">
        <v>0</v>
      </c>
      <c r="HZ25" s="56"/>
      <c r="IA25" s="101" t="s">
        <v>325</v>
      </c>
      <c r="IB25" s="102" t="s">
        <v>325</v>
      </c>
      <c r="IC25" s="84"/>
      <c r="ID25" s="56">
        <v>0</v>
      </c>
      <c r="IE25" s="61" t="s">
        <v>0</v>
      </c>
      <c r="IF25" s="56">
        <v>1</v>
      </c>
      <c r="IG25" s="101" t="s">
        <v>217</v>
      </c>
      <c r="IH25" s="102" t="s">
        <v>215</v>
      </c>
      <c r="II25" s="84"/>
      <c r="IJ25" s="56"/>
      <c r="IK25" s="61" t="s">
        <v>0</v>
      </c>
      <c r="IL25" s="56"/>
      <c r="IM25" s="101" t="s">
        <v>325</v>
      </c>
      <c r="IN25" s="102" t="s">
        <v>325</v>
      </c>
      <c r="IO25" s="84"/>
      <c r="IP25" s="93">
        <v>2</v>
      </c>
      <c r="IQ25" s="61" t="s">
        <v>0</v>
      </c>
      <c r="IR25" s="56">
        <v>0</v>
      </c>
      <c r="IS25" s="101" t="s">
        <v>206</v>
      </c>
      <c r="IT25" s="102" t="s">
        <v>209</v>
      </c>
      <c r="IU25" s="84"/>
      <c r="IV25" s="56">
        <v>1</v>
      </c>
      <c r="IW25" s="61" t="s">
        <v>0</v>
      </c>
      <c r="IX25" s="56">
        <v>2</v>
      </c>
      <c r="IY25" s="101" t="s">
        <v>265</v>
      </c>
      <c r="IZ25" s="102" t="s">
        <v>209</v>
      </c>
      <c r="JA25" s="84"/>
      <c r="JB25" s="56">
        <v>2</v>
      </c>
      <c r="JC25" s="61" t="s">
        <v>0</v>
      </c>
      <c r="JD25" s="56">
        <v>1</v>
      </c>
      <c r="JE25" s="101" t="s">
        <v>265</v>
      </c>
      <c r="JF25" s="102" t="s">
        <v>208</v>
      </c>
      <c r="JG25" s="84"/>
      <c r="JH25" s="56">
        <v>1</v>
      </c>
      <c r="JI25" s="61" t="s">
        <v>0</v>
      </c>
      <c r="JJ25" s="56">
        <v>3</v>
      </c>
      <c r="JK25" s="101" t="s">
        <v>265</v>
      </c>
      <c r="JL25" s="102" t="s">
        <v>218</v>
      </c>
      <c r="JM25" s="84"/>
      <c r="JN25" s="56">
        <v>0</v>
      </c>
      <c r="JO25" s="61" t="s">
        <v>0</v>
      </c>
      <c r="JP25" s="56">
        <v>1</v>
      </c>
      <c r="JQ25" s="101" t="s">
        <v>265</v>
      </c>
      <c r="JR25" s="102" t="s">
        <v>218</v>
      </c>
      <c r="JS25" s="84"/>
      <c r="JT25" s="93">
        <v>1</v>
      </c>
      <c r="JU25" s="61" t="s">
        <v>0</v>
      </c>
      <c r="JV25" s="56">
        <v>3</v>
      </c>
      <c r="JW25" s="101" t="s">
        <v>375</v>
      </c>
      <c r="JX25" s="102" t="s">
        <v>420</v>
      </c>
      <c r="JY25" s="84"/>
      <c r="JZ25" s="93">
        <v>3</v>
      </c>
      <c r="KA25" s="61" t="s">
        <v>0</v>
      </c>
      <c r="KB25" s="56">
        <v>1</v>
      </c>
      <c r="KC25" s="101" t="s">
        <v>265</v>
      </c>
      <c r="KD25" s="102" t="s">
        <v>208</v>
      </c>
      <c r="KE25" s="84"/>
      <c r="KF25" s="93">
        <v>1</v>
      </c>
      <c r="KG25" s="61" t="s">
        <v>0</v>
      </c>
      <c r="KH25" s="56">
        <v>3</v>
      </c>
      <c r="KI25" s="101" t="s">
        <v>215</v>
      </c>
      <c r="KJ25" s="102" t="s">
        <v>217</v>
      </c>
      <c r="KK25" s="84"/>
      <c r="KL25" s="56"/>
      <c r="KM25" s="61" t="s">
        <v>0</v>
      </c>
      <c r="KN25" s="56"/>
      <c r="KO25" s="101" t="s">
        <v>325</v>
      </c>
      <c r="KP25" s="102" t="s">
        <v>325</v>
      </c>
      <c r="KQ25" s="84"/>
      <c r="KR25" s="56">
        <v>3</v>
      </c>
      <c r="KS25" s="61" t="s">
        <v>0</v>
      </c>
      <c r="KT25" s="56">
        <v>1</v>
      </c>
      <c r="KU25" s="101" t="s">
        <v>215</v>
      </c>
      <c r="KV25" s="102" t="s">
        <v>326</v>
      </c>
      <c r="KW25" s="84"/>
      <c r="KX25" s="56"/>
      <c r="KY25" s="61" t="s">
        <v>0</v>
      </c>
      <c r="KZ25" s="56"/>
      <c r="LA25" s="101" t="s">
        <v>325</v>
      </c>
      <c r="LB25" s="102" t="s">
        <v>325</v>
      </c>
      <c r="LC25" s="84"/>
      <c r="LD25" s="93"/>
      <c r="LE25" s="61" t="s">
        <v>0</v>
      </c>
      <c r="LF25" s="56"/>
      <c r="LG25" s="101" t="s">
        <v>325</v>
      </c>
      <c r="LH25" s="102" t="s">
        <v>325</v>
      </c>
      <c r="LI25" s="84"/>
      <c r="LJ25" s="56"/>
      <c r="LK25" s="61" t="s">
        <v>0</v>
      </c>
      <c r="LL25" s="56"/>
      <c r="LM25" s="101" t="s">
        <v>325</v>
      </c>
      <c r="LN25" s="102" t="s">
        <v>325</v>
      </c>
      <c r="LO25" s="84"/>
      <c r="LP25" s="56"/>
      <c r="LQ25" s="61" t="s">
        <v>0</v>
      </c>
      <c r="LR25" s="56"/>
      <c r="LS25" s="101" t="s">
        <v>325</v>
      </c>
      <c r="LT25" s="102" t="s">
        <v>325</v>
      </c>
      <c r="LU25" s="84"/>
      <c r="LV25" s="93"/>
      <c r="LW25" s="61" t="s">
        <v>0</v>
      </c>
      <c r="LX25" s="56"/>
      <c r="LY25" s="101" t="s">
        <v>325</v>
      </c>
      <c r="LZ25" s="102" t="s">
        <v>325</v>
      </c>
      <c r="MA25" s="84"/>
      <c r="MB25" s="56"/>
      <c r="MC25" s="61" t="s">
        <v>0</v>
      </c>
      <c r="MD25" s="56"/>
      <c r="ME25" s="101" t="s">
        <v>325</v>
      </c>
      <c r="MF25" s="102" t="s">
        <v>325</v>
      </c>
      <c r="MG25" s="84"/>
      <c r="MH25" s="56"/>
      <c r="MI25" s="61" t="s">
        <v>0</v>
      </c>
      <c r="MJ25" s="56"/>
      <c r="MK25" s="101" t="s">
        <v>325</v>
      </c>
      <c r="ML25" s="102" t="s">
        <v>325</v>
      </c>
      <c r="MM25" s="84"/>
      <c r="MN25" s="56"/>
      <c r="MO25" s="61" t="s">
        <v>0</v>
      </c>
      <c r="MP25" s="56"/>
      <c r="MQ25" s="101" t="s">
        <v>325</v>
      </c>
      <c r="MR25" s="102" t="s">
        <v>325</v>
      </c>
      <c r="MS25" s="84"/>
      <c r="MT25" s="93"/>
      <c r="MU25" s="61" t="s">
        <v>0</v>
      </c>
      <c r="MV25" s="56"/>
      <c r="MW25" s="101" t="s">
        <v>325</v>
      </c>
      <c r="MX25" s="102" t="s">
        <v>325</v>
      </c>
      <c r="MY25" s="84"/>
      <c r="MZ25" s="56"/>
      <c r="NA25" s="61" t="s">
        <v>0</v>
      </c>
      <c r="NB25" s="56"/>
      <c r="NC25" s="101" t="s">
        <v>325</v>
      </c>
      <c r="ND25" s="102" t="s">
        <v>325</v>
      </c>
      <c r="NE25" s="84"/>
      <c r="NF25" s="56"/>
      <c r="NG25" s="61" t="s">
        <v>0</v>
      </c>
      <c r="NH25" s="56"/>
      <c r="NI25" s="101" t="s">
        <v>325</v>
      </c>
      <c r="NJ25" s="102" t="s">
        <v>325</v>
      </c>
      <c r="NK25" s="84"/>
      <c r="NL25" s="56"/>
      <c r="NM25" s="61" t="s">
        <v>0</v>
      </c>
      <c r="NN25" s="56"/>
      <c r="NO25" s="101" t="s">
        <v>325</v>
      </c>
      <c r="NP25" s="102" t="s">
        <v>325</v>
      </c>
      <c r="NQ25" s="84"/>
      <c r="NR25" s="56"/>
      <c r="NS25" s="61" t="s">
        <v>0</v>
      </c>
      <c r="NT25" s="56"/>
      <c r="NU25" s="101" t="s">
        <v>325</v>
      </c>
      <c r="NV25" s="102" t="s">
        <v>325</v>
      </c>
      <c r="NW25" s="61"/>
      <c r="NX25" s="93"/>
      <c r="NY25" s="61" t="s">
        <v>0</v>
      </c>
      <c r="NZ25" s="56"/>
      <c r="OA25" s="101" t="s">
        <v>325</v>
      </c>
      <c r="OB25" s="102" t="s">
        <v>325</v>
      </c>
      <c r="OC25" s="61"/>
      <c r="OD25" s="229"/>
      <c r="OE25" s="101" t="s">
        <v>0</v>
      </c>
      <c r="OF25" s="101"/>
      <c r="OG25" s="101" t="s">
        <v>325</v>
      </c>
      <c r="OH25" s="102" t="s">
        <v>325</v>
      </c>
    </row>
    <row r="26" spans="1:398" ht="15" x14ac:dyDescent="0.2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215</v>
      </c>
      <c r="N26" s="102" t="s">
        <v>216</v>
      </c>
      <c r="O26" s="72"/>
      <c r="P26" s="93">
        <v>4</v>
      </c>
      <c r="Q26" s="61" t="s">
        <v>0</v>
      </c>
      <c r="R26" s="56">
        <v>0</v>
      </c>
      <c r="S26" s="101" t="s">
        <v>215</v>
      </c>
      <c r="T26" s="102" t="s">
        <v>211</v>
      </c>
      <c r="U26" s="72"/>
      <c r="V26" s="93">
        <v>1</v>
      </c>
      <c r="W26" s="61" t="s">
        <v>0</v>
      </c>
      <c r="X26" s="56">
        <v>2</v>
      </c>
      <c r="Y26" s="101" t="s">
        <v>215</v>
      </c>
      <c r="Z26" s="102" t="s">
        <v>216</v>
      </c>
      <c r="AA26" s="84"/>
      <c r="AB26" s="56">
        <v>3</v>
      </c>
      <c r="AC26" s="61" t="s">
        <v>0</v>
      </c>
      <c r="AD26" s="56">
        <v>0</v>
      </c>
      <c r="AE26" s="101" t="s">
        <v>215</v>
      </c>
      <c r="AF26" s="102" t="s">
        <v>217</v>
      </c>
      <c r="AG26" s="84"/>
      <c r="AH26" s="56">
        <v>0</v>
      </c>
      <c r="AI26" s="61" t="s">
        <v>0</v>
      </c>
      <c r="AJ26" s="56">
        <v>3</v>
      </c>
      <c r="AK26" s="101" t="s">
        <v>215</v>
      </c>
      <c r="AL26" s="102" t="s">
        <v>216</v>
      </c>
      <c r="AM26" s="84"/>
      <c r="AN26" s="93">
        <v>1</v>
      </c>
      <c r="AO26" s="61" t="s">
        <v>0</v>
      </c>
      <c r="AP26" s="56">
        <v>3</v>
      </c>
      <c r="AQ26" s="101" t="s">
        <v>215</v>
      </c>
      <c r="AR26" s="102" t="s">
        <v>217</v>
      </c>
      <c r="AS26" s="84"/>
      <c r="AT26" s="56">
        <v>3</v>
      </c>
      <c r="AU26" s="61" t="s">
        <v>0</v>
      </c>
      <c r="AV26" s="56">
        <v>0</v>
      </c>
      <c r="AW26" s="101" t="s">
        <v>215</v>
      </c>
      <c r="AX26" s="102" t="s">
        <v>217</v>
      </c>
      <c r="AY26" s="84"/>
      <c r="AZ26" s="93">
        <v>4</v>
      </c>
      <c r="BA26" s="61" t="s">
        <v>0</v>
      </c>
      <c r="BB26" s="56">
        <v>0</v>
      </c>
      <c r="BC26" s="101" t="s">
        <v>217</v>
      </c>
      <c r="BD26" s="102" t="s">
        <v>216</v>
      </c>
      <c r="BE26" s="84"/>
      <c r="BF26" s="56">
        <v>1</v>
      </c>
      <c r="BG26" s="61" t="s">
        <v>0</v>
      </c>
      <c r="BH26" s="56">
        <v>3</v>
      </c>
      <c r="BI26" s="101" t="s">
        <v>215</v>
      </c>
      <c r="BJ26" s="102" t="s">
        <v>218</v>
      </c>
      <c r="BK26" s="84"/>
      <c r="BL26" s="56">
        <v>3</v>
      </c>
      <c r="BM26" s="61" t="s">
        <v>0</v>
      </c>
      <c r="BN26" s="56">
        <v>0</v>
      </c>
      <c r="BO26" s="101" t="s">
        <v>215</v>
      </c>
      <c r="BP26" s="102" t="s">
        <v>217</v>
      </c>
      <c r="BQ26" s="84"/>
      <c r="BR26" s="56">
        <v>1</v>
      </c>
      <c r="BS26" s="61" t="s">
        <v>0</v>
      </c>
      <c r="BT26" s="56">
        <v>3</v>
      </c>
      <c r="BU26" s="101" t="s">
        <v>215</v>
      </c>
      <c r="BV26" s="102" t="s">
        <v>211</v>
      </c>
      <c r="BW26" s="84"/>
      <c r="BX26" s="56">
        <v>4</v>
      </c>
      <c r="BY26" s="61" t="s">
        <v>0</v>
      </c>
      <c r="BZ26" s="56">
        <v>0</v>
      </c>
      <c r="CA26" s="101" t="s">
        <v>215</v>
      </c>
      <c r="CB26" s="102" t="s">
        <v>217</v>
      </c>
      <c r="CC26" s="84"/>
      <c r="CD26" s="56">
        <v>3</v>
      </c>
      <c r="CE26" s="61" t="s">
        <v>0</v>
      </c>
      <c r="CF26" s="56">
        <v>0</v>
      </c>
      <c r="CG26" s="101" t="s">
        <v>215</v>
      </c>
      <c r="CH26" s="102" t="s">
        <v>217</v>
      </c>
      <c r="CI26" s="84"/>
      <c r="CJ26" s="93">
        <v>3</v>
      </c>
      <c r="CK26" s="61" t="s">
        <v>0</v>
      </c>
      <c r="CL26" s="56">
        <v>0</v>
      </c>
      <c r="CM26" s="101" t="s">
        <v>215</v>
      </c>
      <c r="CN26" s="102" t="s">
        <v>216</v>
      </c>
      <c r="CO26" s="84"/>
      <c r="CP26" s="93"/>
      <c r="CQ26" s="61" t="s">
        <v>0</v>
      </c>
      <c r="CR26" s="56"/>
      <c r="CS26" s="101" t="s">
        <v>325</v>
      </c>
      <c r="CT26" s="102" t="s">
        <v>325</v>
      </c>
      <c r="CU26" s="84"/>
      <c r="CV26" s="56">
        <v>0</v>
      </c>
      <c r="CW26" s="61" t="s">
        <v>0</v>
      </c>
      <c r="CX26" s="56">
        <v>3</v>
      </c>
      <c r="CY26" s="101" t="s">
        <v>215</v>
      </c>
      <c r="CZ26" s="102" t="s">
        <v>216</v>
      </c>
      <c r="DA26" s="84"/>
      <c r="DB26" s="56">
        <v>1</v>
      </c>
      <c r="DC26" s="61" t="s">
        <v>0</v>
      </c>
      <c r="DD26" s="56">
        <v>3</v>
      </c>
      <c r="DE26" s="101" t="s">
        <v>215</v>
      </c>
      <c r="DF26" s="102" t="s">
        <v>216</v>
      </c>
      <c r="DG26" s="84"/>
      <c r="DH26" s="56">
        <v>3</v>
      </c>
      <c r="DI26" s="61" t="s">
        <v>0</v>
      </c>
      <c r="DJ26" s="56">
        <v>0</v>
      </c>
      <c r="DK26" s="101" t="s">
        <v>215</v>
      </c>
      <c r="DL26" s="102" t="s">
        <v>217</v>
      </c>
      <c r="DM26" s="84"/>
      <c r="DN26" s="56">
        <v>1</v>
      </c>
      <c r="DO26" s="61" t="s">
        <v>0</v>
      </c>
      <c r="DP26" s="56">
        <v>2</v>
      </c>
      <c r="DQ26" s="101" t="s">
        <v>215</v>
      </c>
      <c r="DR26" s="102" t="s">
        <v>217</v>
      </c>
      <c r="DS26" s="84"/>
      <c r="DT26" s="56">
        <v>3</v>
      </c>
      <c r="DU26" s="61" t="s">
        <v>0</v>
      </c>
      <c r="DV26" s="56">
        <v>0</v>
      </c>
      <c r="DW26" s="101" t="s">
        <v>217</v>
      </c>
      <c r="DX26" s="102" t="s">
        <v>218</v>
      </c>
      <c r="DY26" s="84"/>
      <c r="DZ26" s="56">
        <v>4</v>
      </c>
      <c r="EA26" s="61" t="s">
        <v>0</v>
      </c>
      <c r="EB26" s="56">
        <v>0</v>
      </c>
      <c r="EC26" s="101" t="s">
        <v>215</v>
      </c>
      <c r="ED26" s="102" t="s">
        <v>217</v>
      </c>
      <c r="EE26" s="84"/>
      <c r="EF26" s="56">
        <v>0</v>
      </c>
      <c r="EG26" s="61" t="s">
        <v>0</v>
      </c>
      <c r="EH26" s="56">
        <v>4</v>
      </c>
      <c r="EI26" s="101" t="s">
        <v>215</v>
      </c>
      <c r="EJ26" s="102" t="s">
        <v>217</v>
      </c>
      <c r="EK26" s="84"/>
      <c r="EL26" s="56">
        <v>0</v>
      </c>
      <c r="EM26" s="61" t="s">
        <v>0</v>
      </c>
      <c r="EN26" s="56">
        <v>3</v>
      </c>
      <c r="EO26" s="101" t="s">
        <v>215</v>
      </c>
      <c r="EP26" s="102" t="s">
        <v>211</v>
      </c>
      <c r="EQ26" s="84"/>
      <c r="ER26" s="93">
        <v>1</v>
      </c>
      <c r="ES26" s="61" t="s">
        <v>0</v>
      </c>
      <c r="ET26" s="56">
        <v>2</v>
      </c>
      <c r="EU26" s="101" t="s">
        <v>265</v>
      </c>
      <c r="EV26" s="102" t="s">
        <v>213</v>
      </c>
      <c r="EW26" s="84"/>
      <c r="EX26" s="56">
        <v>3</v>
      </c>
      <c r="EY26" s="61" t="s">
        <v>0</v>
      </c>
      <c r="EZ26" s="56">
        <v>0</v>
      </c>
      <c r="FA26" s="101" t="s">
        <v>215</v>
      </c>
      <c r="FB26" s="102" t="s">
        <v>211</v>
      </c>
      <c r="FC26" s="84"/>
      <c r="FD26" s="93">
        <v>2</v>
      </c>
      <c r="FE26" s="61" t="s">
        <v>0</v>
      </c>
      <c r="FF26" s="56">
        <v>0</v>
      </c>
      <c r="FG26" s="101" t="s">
        <v>265</v>
      </c>
      <c r="FH26" s="102" t="s">
        <v>211</v>
      </c>
      <c r="FI26" s="84"/>
      <c r="FJ26" s="56">
        <v>2</v>
      </c>
      <c r="FK26" s="61" t="s">
        <v>0</v>
      </c>
      <c r="FL26" s="56">
        <v>0</v>
      </c>
      <c r="FM26" s="101" t="s">
        <v>215</v>
      </c>
      <c r="FN26" s="102" t="s">
        <v>211</v>
      </c>
      <c r="FO26" s="84"/>
      <c r="FP26" s="56">
        <v>0</v>
      </c>
      <c r="FQ26" s="61" t="s">
        <v>0</v>
      </c>
      <c r="FR26" s="56">
        <v>3</v>
      </c>
      <c r="FS26" s="101" t="s">
        <v>215</v>
      </c>
      <c r="FT26" s="102" t="s">
        <v>211</v>
      </c>
      <c r="FU26" s="84"/>
      <c r="FV26" s="56">
        <v>2</v>
      </c>
      <c r="FW26" s="61" t="s">
        <v>0</v>
      </c>
      <c r="FX26" s="56">
        <v>0</v>
      </c>
      <c r="FY26" s="101" t="s">
        <v>215</v>
      </c>
      <c r="FZ26" s="102" t="s">
        <v>217</v>
      </c>
      <c r="GA26" s="84"/>
      <c r="GB26" s="93">
        <v>0</v>
      </c>
      <c r="GC26" s="61" t="s">
        <v>0</v>
      </c>
      <c r="GD26" s="56">
        <v>2</v>
      </c>
      <c r="GE26" s="101" t="s">
        <v>217</v>
      </c>
      <c r="GF26" s="102" t="s">
        <v>214</v>
      </c>
      <c r="GG26" s="84"/>
      <c r="GH26" s="93">
        <v>4</v>
      </c>
      <c r="GI26" s="61" t="s">
        <v>0</v>
      </c>
      <c r="GJ26" s="56">
        <v>0</v>
      </c>
      <c r="GK26" s="101" t="s">
        <v>216</v>
      </c>
      <c r="GL26" s="102" t="s">
        <v>217</v>
      </c>
      <c r="GM26" s="84"/>
      <c r="GN26" s="56">
        <v>0</v>
      </c>
      <c r="GO26" s="61" t="s">
        <v>0</v>
      </c>
      <c r="GP26" s="56">
        <v>3</v>
      </c>
      <c r="GQ26" s="101" t="s">
        <v>217</v>
      </c>
      <c r="GR26" s="102" t="s">
        <v>216</v>
      </c>
      <c r="GS26" s="84"/>
      <c r="GT26" s="56">
        <v>0</v>
      </c>
      <c r="GU26" s="61" t="s">
        <v>0</v>
      </c>
      <c r="GV26" s="56">
        <v>3</v>
      </c>
      <c r="GW26" s="101" t="s">
        <v>265</v>
      </c>
      <c r="GX26" s="102" t="s">
        <v>217</v>
      </c>
      <c r="GY26" s="84"/>
      <c r="GZ26" s="93">
        <v>5</v>
      </c>
      <c r="HA26" s="61" t="s">
        <v>0</v>
      </c>
      <c r="HB26" s="56">
        <v>0</v>
      </c>
      <c r="HC26" s="101" t="s">
        <v>216</v>
      </c>
      <c r="HD26" s="102" t="s">
        <v>217</v>
      </c>
      <c r="HE26" s="84"/>
      <c r="HF26" s="56">
        <v>3</v>
      </c>
      <c r="HG26" s="61" t="s">
        <v>0</v>
      </c>
      <c r="HH26" s="56">
        <v>0</v>
      </c>
      <c r="HI26" s="101" t="s">
        <v>217</v>
      </c>
      <c r="HJ26" s="102" t="s">
        <v>216</v>
      </c>
      <c r="HK26" s="84"/>
      <c r="HL26" s="56">
        <v>1</v>
      </c>
      <c r="HM26" s="61" t="s">
        <v>0</v>
      </c>
      <c r="HN26" s="56">
        <v>2</v>
      </c>
      <c r="HO26" s="101" t="s">
        <v>217</v>
      </c>
      <c r="HP26" s="102" t="s">
        <v>216</v>
      </c>
      <c r="HQ26" s="84"/>
      <c r="HR26" s="56"/>
      <c r="HS26" s="61" t="s">
        <v>0</v>
      </c>
      <c r="HT26" s="56"/>
      <c r="HU26" s="101" t="s">
        <v>325</v>
      </c>
      <c r="HV26" s="102" t="s">
        <v>325</v>
      </c>
      <c r="HW26" s="84"/>
      <c r="HX26" s="93"/>
      <c r="HY26" s="61" t="s">
        <v>0</v>
      </c>
      <c r="HZ26" s="56"/>
      <c r="IA26" s="101" t="s">
        <v>325</v>
      </c>
      <c r="IB26" s="102" t="s">
        <v>325</v>
      </c>
      <c r="IC26" s="84"/>
      <c r="ID26" s="56">
        <v>0</v>
      </c>
      <c r="IE26" s="61" t="s">
        <v>0</v>
      </c>
      <c r="IF26" s="56">
        <v>3</v>
      </c>
      <c r="IG26" s="101" t="s">
        <v>217</v>
      </c>
      <c r="IH26" s="102" t="s">
        <v>216</v>
      </c>
      <c r="II26" s="84"/>
      <c r="IJ26" s="56"/>
      <c r="IK26" s="61" t="s">
        <v>0</v>
      </c>
      <c r="IL26" s="56"/>
      <c r="IM26" s="101" t="s">
        <v>325</v>
      </c>
      <c r="IN26" s="102" t="s">
        <v>325</v>
      </c>
      <c r="IO26" s="84"/>
      <c r="IP26" s="93">
        <v>3</v>
      </c>
      <c r="IQ26" s="61" t="s">
        <v>0</v>
      </c>
      <c r="IR26" s="56">
        <v>0</v>
      </c>
      <c r="IS26" s="101" t="s">
        <v>215</v>
      </c>
      <c r="IT26" s="102" t="s">
        <v>388</v>
      </c>
      <c r="IU26" s="84"/>
      <c r="IV26" s="56">
        <v>0</v>
      </c>
      <c r="IW26" s="61" t="s">
        <v>0</v>
      </c>
      <c r="IX26" s="56">
        <v>2</v>
      </c>
      <c r="IY26" s="101" t="s">
        <v>265</v>
      </c>
      <c r="IZ26" s="102" t="s">
        <v>218</v>
      </c>
      <c r="JA26" s="84"/>
      <c r="JB26" s="56">
        <v>3</v>
      </c>
      <c r="JC26" s="61" t="s">
        <v>0</v>
      </c>
      <c r="JD26" s="56">
        <v>0</v>
      </c>
      <c r="JE26" s="101" t="s">
        <v>265</v>
      </c>
      <c r="JF26" s="102" t="s">
        <v>388</v>
      </c>
      <c r="JG26" s="84"/>
      <c r="JH26" s="56">
        <v>0</v>
      </c>
      <c r="JI26" s="61" t="s">
        <v>0</v>
      </c>
      <c r="JJ26" s="56">
        <v>3</v>
      </c>
      <c r="JK26" s="101" t="s">
        <v>218</v>
      </c>
      <c r="JL26" s="102" t="s">
        <v>388</v>
      </c>
      <c r="JM26" s="84"/>
      <c r="JN26" s="56">
        <v>0</v>
      </c>
      <c r="JO26" s="61" t="s">
        <v>0</v>
      </c>
      <c r="JP26" s="56">
        <v>3</v>
      </c>
      <c r="JQ26" s="101" t="s">
        <v>325</v>
      </c>
      <c r="JR26" s="102" t="s">
        <v>265</v>
      </c>
      <c r="JS26" s="84"/>
      <c r="JT26" s="93">
        <v>2</v>
      </c>
      <c r="JU26" s="61" t="s">
        <v>0</v>
      </c>
      <c r="JV26" s="56">
        <v>1</v>
      </c>
      <c r="JW26" s="101" t="s">
        <v>215</v>
      </c>
      <c r="JX26" s="102" t="s">
        <v>217</v>
      </c>
      <c r="JY26" s="84"/>
      <c r="JZ26" s="93">
        <v>3</v>
      </c>
      <c r="KA26" s="61" t="s">
        <v>0</v>
      </c>
      <c r="KB26" s="56">
        <v>0</v>
      </c>
      <c r="KC26" s="101" t="s">
        <v>265</v>
      </c>
      <c r="KD26" s="102" t="s">
        <v>217</v>
      </c>
      <c r="KE26" s="84"/>
      <c r="KF26" s="93">
        <v>0</v>
      </c>
      <c r="KG26" s="61" t="s">
        <v>0</v>
      </c>
      <c r="KH26" s="56">
        <v>3</v>
      </c>
      <c r="KI26" s="101" t="s">
        <v>215</v>
      </c>
      <c r="KJ26" s="102" t="s">
        <v>217</v>
      </c>
      <c r="KK26" s="84"/>
      <c r="KL26" s="56"/>
      <c r="KM26" s="61" t="s">
        <v>0</v>
      </c>
      <c r="KN26" s="56"/>
      <c r="KO26" s="101" t="s">
        <v>325</v>
      </c>
      <c r="KP26" s="102" t="s">
        <v>325</v>
      </c>
      <c r="KQ26" s="84"/>
      <c r="KR26" s="56">
        <v>3</v>
      </c>
      <c r="KS26" s="61" t="s">
        <v>0</v>
      </c>
      <c r="KT26" s="56">
        <v>0</v>
      </c>
      <c r="KU26" s="101" t="s">
        <v>215</v>
      </c>
      <c r="KV26" s="102" t="s">
        <v>209</v>
      </c>
      <c r="KW26" s="84"/>
      <c r="KX26" s="56"/>
      <c r="KY26" s="61" t="s">
        <v>0</v>
      </c>
      <c r="KZ26" s="56"/>
      <c r="LA26" s="101" t="s">
        <v>325</v>
      </c>
      <c r="LB26" s="102" t="s">
        <v>325</v>
      </c>
      <c r="LC26" s="84"/>
      <c r="LD26" s="93"/>
      <c r="LE26" s="61" t="s">
        <v>0</v>
      </c>
      <c r="LF26" s="56"/>
      <c r="LG26" s="101" t="s">
        <v>325</v>
      </c>
      <c r="LH26" s="102" t="s">
        <v>325</v>
      </c>
      <c r="LI26" s="84"/>
      <c r="LJ26" s="56"/>
      <c r="LK26" s="61" t="s">
        <v>0</v>
      </c>
      <c r="LL26" s="56"/>
      <c r="LM26" s="101" t="s">
        <v>325</v>
      </c>
      <c r="LN26" s="102" t="s">
        <v>325</v>
      </c>
      <c r="LO26" s="84"/>
      <c r="LP26" s="56"/>
      <c r="LQ26" s="61" t="s">
        <v>0</v>
      </c>
      <c r="LR26" s="56"/>
      <c r="LS26" s="101" t="s">
        <v>325</v>
      </c>
      <c r="LT26" s="102" t="s">
        <v>325</v>
      </c>
      <c r="LU26" s="84"/>
      <c r="LV26" s="93"/>
      <c r="LW26" s="61" t="s">
        <v>0</v>
      </c>
      <c r="LX26" s="56"/>
      <c r="LY26" s="101" t="s">
        <v>325</v>
      </c>
      <c r="LZ26" s="102" t="s">
        <v>325</v>
      </c>
      <c r="MA26" s="84"/>
      <c r="MB26" s="56"/>
      <c r="MC26" s="61" t="s">
        <v>0</v>
      </c>
      <c r="MD26" s="56"/>
      <c r="ME26" s="101" t="s">
        <v>325</v>
      </c>
      <c r="MF26" s="102" t="s">
        <v>325</v>
      </c>
      <c r="MG26" s="84"/>
      <c r="MH26" s="56"/>
      <c r="MI26" s="61" t="s">
        <v>0</v>
      </c>
      <c r="MJ26" s="56"/>
      <c r="MK26" s="101" t="s">
        <v>325</v>
      </c>
      <c r="ML26" s="102" t="s">
        <v>325</v>
      </c>
      <c r="MM26" s="84"/>
      <c r="MN26" s="56"/>
      <c r="MO26" s="61" t="s">
        <v>0</v>
      </c>
      <c r="MP26" s="56"/>
      <c r="MQ26" s="101" t="s">
        <v>325</v>
      </c>
      <c r="MR26" s="102" t="s">
        <v>325</v>
      </c>
      <c r="MS26" s="84"/>
      <c r="MT26" s="93"/>
      <c r="MU26" s="61" t="s">
        <v>0</v>
      </c>
      <c r="MV26" s="56"/>
      <c r="MW26" s="101" t="s">
        <v>325</v>
      </c>
      <c r="MX26" s="102" t="s">
        <v>325</v>
      </c>
      <c r="MY26" s="84"/>
      <c r="MZ26" s="56"/>
      <c r="NA26" s="61" t="s">
        <v>0</v>
      </c>
      <c r="NB26" s="56"/>
      <c r="NC26" s="101" t="s">
        <v>325</v>
      </c>
      <c r="ND26" s="102" t="s">
        <v>325</v>
      </c>
      <c r="NE26" s="84"/>
      <c r="NF26" s="56"/>
      <c r="NG26" s="61" t="s">
        <v>0</v>
      </c>
      <c r="NH26" s="56"/>
      <c r="NI26" s="101" t="s">
        <v>325</v>
      </c>
      <c r="NJ26" s="102" t="s">
        <v>325</v>
      </c>
      <c r="NK26" s="84"/>
      <c r="NL26" s="56"/>
      <c r="NM26" s="61" t="s">
        <v>0</v>
      </c>
      <c r="NN26" s="56"/>
      <c r="NO26" s="101" t="s">
        <v>325</v>
      </c>
      <c r="NP26" s="102" t="s">
        <v>325</v>
      </c>
      <c r="NQ26" s="84"/>
      <c r="NR26" s="56"/>
      <c r="NS26" s="61" t="s">
        <v>0</v>
      </c>
      <c r="NT26" s="56"/>
      <c r="NU26" s="101" t="s">
        <v>325</v>
      </c>
      <c r="NV26" s="102" t="s">
        <v>325</v>
      </c>
      <c r="NW26" s="61"/>
      <c r="NX26" s="93"/>
      <c r="NY26" s="61" t="s">
        <v>0</v>
      </c>
      <c r="NZ26" s="56"/>
      <c r="OA26" s="101" t="s">
        <v>325</v>
      </c>
      <c r="OB26" s="102" t="s">
        <v>325</v>
      </c>
      <c r="OC26" s="61"/>
      <c r="OD26" s="229"/>
      <c r="OE26" s="101" t="s">
        <v>0</v>
      </c>
      <c r="OF26" s="101"/>
      <c r="OG26" s="101" t="s">
        <v>325</v>
      </c>
      <c r="OH26" s="102" t="s">
        <v>325</v>
      </c>
    </row>
    <row r="27" spans="1:398" ht="15" x14ac:dyDescent="0.2">
      <c r="A27" s="256">
        <f>IF(B27="","",VLOOKUP(B27,'Registrovaní tipéri'!$A$2:$B$101,2,FALSE))</f>
        <v>13</v>
      </c>
      <c r="B27" s="250" t="s">
        <v>195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217</v>
      </c>
      <c r="N27" s="102" t="s">
        <v>215</v>
      </c>
      <c r="O27" s="72"/>
      <c r="P27" s="93">
        <v>3</v>
      </c>
      <c r="Q27" s="61" t="s">
        <v>0</v>
      </c>
      <c r="R27" s="56">
        <v>1</v>
      </c>
      <c r="S27" s="101" t="s">
        <v>215</v>
      </c>
      <c r="T27" s="102" t="s">
        <v>211</v>
      </c>
      <c r="U27" s="72"/>
      <c r="V27" s="93">
        <v>1</v>
      </c>
      <c r="W27" s="61" t="s">
        <v>0</v>
      </c>
      <c r="X27" s="56">
        <v>3</v>
      </c>
      <c r="Y27" s="101" t="s">
        <v>215</v>
      </c>
      <c r="Z27" s="102" t="s">
        <v>216</v>
      </c>
      <c r="AA27" s="84"/>
      <c r="AB27" s="56">
        <v>2</v>
      </c>
      <c r="AC27" s="61" t="s">
        <v>0</v>
      </c>
      <c r="AD27" s="56">
        <v>2</v>
      </c>
      <c r="AE27" s="101" t="s">
        <v>217</v>
      </c>
      <c r="AF27" s="102" t="s">
        <v>288</v>
      </c>
      <c r="AG27" s="84"/>
      <c r="AH27" s="56">
        <v>1</v>
      </c>
      <c r="AI27" s="61" t="s">
        <v>0</v>
      </c>
      <c r="AJ27" s="56">
        <v>1</v>
      </c>
      <c r="AK27" s="101" t="s">
        <v>215</v>
      </c>
      <c r="AL27" s="102" t="s">
        <v>288</v>
      </c>
      <c r="AM27" s="84"/>
      <c r="AN27" s="93">
        <v>0</v>
      </c>
      <c r="AO27" s="61" t="s">
        <v>0</v>
      </c>
      <c r="AP27" s="56">
        <v>4</v>
      </c>
      <c r="AQ27" s="101" t="s">
        <v>288</v>
      </c>
      <c r="AR27" s="102" t="s">
        <v>216</v>
      </c>
      <c r="AS27" s="84"/>
      <c r="AT27" s="56">
        <v>3</v>
      </c>
      <c r="AU27" s="61" t="s">
        <v>0</v>
      </c>
      <c r="AV27" s="56">
        <v>2</v>
      </c>
      <c r="AW27" s="101" t="s">
        <v>215</v>
      </c>
      <c r="AX27" s="102" t="s">
        <v>288</v>
      </c>
      <c r="AY27" s="84"/>
      <c r="AZ27" s="93">
        <v>1</v>
      </c>
      <c r="BA27" s="61" t="s">
        <v>0</v>
      </c>
      <c r="BB27" s="56">
        <v>1</v>
      </c>
      <c r="BC27" s="101" t="s">
        <v>216</v>
      </c>
      <c r="BD27" s="102" t="s">
        <v>359</v>
      </c>
      <c r="BE27" s="84"/>
      <c r="BF27" s="56">
        <v>1</v>
      </c>
      <c r="BG27" s="61" t="s">
        <v>0</v>
      </c>
      <c r="BH27" s="56">
        <v>1</v>
      </c>
      <c r="BI27" s="101" t="s">
        <v>215</v>
      </c>
      <c r="BJ27" s="102" t="s">
        <v>288</v>
      </c>
      <c r="BK27" s="84"/>
      <c r="BL27" s="56">
        <v>4</v>
      </c>
      <c r="BM27" s="61" t="s">
        <v>0</v>
      </c>
      <c r="BN27" s="56">
        <v>0</v>
      </c>
      <c r="BO27" s="101" t="s">
        <v>217</v>
      </c>
      <c r="BP27" s="102" t="s">
        <v>214</v>
      </c>
      <c r="BQ27" s="84"/>
      <c r="BR27" s="56">
        <v>0</v>
      </c>
      <c r="BS27" s="61" t="s">
        <v>0</v>
      </c>
      <c r="BT27" s="56">
        <v>3</v>
      </c>
      <c r="BU27" s="101" t="s">
        <v>288</v>
      </c>
      <c r="BV27" s="102" t="s">
        <v>215</v>
      </c>
      <c r="BW27" s="84"/>
      <c r="BX27" s="56">
        <v>4</v>
      </c>
      <c r="BY27" s="61" t="s">
        <v>0</v>
      </c>
      <c r="BZ27" s="56">
        <v>2</v>
      </c>
      <c r="CA27" s="101" t="s">
        <v>215</v>
      </c>
      <c r="CB27" s="102" t="s">
        <v>215</v>
      </c>
      <c r="CC27" s="84"/>
      <c r="CD27" s="56">
        <v>3</v>
      </c>
      <c r="CE27" s="61" t="s">
        <v>0</v>
      </c>
      <c r="CF27" s="56">
        <v>0</v>
      </c>
      <c r="CG27" s="101" t="s">
        <v>217</v>
      </c>
      <c r="CH27" s="102" t="s">
        <v>359</v>
      </c>
      <c r="CI27" s="84"/>
      <c r="CJ27" s="93">
        <v>3</v>
      </c>
      <c r="CK27" s="61" t="s">
        <v>0</v>
      </c>
      <c r="CL27" s="56">
        <v>1</v>
      </c>
      <c r="CM27" s="101" t="s">
        <v>215</v>
      </c>
      <c r="CN27" s="102" t="s">
        <v>288</v>
      </c>
      <c r="CO27" s="84"/>
      <c r="CP27" s="93">
        <v>1</v>
      </c>
      <c r="CQ27" s="61" t="s">
        <v>0</v>
      </c>
      <c r="CR27" s="56">
        <v>3</v>
      </c>
      <c r="CS27" s="101" t="s">
        <v>217</v>
      </c>
      <c r="CT27" s="102" t="s">
        <v>288</v>
      </c>
      <c r="CU27" s="84"/>
      <c r="CV27" s="56">
        <v>1</v>
      </c>
      <c r="CW27" s="61" t="s">
        <v>0</v>
      </c>
      <c r="CX27" s="56">
        <v>3</v>
      </c>
      <c r="CY27" s="101" t="s">
        <v>215</v>
      </c>
      <c r="CZ27" s="102" t="s">
        <v>288</v>
      </c>
      <c r="DA27" s="84"/>
      <c r="DB27" s="56"/>
      <c r="DC27" s="61" t="s">
        <v>0</v>
      </c>
      <c r="DD27" s="56"/>
      <c r="DE27" s="101" t="s">
        <v>325</v>
      </c>
      <c r="DF27" s="102" t="s">
        <v>325</v>
      </c>
      <c r="DG27" s="84"/>
      <c r="DH27" s="56">
        <v>3</v>
      </c>
      <c r="DI27" s="61" t="s">
        <v>0</v>
      </c>
      <c r="DJ27" s="56">
        <v>1</v>
      </c>
      <c r="DK27" s="101" t="s">
        <v>216</v>
      </c>
      <c r="DL27" s="102" t="s">
        <v>288</v>
      </c>
      <c r="DM27" s="84"/>
      <c r="DN27" s="56">
        <v>3</v>
      </c>
      <c r="DO27" s="61" t="s">
        <v>0</v>
      </c>
      <c r="DP27" s="56">
        <v>1</v>
      </c>
      <c r="DQ27" s="101" t="s">
        <v>374</v>
      </c>
      <c r="DR27" s="102" t="s">
        <v>375</v>
      </c>
      <c r="DS27" s="84"/>
      <c r="DT27" s="56">
        <v>4</v>
      </c>
      <c r="DU27" s="61" t="s">
        <v>0</v>
      </c>
      <c r="DV27" s="56">
        <v>0</v>
      </c>
      <c r="DW27" s="101" t="s">
        <v>217</v>
      </c>
      <c r="DX27" s="102" t="s">
        <v>215</v>
      </c>
      <c r="DY27" s="84"/>
      <c r="DZ27" s="56">
        <v>3</v>
      </c>
      <c r="EA27" s="61" t="s">
        <v>0</v>
      </c>
      <c r="EB27" s="56">
        <v>1</v>
      </c>
      <c r="EC27" s="101" t="s">
        <v>215</v>
      </c>
      <c r="ED27" s="102" t="s">
        <v>359</v>
      </c>
      <c r="EE27" s="84"/>
      <c r="EF27" s="56">
        <v>2</v>
      </c>
      <c r="EG27" s="61" t="s">
        <v>0</v>
      </c>
      <c r="EH27" s="56">
        <v>3</v>
      </c>
      <c r="EI27" s="101" t="s">
        <v>215</v>
      </c>
      <c r="EJ27" s="102" t="s">
        <v>215</v>
      </c>
      <c r="EK27" s="84"/>
      <c r="EL27" s="56">
        <v>1</v>
      </c>
      <c r="EM27" s="61" t="s">
        <v>0</v>
      </c>
      <c r="EN27" s="56">
        <v>3</v>
      </c>
      <c r="EO27" s="101" t="s">
        <v>215</v>
      </c>
      <c r="EP27" s="102" t="s">
        <v>211</v>
      </c>
      <c r="EQ27" s="84"/>
      <c r="ER27" s="93">
        <v>1</v>
      </c>
      <c r="ES27" s="61" t="s">
        <v>0</v>
      </c>
      <c r="ET27" s="56">
        <v>3</v>
      </c>
      <c r="EU27" s="101" t="s">
        <v>265</v>
      </c>
      <c r="EV27" s="102" t="s">
        <v>359</v>
      </c>
      <c r="EW27" s="84"/>
      <c r="EX27" s="56">
        <v>5</v>
      </c>
      <c r="EY27" s="61" t="s">
        <v>0</v>
      </c>
      <c r="EZ27" s="56">
        <v>0</v>
      </c>
      <c r="FA27" s="101" t="s">
        <v>215</v>
      </c>
      <c r="FB27" s="102" t="s">
        <v>211</v>
      </c>
      <c r="FC27" s="84"/>
      <c r="FD27" s="93"/>
      <c r="FE27" s="61" t="s">
        <v>0</v>
      </c>
      <c r="FF27" s="56"/>
      <c r="FG27" s="101" t="s">
        <v>325</v>
      </c>
      <c r="FH27" s="102" t="s">
        <v>325</v>
      </c>
      <c r="FI27" s="84"/>
      <c r="FJ27" s="56">
        <v>1</v>
      </c>
      <c r="FK27" s="61" t="s">
        <v>0</v>
      </c>
      <c r="FL27" s="56">
        <v>1</v>
      </c>
      <c r="FM27" s="101" t="s">
        <v>215</v>
      </c>
      <c r="FN27" s="102" t="s">
        <v>211</v>
      </c>
      <c r="FO27" s="84"/>
      <c r="FP27" s="56">
        <v>1</v>
      </c>
      <c r="FQ27" s="61" t="s">
        <v>0</v>
      </c>
      <c r="FR27" s="56">
        <v>3</v>
      </c>
      <c r="FS27" s="101" t="s">
        <v>215</v>
      </c>
      <c r="FT27" s="102" t="s">
        <v>211</v>
      </c>
      <c r="FU27" s="84"/>
      <c r="FV27" s="56">
        <v>3</v>
      </c>
      <c r="FW27" s="61" t="s">
        <v>0</v>
      </c>
      <c r="FX27" s="56">
        <v>0</v>
      </c>
      <c r="FY27" s="101" t="s">
        <v>215</v>
      </c>
      <c r="FZ27" s="102" t="s">
        <v>211</v>
      </c>
      <c r="GA27" s="84"/>
      <c r="GB27" s="93">
        <v>1</v>
      </c>
      <c r="GC27" s="61" t="s">
        <v>0</v>
      </c>
      <c r="GD27" s="56">
        <v>2</v>
      </c>
      <c r="GE27" s="101" t="s">
        <v>216</v>
      </c>
      <c r="GF27" s="102" t="s">
        <v>211</v>
      </c>
      <c r="GG27" s="84"/>
      <c r="GH27" s="93">
        <v>3</v>
      </c>
      <c r="GI27" s="61" t="s">
        <v>0</v>
      </c>
      <c r="GJ27" s="56">
        <v>1</v>
      </c>
      <c r="GK27" s="101" t="s">
        <v>216</v>
      </c>
      <c r="GL27" s="102" t="s">
        <v>217</v>
      </c>
      <c r="GM27" s="84"/>
      <c r="GN27" s="56">
        <v>0</v>
      </c>
      <c r="GO27" s="61" t="s">
        <v>0</v>
      </c>
      <c r="GP27" s="56">
        <v>3</v>
      </c>
      <c r="GQ27" s="101" t="s">
        <v>216</v>
      </c>
      <c r="GR27" s="102" t="s">
        <v>217</v>
      </c>
      <c r="GS27" s="84"/>
      <c r="GT27" s="56">
        <v>2</v>
      </c>
      <c r="GU27" s="61" t="s">
        <v>0</v>
      </c>
      <c r="GV27" s="56">
        <v>2</v>
      </c>
      <c r="GW27" s="101" t="s">
        <v>216</v>
      </c>
      <c r="GX27" s="102" t="s">
        <v>326</v>
      </c>
      <c r="GY27" s="84"/>
      <c r="GZ27" s="93">
        <v>2</v>
      </c>
      <c r="HA27" s="61" t="s">
        <v>0</v>
      </c>
      <c r="HB27" s="56">
        <v>1</v>
      </c>
      <c r="HC27" s="101" t="s">
        <v>216</v>
      </c>
      <c r="HD27" s="102" t="s">
        <v>217</v>
      </c>
      <c r="HE27" s="84"/>
      <c r="HF27" s="56">
        <v>3</v>
      </c>
      <c r="HG27" s="61" t="s">
        <v>0</v>
      </c>
      <c r="HH27" s="56">
        <v>1</v>
      </c>
      <c r="HI27" s="101" t="s">
        <v>216</v>
      </c>
      <c r="HJ27" s="102" t="s">
        <v>217</v>
      </c>
      <c r="HK27" s="84"/>
      <c r="HL27" s="56">
        <v>1</v>
      </c>
      <c r="HM27" s="61" t="s">
        <v>0</v>
      </c>
      <c r="HN27" s="56">
        <v>3</v>
      </c>
      <c r="HO27" s="101" t="s">
        <v>216</v>
      </c>
      <c r="HP27" s="102" t="s">
        <v>217</v>
      </c>
      <c r="HQ27" s="84"/>
      <c r="HR27" s="56">
        <v>3</v>
      </c>
      <c r="HS27" s="61" t="s">
        <v>0</v>
      </c>
      <c r="HT27" s="56">
        <v>1</v>
      </c>
      <c r="HU27" s="101" t="s">
        <v>216</v>
      </c>
      <c r="HV27" s="102" t="s">
        <v>217</v>
      </c>
      <c r="HW27" s="84"/>
      <c r="HX27" s="93"/>
      <c r="HY27" s="61" t="s">
        <v>0</v>
      </c>
      <c r="HZ27" s="56"/>
      <c r="IA27" s="101" t="s">
        <v>325</v>
      </c>
      <c r="IB27" s="102" t="s">
        <v>325</v>
      </c>
      <c r="IC27" s="84"/>
      <c r="ID27" s="56">
        <v>2</v>
      </c>
      <c r="IE27" s="61" t="s">
        <v>0</v>
      </c>
      <c r="IF27" s="56">
        <v>2</v>
      </c>
      <c r="IG27" s="101" t="s">
        <v>216</v>
      </c>
      <c r="IH27" s="102" t="s">
        <v>215</v>
      </c>
      <c r="II27" s="84"/>
      <c r="IJ27" s="56"/>
      <c r="IK27" s="61" t="s">
        <v>0</v>
      </c>
      <c r="IL27" s="56"/>
      <c r="IM27" s="101" t="s">
        <v>325</v>
      </c>
      <c r="IN27" s="102" t="s">
        <v>325</v>
      </c>
      <c r="IO27" s="84"/>
      <c r="IP27" s="93">
        <v>3</v>
      </c>
      <c r="IQ27" s="61" t="s">
        <v>0</v>
      </c>
      <c r="IR27" s="56">
        <v>1</v>
      </c>
      <c r="IS27" s="101" t="s">
        <v>215</v>
      </c>
      <c r="IT27" s="102" t="s">
        <v>209</v>
      </c>
      <c r="IU27" s="84"/>
      <c r="IV27" s="56">
        <v>2</v>
      </c>
      <c r="IW27" s="61" t="s">
        <v>0</v>
      </c>
      <c r="IX27" s="56">
        <v>3</v>
      </c>
      <c r="IY27" s="101" t="s">
        <v>326</v>
      </c>
      <c r="IZ27" s="102" t="s">
        <v>209</v>
      </c>
      <c r="JA27" s="84"/>
      <c r="JB27" s="56">
        <v>2</v>
      </c>
      <c r="JC27" s="61" t="s">
        <v>0</v>
      </c>
      <c r="JD27" s="56">
        <v>1</v>
      </c>
      <c r="JE27" s="101" t="s">
        <v>265</v>
      </c>
      <c r="JF27" s="102" t="s">
        <v>209</v>
      </c>
      <c r="JG27" s="84"/>
      <c r="JH27" s="56">
        <v>1</v>
      </c>
      <c r="JI27" s="61" t="s">
        <v>0</v>
      </c>
      <c r="JJ27" s="56">
        <v>3</v>
      </c>
      <c r="JK27" s="101" t="s">
        <v>218</v>
      </c>
      <c r="JL27" s="102" t="s">
        <v>208</v>
      </c>
      <c r="JM27" s="84"/>
      <c r="JN27" s="56"/>
      <c r="JO27" s="61" t="s">
        <v>0</v>
      </c>
      <c r="JP27" s="56"/>
      <c r="JQ27" s="101" t="s">
        <v>325</v>
      </c>
      <c r="JR27" s="102" t="s">
        <v>325</v>
      </c>
      <c r="JS27" s="84"/>
      <c r="JT27" s="93"/>
      <c r="JU27" s="61" t="s">
        <v>0</v>
      </c>
      <c r="JV27" s="56"/>
      <c r="JW27" s="101" t="s">
        <v>325</v>
      </c>
      <c r="JX27" s="102" t="s">
        <v>325</v>
      </c>
      <c r="JY27" s="84"/>
      <c r="JZ27" s="93">
        <v>2</v>
      </c>
      <c r="KA27" s="61" t="s">
        <v>0</v>
      </c>
      <c r="KB27" s="56">
        <v>2</v>
      </c>
      <c r="KC27" s="101" t="s">
        <v>215</v>
      </c>
      <c r="KD27" s="102" t="s">
        <v>209</v>
      </c>
      <c r="KE27" s="84"/>
      <c r="KF27" s="93">
        <v>1</v>
      </c>
      <c r="KG27" s="61" t="s">
        <v>0</v>
      </c>
      <c r="KH27" s="56">
        <v>3</v>
      </c>
      <c r="KI27" s="101" t="s">
        <v>215</v>
      </c>
      <c r="KJ27" s="102" t="s">
        <v>209</v>
      </c>
      <c r="KK27" s="84"/>
      <c r="KL27" s="56"/>
      <c r="KM27" s="61" t="s">
        <v>0</v>
      </c>
      <c r="KN27" s="56"/>
      <c r="KO27" s="101" t="s">
        <v>325</v>
      </c>
      <c r="KP27" s="102" t="s">
        <v>325</v>
      </c>
      <c r="KQ27" s="84"/>
      <c r="KR27" s="56">
        <v>2</v>
      </c>
      <c r="KS27" s="61" t="s">
        <v>0</v>
      </c>
      <c r="KT27" s="56">
        <v>1</v>
      </c>
      <c r="KU27" s="101" t="s">
        <v>215</v>
      </c>
      <c r="KV27" s="102" t="s">
        <v>208</v>
      </c>
      <c r="KW27" s="84"/>
      <c r="KX27" s="56"/>
      <c r="KY27" s="61" t="s">
        <v>0</v>
      </c>
      <c r="KZ27" s="56"/>
      <c r="LA27" s="101" t="s">
        <v>325</v>
      </c>
      <c r="LB27" s="102" t="s">
        <v>325</v>
      </c>
      <c r="LC27" s="84"/>
      <c r="LD27" s="93"/>
      <c r="LE27" s="61" t="s">
        <v>0</v>
      </c>
      <c r="LF27" s="56"/>
      <c r="LG27" s="101" t="s">
        <v>325</v>
      </c>
      <c r="LH27" s="102" t="s">
        <v>325</v>
      </c>
      <c r="LI27" s="84"/>
      <c r="LJ27" s="56"/>
      <c r="LK27" s="61" t="s">
        <v>0</v>
      </c>
      <c r="LL27" s="56"/>
      <c r="LM27" s="101" t="s">
        <v>325</v>
      </c>
      <c r="LN27" s="102" t="s">
        <v>325</v>
      </c>
      <c r="LO27" s="84"/>
      <c r="LP27" s="56"/>
      <c r="LQ27" s="61" t="s">
        <v>0</v>
      </c>
      <c r="LR27" s="56"/>
      <c r="LS27" s="101" t="s">
        <v>325</v>
      </c>
      <c r="LT27" s="102" t="s">
        <v>325</v>
      </c>
      <c r="LU27" s="84"/>
      <c r="LV27" s="93"/>
      <c r="LW27" s="61" t="s">
        <v>0</v>
      </c>
      <c r="LX27" s="56"/>
      <c r="LY27" s="101" t="s">
        <v>325</v>
      </c>
      <c r="LZ27" s="102" t="s">
        <v>325</v>
      </c>
      <c r="MA27" s="84"/>
      <c r="MB27" s="56"/>
      <c r="MC27" s="61" t="s">
        <v>0</v>
      </c>
      <c r="MD27" s="56"/>
      <c r="ME27" s="101" t="s">
        <v>325</v>
      </c>
      <c r="MF27" s="102" t="s">
        <v>325</v>
      </c>
      <c r="MG27" s="84"/>
      <c r="MH27" s="56"/>
      <c r="MI27" s="61" t="s">
        <v>0</v>
      </c>
      <c r="MJ27" s="56"/>
      <c r="MK27" s="101" t="s">
        <v>325</v>
      </c>
      <c r="ML27" s="102" t="s">
        <v>325</v>
      </c>
      <c r="MM27" s="84"/>
      <c r="MN27" s="56"/>
      <c r="MO27" s="61" t="s">
        <v>0</v>
      </c>
      <c r="MP27" s="56"/>
      <c r="MQ27" s="101" t="s">
        <v>325</v>
      </c>
      <c r="MR27" s="102" t="s">
        <v>325</v>
      </c>
      <c r="MS27" s="84"/>
      <c r="MT27" s="93"/>
      <c r="MU27" s="61" t="s">
        <v>0</v>
      </c>
      <c r="MV27" s="56"/>
      <c r="MW27" s="101" t="s">
        <v>325</v>
      </c>
      <c r="MX27" s="102" t="s">
        <v>325</v>
      </c>
      <c r="MY27" s="84"/>
      <c r="MZ27" s="56"/>
      <c r="NA27" s="61" t="s">
        <v>0</v>
      </c>
      <c r="NB27" s="56"/>
      <c r="NC27" s="101" t="s">
        <v>325</v>
      </c>
      <c r="ND27" s="102" t="s">
        <v>325</v>
      </c>
      <c r="NE27" s="84"/>
      <c r="NF27" s="56"/>
      <c r="NG27" s="61" t="s">
        <v>0</v>
      </c>
      <c r="NH27" s="56"/>
      <c r="NI27" s="101" t="s">
        <v>325</v>
      </c>
      <c r="NJ27" s="102" t="s">
        <v>325</v>
      </c>
      <c r="NK27" s="84"/>
      <c r="NL27" s="56"/>
      <c r="NM27" s="61" t="s">
        <v>0</v>
      </c>
      <c r="NN27" s="56"/>
      <c r="NO27" s="101" t="s">
        <v>325</v>
      </c>
      <c r="NP27" s="102" t="s">
        <v>325</v>
      </c>
      <c r="NQ27" s="84"/>
      <c r="NR27" s="56"/>
      <c r="NS27" s="61" t="s">
        <v>0</v>
      </c>
      <c r="NT27" s="56"/>
      <c r="NU27" s="101" t="s">
        <v>325</v>
      </c>
      <c r="NV27" s="102" t="s">
        <v>325</v>
      </c>
      <c r="NW27" s="61"/>
      <c r="NX27" s="93"/>
      <c r="NY27" s="61" t="s">
        <v>0</v>
      </c>
      <c r="NZ27" s="56"/>
      <c r="OA27" s="101" t="s">
        <v>325</v>
      </c>
      <c r="OB27" s="102" t="s">
        <v>325</v>
      </c>
      <c r="OC27" s="61"/>
      <c r="OD27" s="229"/>
      <c r="OE27" s="101" t="s">
        <v>0</v>
      </c>
      <c r="OF27" s="101"/>
      <c r="OG27" s="101" t="s">
        <v>325</v>
      </c>
      <c r="OH27" s="102" t="s">
        <v>325</v>
      </c>
    </row>
    <row r="28" spans="1:398" ht="15" x14ac:dyDescent="0.2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206</v>
      </c>
      <c r="N28" s="102" t="s">
        <v>215</v>
      </c>
      <c r="O28" s="72"/>
      <c r="P28" s="93">
        <v>5</v>
      </c>
      <c r="Q28" s="61" t="s">
        <v>0</v>
      </c>
      <c r="R28" s="56">
        <v>1</v>
      </c>
      <c r="S28" s="101" t="s">
        <v>215</v>
      </c>
      <c r="T28" s="102" t="s">
        <v>288</v>
      </c>
      <c r="U28" s="72"/>
      <c r="V28" s="93">
        <v>0</v>
      </c>
      <c r="W28" s="61" t="s">
        <v>0</v>
      </c>
      <c r="X28" s="56">
        <v>1</v>
      </c>
      <c r="Y28" s="101" t="s">
        <v>215</v>
      </c>
      <c r="Z28" s="102" t="s">
        <v>209</v>
      </c>
      <c r="AA28" s="84"/>
      <c r="AB28" s="56">
        <v>3</v>
      </c>
      <c r="AC28" s="61" t="s">
        <v>0</v>
      </c>
      <c r="AD28" s="56">
        <v>0</v>
      </c>
      <c r="AE28" s="101" t="s">
        <v>215</v>
      </c>
      <c r="AF28" s="102" t="s">
        <v>288</v>
      </c>
      <c r="AG28" s="84"/>
      <c r="AH28" s="56">
        <v>1</v>
      </c>
      <c r="AI28" s="61" t="s">
        <v>0</v>
      </c>
      <c r="AJ28" s="56">
        <v>2</v>
      </c>
      <c r="AK28" s="101" t="s">
        <v>217</v>
      </c>
      <c r="AL28" s="102" t="s">
        <v>209</v>
      </c>
      <c r="AM28" s="84"/>
      <c r="AN28" s="93">
        <v>1</v>
      </c>
      <c r="AO28" s="61" t="s">
        <v>0</v>
      </c>
      <c r="AP28" s="56">
        <v>2</v>
      </c>
      <c r="AQ28" s="101" t="s">
        <v>217</v>
      </c>
      <c r="AR28" s="102" t="s">
        <v>208</v>
      </c>
      <c r="AS28" s="84"/>
      <c r="AT28" s="56">
        <v>4</v>
      </c>
      <c r="AU28" s="61" t="s">
        <v>0</v>
      </c>
      <c r="AV28" s="56">
        <v>0</v>
      </c>
      <c r="AW28" s="101" t="s">
        <v>215</v>
      </c>
      <c r="AX28" s="102" t="s">
        <v>288</v>
      </c>
      <c r="AY28" s="84"/>
      <c r="AZ28" s="93">
        <v>4</v>
      </c>
      <c r="BA28" s="61" t="s">
        <v>0</v>
      </c>
      <c r="BB28" s="56">
        <v>0</v>
      </c>
      <c r="BC28" s="101" t="s">
        <v>216</v>
      </c>
      <c r="BD28" s="102" t="s">
        <v>208</v>
      </c>
      <c r="BE28" s="84"/>
      <c r="BF28" s="56">
        <v>2</v>
      </c>
      <c r="BG28" s="61" t="s">
        <v>0</v>
      </c>
      <c r="BH28" s="56">
        <v>3</v>
      </c>
      <c r="BI28" s="101" t="s">
        <v>206</v>
      </c>
      <c r="BJ28" s="102" t="s">
        <v>215</v>
      </c>
      <c r="BK28" s="84"/>
      <c r="BL28" s="56">
        <v>4</v>
      </c>
      <c r="BM28" s="61" t="s">
        <v>0</v>
      </c>
      <c r="BN28" s="56">
        <v>0</v>
      </c>
      <c r="BO28" s="101" t="s">
        <v>217</v>
      </c>
      <c r="BP28" s="102" t="s">
        <v>208</v>
      </c>
      <c r="BQ28" s="84"/>
      <c r="BR28" s="56">
        <v>0</v>
      </c>
      <c r="BS28" s="61" t="s">
        <v>0</v>
      </c>
      <c r="BT28" s="56">
        <v>1</v>
      </c>
      <c r="BU28" s="101" t="s">
        <v>206</v>
      </c>
      <c r="BV28" s="102" t="s">
        <v>211</v>
      </c>
      <c r="BW28" s="84"/>
      <c r="BX28" s="56">
        <v>4</v>
      </c>
      <c r="BY28" s="61" t="s">
        <v>0</v>
      </c>
      <c r="BZ28" s="56">
        <v>1</v>
      </c>
      <c r="CA28" s="101" t="s">
        <v>206</v>
      </c>
      <c r="CB28" s="102" t="s">
        <v>288</v>
      </c>
      <c r="CC28" s="84"/>
      <c r="CD28" s="56">
        <v>2</v>
      </c>
      <c r="CE28" s="61" t="s">
        <v>0</v>
      </c>
      <c r="CF28" s="56">
        <v>0</v>
      </c>
      <c r="CG28" s="101" t="s">
        <v>217</v>
      </c>
      <c r="CH28" s="102" t="s">
        <v>214</v>
      </c>
      <c r="CI28" s="84"/>
      <c r="CJ28" s="93">
        <v>3</v>
      </c>
      <c r="CK28" s="61" t="s">
        <v>0</v>
      </c>
      <c r="CL28" s="56">
        <v>0</v>
      </c>
      <c r="CM28" s="101" t="s">
        <v>206</v>
      </c>
      <c r="CN28" s="102" t="s">
        <v>215</v>
      </c>
      <c r="CO28" s="84"/>
      <c r="CP28" s="93">
        <v>1</v>
      </c>
      <c r="CQ28" s="61" t="s">
        <v>0</v>
      </c>
      <c r="CR28" s="56">
        <v>3</v>
      </c>
      <c r="CS28" s="101" t="s">
        <v>265</v>
      </c>
      <c r="CT28" s="102" t="s">
        <v>214</v>
      </c>
      <c r="CU28" s="84"/>
      <c r="CV28" s="56">
        <v>1</v>
      </c>
      <c r="CW28" s="61" t="s">
        <v>0</v>
      </c>
      <c r="CX28" s="56">
        <v>4</v>
      </c>
      <c r="CY28" s="101" t="s">
        <v>215</v>
      </c>
      <c r="CZ28" s="102" t="s">
        <v>215</v>
      </c>
      <c r="DA28" s="84"/>
      <c r="DB28" s="56">
        <v>1</v>
      </c>
      <c r="DC28" s="61" t="s">
        <v>0</v>
      </c>
      <c r="DD28" s="56">
        <v>4</v>
      </c>
      <c r="DE28" s="101" t="s">
        <v>217</v>
      </c>
      <c r="DF28" s="102" t="s">
        <v>214</v>
      </c>
      <c r="DG28" s="84"/>
      <c r="DH28" s="56">
        <v>2</v>
      </c>
      <c r="DI28" s="61" t="s">
        <v>0</v>
      </c>
      <c r="DJ28" s="56">
        <v>1</v>
      </c>
      <c r="DK28" s="101" t="s">
        <v>218</v>
      </c>
      <c r="DL28" s="102" t="s">
        <v>215</v>
      </c>
      <c r="DM28" s="84"/>
      <c r="DN28" s="56">
        <v>2</v>
      </c>
      <c r="DO28" s="61" t="s">
        <v>0</v>
      </c>
      <c r="DP28" s="56">
        <v>3</v>
      </c>
      <c r="DQ28" s="101" t="s">
        <v>215</v>
      </c>
      <c r="DR28" s="102" t="s">
        <v>288</v>
      </c>
      <c r="DS28" s="84"/>
      <c r="DT28" s="56">
        <v>4</v>
      </c>
      <c r="DU28" s="61" t="s">
        <v>0</v>
      </c>
      <c r="DV28" s="56">
        <v>1</v>
      </c>
      <c r="DW28" s="101" t="s">
        <v>217</v>
      </c>
      <c r="DX28" s="102" t="s">
        <v>214</v>
      </c>
      <c r="DY28" s="84"/>
      <c r="DZ28" s="56">
        <v>2</v>
      </c>
      <c r="EA28" s="61" t="s">
        <v>0</v>
      </c>
      <c r="EB28" s="56">
        <v>0</v>
      </c>
      <c r="EC28" s="101" t="s">
        <v>215</v>
      </c>
      <c r="ED28" s="102" t="s">
        <v>211</v>
      </c>
      <c r="EE28" s="84"/>
      <c r="EF28" s="56">
        <v>0</v>
      </c>
      <c r="EG28" s="61" t="s">
        <v>0</v>
      </c>
      <c r="EH28" s="56">
        <v>1</v>
      </c>
      <c r="EI28" s="101" t="s">
        <v>217</v>
      </c>
      <c r="EJ28" s="102" t="s">
        <v>215</v>
      </c>
      <c r="EK28" s="84"/>
      <c r="EL28" s="56">
        <v>1</v>
      </c>
      <c r="EM28" s="61" t="s">
        <v>0</v>
      </c>
      <c r="EN28" s="56">
        <v>3</v>
      </c>
      <c r="EO28" s="101" t="s">
        <v>218</v>
      </c>
      <c r="EP28" s="102" t="s">
        <v>215</v>
      </c>
      <c r="EQ28" s="84"/>
      <c r="ER28" s="93">
        <v>2</v>
      </c>
      <c r="ES28" s="61" t="s">
        <v>0</v>
      </c>
      <c r="ET28" s="56">
        <v>2</v>
      </c>
      <c r="EU28" s="101" t="s">
        <v>214</v>
      </c>
      <c r="EV28" s="102" t="s">
        <v>344</v>
      </c>
      <c r="EW28" s="84"/>
      <c r="EX28" s="56">
        <v>4</v>
      </c>
      <c r="EY28" s="61" t="s">
        <v>0</v>
      </c>
      <c r="EZ28" s="56">
        <v>0</v>
      </c>
      <c r="FA28" s="101" t="s">
        <v>206</v>
      </c>
      <c r="FB28" s="102" t="s">
        <v>215</v>
      </c>
      <c r="FC28" s="84"/>
      <c r="FD28" s="93">
        <v>2</v>
      </c>
      <c r="FE28" s="61" t="s">
        <v>0</v>
      </c>
      <c r="FF28" s="56">
        <v>1</v>
      </c>
      <c r="FG28" s="101" t="s">
        <v>217</v>
      </c>
      <c r="FH28" s="102" t="s">
        <v>214</v>
      </c>
      <c r="FI28" s="84"/>
      <c r="FJ28" s="56">
        <v>2</v>
      </c>
      <c r="FK28" s="61" t="s">
        <v>0</v>
      </c>
      <c r="FL28" s="56">
        <v>1</v>
      </c>
      <c r="FM28" s="101" t="s">
        <v>206</v>
      </c>
      <c r="FN28" s="102" t="s">
        <v>208</v>
      </c>
      <c r="FO28" s="84"/>
      <c r="FP28" s="56">
        <v>0</v>
      </c>
      <c r="FQ28" s="61" t="s">
        <v>0</v>
      </c>
      <c r="FR28" s="56">
        <v>4</v>
      </c>
      <c r="FS28" s="101" t="s">
        <v>288</v>
      </c>
      <c r="FT28" s="102" t="s">
        <v>215</v>
      </c>
      <c r="FU28" s="84"/>
      <c r="FV28" s="56">
        <v>1</v>
      </c>
      <c r="FW28" s="61" t="s">
        <v>0</v>
      </c>
      <c r="FX28" s="56">
        <v>0</v>
      </c>
      <c r="FY28" s="101" t="s">
        <v>288</v>
      </c>
      <c r="FZ28" s="102" t="s">
        <v>215</v>
      </c>
      <c r="GA28" s="84"/>
      <c r="GB28" s="93">
        <v>2</v>
      </c>
      <c r="GC28" s="61" t="s">
        <v>0</v>
      </c>
      <c r="GD28" s="56">
        <v>4</v>
      </c>
      <c r="GE28" s="101" t="s">
        <v>265</v>
      </c>
      <c r="GF28" s="102" t="s">
        <v>214</v>
      </c>
      <c r="GG28" s="84"/>
      <c r="GH28" s="93">
        <v>4</v>
      </c>
      <c r="GI28" s="61" t="s">
        <v>0</v>
      </c>
      <c r="GJ28" s="56">
        <v>0</v>
      </c>
      <c r="GK28" s="101" t="s">
        <v>217</v>
      </c>
      <c r="GL28" s="102" t="s">
        <v>213</v>
      </c>
      <c r="GM28" s="84"/>
      <c r="GN28" s="56">
        <v>1</v>
      </c>
      <c r="GO28" s="61" t="s">
        <v>0</v>
      </c>
      <c r="GP28" s="56">
        <v>2</v>
      </c>
      <c r="GQ28" s="101" t="s">
        <v>218</v>
      </c>
      <c r="GR28" s="102" t="s">
        <v>265</v>
      </c>
      <c r="GS28" s="84"/>
      <c r="GT28" s="56">
        <v>1</v>
      </c>
      <c r="GU28" s="61" t="s">
        <v>0</v>
      </c>
      <c r="GV28" s="56">
        <v>4</v>
      </c>
      <c r="GW28" s="101" t="s">
        <v>206</v>
      </c>
      <c r="GX28" s="102" t="s">
        <v>214</v>
      </c>
      <c r="GY28" s="84"/>
      <c r="GZ28" s="93">
        <v>4</v>
      </c>
      <c r="HA28" s="61" t="s">
        <v>0</v>
      </c>
      <c r="HB28" s="56">
        <v>1</v>
      </c>
      <c r="HC28" s="101" t="s">
        <v>217</v>
      </c>
      <c r="HD28" s="102" t="s">
        <v>214</v>
      </c>
      <c r="HE28" s="84"/>
      <c r="HF28" s="56">
        <v>3</v>
      </c>
      <c r="HG28" s="61" t="s">
        <v>0</v>
      </c>
      <c r="HH28" s="56">
        <v>0</v>
      </c>
      <c r="HI28" s="101" t="s">
        <v>288</v>
      </c>
      <c r="HJ28" s="102" t="s">
        <v>211</v>
      </c>
      <c r="HK28" s="84"/>
      <c r="HL28" s="56">
        <v>1</v>
      </c>
      <c r="HM28" s="61" t="s">
        <v>0</v>
      </c>
      <c r="HN28" s="56">
        <v>2</v>
      </c>
      <c r="HO28" s="101" t="s">
        <v>206</v>
      </c>
      <c r="HP28" s="102" t="s">
        <v>211</v>
      </c>
      <c r="HQ28" s="84"/>
      <c r="HR28" s="56">
        <v>3</v>
      </c>
      <c r="HS28" s="61" t="s">
        <v>0</v>
      </c>
      <c r="HT28" s="56">
        <v>0</v>
      </c>
      <c r="HU28" s="101" t="s">
        <v>217</v>
      </c>
      <c r="HV28" s="102" t="s">
        <v>211</v>
      </c>
      <c r="HW28" s="84"/>
      <c r="HX28" s="93"/>
      <c r="HY28" s="61" t="s">
        <v>0</v>
      </c>
      <c r="HZ28" s="56"/>
      <c r="IA28" s="101" t="s">
        <v>325</v>
      </c>
      <c r="IB28" s="102" t="s">
        <v>325</v>
      </c>
      <c r="IC28" s="84"/>
      <c r="ID28" s="56">
        <v>0</v>
      </c>
      <c r="IE28" s="61" t="s">
        <v>0</v>
      </c>
      <c r="IF28" s="56">
        <v>4</v>
      </c>
      <c r="IG28" s="101" t="s">
        <v>216</v>
      </c>
      <c r="IH28" s="102" t="s">
        <v>388</v>
      </c>
      <c r="II28" s="84"/>
      <c r="IJ28" s="56"/>
      <c r="IK28" s="61" t="s">
        <v>0</v>
      </c>
      <c r="IL28" s="56"/>
      <c r="IM28" s="101" t="s">
        <v>325</v>
      </c>
      <c r="IN28" s="102" t="s">
        <v>325</v>
      </c>
      <c r="IO28" s="84"/>
      <c r="IP28" s="93">
        <v>1</v>
      </c>
      <c r="IQ28" s="61" t="s">
        <v>0</v>
      </c>
      <c r="IR28" s="56">
        <v>0</v>
      </c>
      <c r="IS28" s="101" t="s">
        <v>206</v>
      </c>
      <c r="IT28" s="102" t="s">
        <v>388</v>
      </c>
      <c r="IU28" s="84"/>
      <c r="IV28" s="56">
        <v>0</v>
      </c>
      <c r="IW28" s="61" t="s">
        <v>0</v>
      </c>
      <c r="IX28" s="56">
        <v>3</v>
      </c>
      <c r="IY28" s="101" t="s">
        <v>215</v>
      </c>
      <c r="IZ28" s="102" t="s">
        <v>265</v>
      </c>
      <c r="JA28" s="84"/>
      <c r="JB28" s="56">
        <v>1</v>
      </c>
      <c r="JC28" s="61" t="s">
        <v>0</v>
      </c>
      <c r="JD28" s="56">
        <v>0</v>
      </c>
      <c r="JE28" s="101" t="s">
        <v>214</v>
      </c>
      <c r="JF28" s="102" t="s">
        <v>208</v>
      </c>
      <c r="JG28" s="84"/>
      <c r="JH28" s="56">
        <v>1</v>
      </c>
      <c r="JI28" s="61" t="s">
        <v>0</v>
      </c>
      <c r="JJ28" s="56">
        <v>4</v>
      </c>
      <c r="JK28" s="101" t="s">
        <v>218</v>
      </c>
      <c r="JL28" s="102" t="s">
        <v>326</v>
      </c>
      <c r="JM28" s="84"/>
      <c r="JN28" s="56">
        <v>2</v>
      </c>
      <c r="JO28" s="61" t="s">
        <v>0</v>
      </c>
      <c r="JP28" s="56">
        <v>2</v>
      </c>
      <c r="JQ28" s="101" t="s">
        <v>265</v>
      </c>
      <c r="JR28" s="102" t="s">
        <v>326</v>
      </c>
      <c r="JS28" s="84"/>
      <c r="JT28" s="93">
        <v>4</v>
      </c>
      <c r="JU28" s="61" t="s">
        <v>0</v>
      </c>
      <c r="JV28" s="56">
        <v>1</v>
      </c>
      <c r="JW28" s="101" t="s">
        <v>215</v>
      </c>
      <c r="JX28" s="102" t="s">
        <v>288</v>
      </c>
      <c r="JY28" s="84"/>
      <c r="JZ28" s="93">
        <v>2</v>
      </c>
      <c r="KA28" s="61" t="s">
        <v>0</v>
      </c>
      <c r="KB28" s="56">
        <v>1</v>
      </c>
      <c r="KC28" s="101" t="s">
        <v>265</v>
      </c>
      <c r="KD28" s="102" t="s">
        <v>208</v>
      </c>
      <c r="KE28" s="84"/>
      <c r="KF28" s="93">
        <v>0</v>
      </c>
      <c r="KG28" s="61" t="s">
        <v>0</v>
      </c>
      <c r="KH28" s="56">
        <v>3</v>
      </c>
      <c r="KI28" s="101" t="s">
        <v>206</v>
      </c>
      <c r="KJ28" s="102" t="s">
        <v>215</v>
      </c>
      <c r="KK28" s="84"/>
      <c r="KL28" s="56"/>
      <c r="KM28" s="61" t="s">
        <v>0</v>
      </c>
      <c r="KN28" s="56"/>
      <c r="KO28" s="101" t="s">
        <v>325</v>
      </c>
      <c r="KP28" s="102" t="s">
        <v>325</v>
      </c>
      <c r="KQ28" s="84"/>
      <c r="KR28" s="56">
        <v>3</v>
      </c>
      <c r="KS28" s="61" t="s">
        <v>0</v>
      </c>
      <c r="KT28" s="56">
        <v>0</v>
      </c>
      <c r="KU28" s="101" t="s">
        <v>215</v>
      </c>
      <c r="KV28" s="102" t="s">
        <v>214</v>
      </c>
      <c r="KW28" s="84"/>
      <c r="KX28" s="56"/>
      <c r="KY28" s="61" t="s">
        <v>0</v>
      </c>
      <c r="KZ28" s="56"/>
      <c r="LA28" s="101" t="s">
        <v>325</v>
      </c>
      <c r="LB28" s="102" t="s">
        <v>325</v>
      </c>
      <c r="LC28" s="84"/>
      <c r="LD28" s="93"/>
      <c r="LE28" s="61" t="s">
        <v>0</v>
      </c>
      <c r="LF28" s="56"/>
      <c r="LG28" s="101" t="s">
        <v>325</v>
      </c>
      <c r="LH28" s="102" t="s">
        <v>325</v>
      </c>
      <c r="LI28" s="84"/>
      <c r="LJ28" s="56"/>
      <c r="LK28" s="61" t="s">
        <v>0</v>
      </c>
      <c r="LL28" s="56"/>
      <c r="LM28" s="101" t="s">
        <v>325</v>
      </c>
      <c r="LN28" s="102" t="s">
        <v>325</v>
      </c>
      <c r="LO28" s="84"/>
      <c r="LP28" s="56"/>
      <c r="LQ28" s="61" t="s">
        <v>0</v>
      </c>
      <c r="LR28" s="56"/>
      <c r="LS28" s="101" t="s">
        <v>325</v>
      </c>
      <c r="LT28" s="102" t="s">
        <v>325</v>
      </c>
      <c r="LU28" s="84"/>
      <c r="LV28" s="93"/>
      <c r="LW28" s="61" t="s">
        <v>0</v>
      </c>
      <c r="LX28" s="56"/>
      <c r="LY28" s="101" t="s">
        <v>325</v>
      </c>
      <c r="LZ28" s="102" t="s">
        <v>325</v>
      </c>
      <c r="MA28" s="84"/>
      <c r="MB28" s="56"/>
      <c r="MC28" s="61" t="s">
        <v>0</v>
      </c>
      <c r="MD28" s="56"/>
      <c r="ME28" s="101" t="s">
        <v>325</v>
      </c>
      <c r="MF28" s="102" t="s">
        <v>325</v>
      </c>
      <c r="MG28" s="84"/>
      <c r="MH28" s="56"/>
      <c r="MI28" s="61" t="s">
        <v>0</v>
      </c>
      <c r="MJ28" s="56"/>
      <c r="MK28" s="101" t="s">
        <v>325</v>
      </c>
      <c r="ML28" s="102" t="s">
        <v>325</v>
      </c>
      <c r="MM28" s="84"/>
      <c r="MN28" s="56"/>
      <c r="MO28" s="61" t="s">
        <v>0</v>
      </c>
      <c r="MP28" s="56"/>
      <c r="MQ28" s="101" t="s">
        <v>325</v>
      </c>
      <c r="MR28" s="102" t="s">
        <v>325</v>
      </c>
      <c r="MS28" s="84"/>
      <c r="MT28" s="93"/>
      <c r="MU28" s="61" t="s">
        <v>0</v>
      </c>
      <c r="MV28" s="56"/>
      <c r="MW28" s="101" t="s">
        <v>325</v>
      </c>
      <c r="MX28" s="102" t="s">
        <v>325</v>
      </c>
      <c r="MY28" s="84"/>
      <c r="MZ28" s="56"/>
      <c r="NA28" s="61" t="s">
        <v>0</v>
      </c>
      <c r="NB28" s="56"/>
      <c r="NC28" s="101" t="s">
        <v>325</v>
      </c>
      <c r="ND28" s="102" t="s">
        <v>325</v>
      </c>
      <c r="NE28" s="84"/>
      <c r="NF28" s="56"/>
      <c r="NG28" s="61" t="s">
        <v>0</v>
      </c>
      <c r="NH28" s="56"/>
      <c r="NI28" s="101" t="s">
        <v>325</v>
      </c>
      <c r="NJ28" s="102" t="s">
        <v>325</v>
      </c>
      <c r="NK28" s="84"/>
      <c r="NL28" s="56"/>
      <c r="NM28" s="61" t="s">
        <v>0</v>
      </c>
      <c r="NN28" s="56"/>
      <c r="NO28" s="101" t="s">
        <v>325</v>
      </c>
      <c r="NP28" s="102" t="s">
        <v>325</v>
      </c>
      <c r="NQ28" s="84"/>
      <c r="NR28" s="56"/>
      <c r="NS28" s="61" t="s">
        <v>0</v>
      </c>
      <c r="NT28" s="56"/>
      <c r="NU28" s="101" t="s">
        <v>325</v>
      </c>
      <c r="NV28" s="102" t="s">
        <v>325</v>
      </c>
      <c r="NW28" s="61"/>
      <c r="NX28" s="93"/>
      <c r="NY28" s="61" t="s">
        <v>0</v>
      </c>
      <c r="NZ28" s="56"/>
      <c r="OA28" s="101" t="s">
        <v>325</v>
      </c>
      <c r="OB28" s="102" t="s">
        <v>325</v>
      </c>
      <c r="OC28" s="61"/>
      <c r="OD28" s="229"/>
      <c r="OE28" s="101" t="s">
        <v>0</v>
      </c>
      <c r="OF28" s="101"/>
      <c r="OG28" s="101" t="s">
        <v>325</v>
      </c>
      <c r="OH28" s="102" t="s">
        <v>325</v>
      </c>
    </row>
    <row r="29" spans="1:398" ht="15" x14ac:dyDescent="0.2">
      <c r="A29" s="260">
        <f>IF(B29="","",VLOOKUP(B29,'Registrovaní tipéri'!$A$2:$B$101,2,FALSE))</f>
        <v>62</v>
      </c>
      <c r="B29" s="250" t="s">
        <v>255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218</v>
      </c>
      <c r="N29" s="102" t="s">
        <v>215</v>
      </c>
      <c r="O29" s="72"/>
      <c r="P29" s="93">
        <v>4</v>
      </c>
      <c r="Q29" s="61" t="s">
        <v>0</v>
      </c>
      <c r="R29" s="56">
        <v>1</v>
      </c>
      <c r="S29" s="101" t="s">
        <v>215</v>
      </c>
      <c r="T29" s="102" t="s">
        <v>326</v>
      </c>
      <c r="U29" s="72"/>
      <c r="V29" s="93">
        <v>2</v>
      </c>
      <c r="W29" s="61" t="s">
        <v>0</v>
      </c>
      <c r="X29" s="56">
        <v>2</v>
      </c>
      <c r="Y29" s="101" t="s">
        <v>215</v>
      </c>
      <c r="Z29" s="102" t="s">
        <v>288</v>
      </c>
      <c r="AA29" s="84"/>
      <c r="AB29" s="56">
        <v>3</v>
      </c>
      <c r="AC29" s="61" t="s">
        <v>0</v>
      </c>
      <c r="AD29" s="56">
        <v>1</v>
      </c>
      <c r="AE29" s="101" t="s">
        <v>215</v>
      </c>
      <c r="AF29" s="102" t="s">
        <v>288</v>
      </c>
      <c r="AG29" s="84"/>
      <c r="AH29" s="56">
        <v>1</v>
      </c>
      <c r="AI29" s="61" t="s">
        <v>0</v>
      </c>
      <c r="AJ29" s="56">
        <v>3</v>
      </c>
      <c r="AK29" s="101" t="s">
        <v>215</v>
      </c>
      <c r="AL29" s="102" t="s">
        <v>288</v>
      </c>
      <c r="AM29" s="84"/>
      <c r="AN29" s="93">
        <v>1</v>
      </c>
      <c r="AO29" s="61" t="s">
        <v>0</v>
      </c>
      <c r="AP29" s="56">
        <v>3</v>
      </c>
      <c r="AQ29" s="101" t="s">
        <v>217</v>
      </c>
      <c r="AR29" s="102" t="s">
        <v>208</v>
      </c>
      <c r="AS29" s="84"/>
      <c r="AT29" s="56">
        <v>2</v>
      </c>
      <c r="AU29" s="61" t="s">
        <v>0</v>
      </c>
      <c r="AV29" s="56">
        <v>1</v>
      </c>
      <c r="AW29" s="101" t="s">
        <v>215</v>
      </c>
      <c r="AX29" s="102" t="s">
        <v>288</v>
      </c>
      <c r="AY29" s="84"/>
      <c r="AZ29" s="93">
        <v>3</v>
      </c>
      <c r="BA29" s="61" t="s">
        <v>0</v>
      </c>
      <c r="BB29" s="56">
        <v>1</v>
      </c>
      <c r="BC29" s="101" t="s">
        <v>217</v>
      </c>
      <c r="BD29" s="102" t="s">
        <v>216</v>
      </c>
      <c r="BE29" s="84"/>
      <c r="BF29" s="56">
        <v>2</v>
      </c>
      <c r="BG29" s="61" t="s">
        <v>0</v>
      </c>
      <c r="BH29" s="56">
        <v>3</v>
      </c>
      <c r="BI29" s="101" t="s">
        <v>215</v>
      </c>
      <c r="BJ29" s="102" t="s">
        <v>209</v>
      </c>
      <c r="BK29" s="84"/>
      <c r="BL29" s="56"/>
      <c r="BM29" s="61" t="s">
        <v>0</v>
      </c>
      <c r="BN29" s="56"/>
      <c r="BO29" s="101" t="s">
        <v>325</v>
      </c>
      <c r="BP29" s="102" t="s">
        <v>325</v>
      </c>
      <c r="BQ29" s="84"/>
      <c r="BR29" s="56">
        <v>1</v>
      </c>
      <c r="BS29" s="61" t="s">
        <v>0</v>
      </c>
      <c r="BT29" s="56">
        <v>3</v>
      </c>
      <c r="BU29" s="101" t="s">
        <v>215</v>
      </c>
      <c r="BV29" s="102" t="s">
        <v>288</v>
      </c>
      <c r="BW29" s="84"/>
      <c r="BX29" s="56">
        <v>3</v>
      </c>
      <c r="BY29" s="61" t="s">
        <v>0</v>
      </c>
      <c r="BZ29" s="56">
        <v>1</v>
      </c>
      <c r="CA29" s="101" t="s">
        <v>215</v>
      </c>
      <c r="CB29" s="102" t="s">
        <v>211</v>
      </c>
      <c r="CC29" s="84"/>
      <c r="CD29" s="56">
        <v>2</v>
      </c>
      <c r="CE29" s="61" t="s">
        <v>0</v>
      </c>
      <c r="CF29" s="56">
        <v>1</v>
      </c>
      <c r="CG29" s="101" t="s">
        <v>216</v>
      </c>
      <c r="CH29" s="102" t="s">
        <v>217</v>
      </c>
      <c r="CI29" s="84"/>
      <c r="CJ29" s="93">
        <v>3</v>
      </c>
      <c r="CK29" s="61" t="s">
        <v>0</v>
      </c>
      <c r="CL29" s="56">
        <v>1</v>
      </c>
      <c r="CM29" s="101" t="s">
        <v>215</v>
      </c>
      <c r="CN29" s="102" t="s">
        <v>288</v>
      </c>
      <c r="CO29" s="84"/>
      <c r="CP29" s="93">
        <v>1</v>
      </c>
      <c r="CQ29" s="61" t="s">
        <v>0</v>
      </c>
      <c r="CR29" s="56">
        <v>3</v>
      </c>
      <c r="CS29" s="101" t="s">
        <v>216</v>
      </c>
      <c r="CT29" s="102" t="s">
        <v>265</v>
      </c>
      <c r="CU29" s="84"/>
      <c r="CV29" s="56">
        <v>1</v>
      </c>
      <c r="CW29" s="61" t="s">
        <v>0</v>
      </c>
      <c r="CX29" s="56">
        <v>4</v>
      </c>
      <c r="CY29" s="101" t="s">
        <v>215</v>
      </c>
      <c r="CZ29" s="102" t="s">
        <v>288</v>
      </c>
      <c r="DA29" s="84"/>
      <c r="DB29" s="56">
        <v>1</v>
      </c>
      <c r="DC29" s="61" t="s">
        <v>0</v>
      </c>
      <c r="DD29" s="56">
        <v>2</v>
      </c>
      <c r="DE29" s="101" t="s">
        <v>265</v>
      </c>
      <c r="DF29" s="102" t="s">
        <v>214</v>
      </c>
      <c r="DG29" s="84"/>
      <c r="DH29" s="56">
        <v>2</v>
      </c>
      <c r="DI29" s="61" t="s">
        <v>0</v>
      </c>
      <c r="DJ29" s="56">
        <v>1</v>
      </c>
      <c r="DK29" s="101" t="s">
        <v>215</v>
      </c>
      <c r="DL29" s="102" t="s">
        <v>211</v>
      </c>
      <c r="DM29" s="84"/>
      <c r="DN29" s="56">
        <v>2</v>
      </c>
      <c r="DO29" s="61" t="s">
        <v>0</v>
      </c>
      <c r="DP29" s="56">
        <v>3</v>
      </c>
      <c r="DQ29" s="101" t="s">
        <v>215</v>
      </c>
      <c r="DR29" s="102" t="s">
        <v>211</v>
      </c>
      <c r="DS29" s="84"/>
      <c r="DT29" s="56">
        <v>4</v>
      </c>
      <c r="DU29" s="61" t="s">
        <v>0</v>
      </c>
      <c r="DV29" s="56">
        <v>1</v>
      </c>
      <c r="DW29" s="101" t="s">
        <v>215</v>
      </c>
      <c r="DX29" s="102" t="s">
        <v>214</v>
      </c>
      <c r="DY29" s="84"/>
      <c r="DZ29" s="56">
        <v>3</v>
      </c>
      <c r="EA29" s="61" t="s">
        <v>0</v>
      </c>
      <c r="EB29" s="56">
        <v>1</v>
      </c>
      <c r="EC29" s="101" t="s">
        <v>215</v>
      </c>
      <c r="ED29" s="102" t="s">
        <v>288</v>
      </c>
      <c r="EE29" s="84"/>
      <c r="EF29" s="56">
        <v>1</v>
      </c>
      <c r="EG29" s="61" t="s">
        <v>0</v>
      </c>
      <c r="EH29" s="56">
        <v>4</v>
      </c>
      <c r="EI29" s="101" t="s">
        <v>217</v>
      </c>
      <c r="EJ29" s="102" t="s">
        <v>211</v>
      </c>
      <c r="EK29" s="84"/>
      <c r="EL29" s="56">
        <v>1</v>
      </c>
      <c r="EM29" s="61" t="s">
        <v>0</v>
      </c>
      <c r="EN29" s="56">
        <v>3</v>
      </c>
      <c r="EO29" s="101" t="s">
        <v>215</v>
      </c>
      <c r="EP29" s="102" t="s">
        <v>217</v>
      </c>
      <c r="EQ29" s="84"/>
      <c r="ER29" s="93">
        <v>1</v>
      </c>
      <c r="ES29" s="61" t="s">
        <v>0</v>
      </c>
      <c r="ET29" s="56">
        <v>2</v>
      </c>
      <c r="EU29" s="101" t="s">
        <v>265</v>
      </c>
      <c r="EV29" s="102" t="s">
        <v>359</v>
      </c>
      <c r="EW29" s="84"/>
      <c r="EX29" s="56">
        <v>5</v>
      </c>
      <c r="EY29" s="61" t="s">
        <v>0</v>
      </c>
      <c r="EZ29" s="56">
        <v>1</v>
      </c>
      <c r="FA29" s="101" t="s">
        <v>215</v>
      </c>
      <c r="FB29" s="102" t="s">
        <v>211</v>
      </c>
      <c r="FC29" s="84"/>
      <c r="FD29" s="93">
        <v>2</v>
      </c>
      <c r="FE29" s="61" t="s">
        <v>0</v>
      </c>
      <c r="FF29" s="56">
        <v>1</v>
      </c>
      <c r="FG29" s="101" t="s">
        <v>265</v>
      </c>
      <c r="FH29" s="102" t="s">
        <v>217</v>
      </c>
      <c r="FI29" s="84"/>
      <c r="FJ29" s="56">
        <v>3</v>
      </c>
      <c r="FK29" s="61" t="s">
        <v>0</v>
      </c>
      <c r="FL29" s="56">
        <v>2</v>
      </c>
      <c r="FM29" s="101" t="s">
        <v>215</v>
      </c>
      <c r="FN29" s="102" t="s">
        <v>211</v>
      </c>
      <c r="FO29" s="84"/>
      <c r="FP29" s="56">
        <v>1</v>
      </c>
      <c r="FQ29" s="61" t="s">
        <v>0</v>
      </c>
      <c r="FR29" s="56">
        <v>2</v>
      </c>
      <c r="FS29" s="101" t="s">
        <v>215</v>
      </c>
      <c r="FT29" s="102" t="s">
        <v>288</v>
      </c>
      <c r="FU29" s="84"/>
      <c r="FV29" s="56">
        <v>4</v>
      </c>
      <c r="FW29" s="61" t="s">
        <v>0</v>
      </c>
      <c r="FX29" s="56">
        <v>1</v>
      </c>
      <c r="FY29" s="101" t="s">
        <v>215</v>
      </c>
      <c r="FZ29" s="102" t="s">
        <v>211</v>
      </c>
      <c r="GA29" s="84"/>
      <c r="GB29" s="93">
        <v>2</v>
      </c>
      <c r="GC29" s="61" t="s">
        <v>0</v>
      </c>
      <c r="GD29" s="56">
        <v>2</v>
      </c>
      <c r="GE29" s="101" t="s">
        <v>216</v>
      </c>
      <c r="GF29" s="102" t="s">
        <v>265</v>
      </c>
      <c r="GG29" s="84"/>
      <c r="GH29" s="93">
        <v>3</v>
      </c>
      <c r="GI29" s="61" t="s">
        <v>0</v>
      </c>
      <c r="GJ29" s="56">
        <v>2</v>
      </c>
      <c r="GK29" s="101" t="s">
        <v>216</v>
      </c>
      <c r="GL29" s="102" t="s">
        <v>265</v>
      </c>
      <c r="GM29" s="84"/>
      <c r="GN29" s="56">
        <v>1</v>
      </c>
      <c r="GO29" s="61" t="s">
        <v>0</v>
      </c>
      <c r="GP29" s="56">
        <v>3</v>
      </c>
      <c r="GQ29" s="101" t="s">
        <v>216</v>
      </c>
      <c r="GR29" s="102" t="s">
        <v>217</v>
      </c>
      <c r="GS29" s="84"/>
      <c r="GT29" s="56">
        <v>1</v>
      </c>
      <c r="GU29" s="61" t="s">
        <v>0</v>
      </c>
      <c r="GV29" s="56">
        <v>3</v>
      </c>
      <c r="GW29" s="101" t="s">
        <v>216</v>
      </c>
      <c r="GX29" s="102" t="s">
        <v>217</v>
      </c>
      <c r="GY29" s="84"/>
      <c r="GZ29" s="93">
        <v>4</v>
      </c>
      <c r="HA29" s="61" t="s">
        <v>0</v>
      </c>
      <c r="HB29" s="56">
        <v>1</v>
      </c>
      <c r="HC29" s="101" t="s">
        <v>216</v>
      </c>
      <c r="HD29" s="102" t="s">
        <v>216</v>
      </c>
      <c r="HE29" s="84"/>
      <c r="HF29" s="56">
        <v>3</v>
      </c>
      <c r="HG29" s="61" t="s">
        <v>0</v>
      </c>
      <c r="HH29" s="56">
        <v>1</v>
      </c>
      <c r="HI29" s="101" t="s">
        <v>216</v>
      </c>
      <c r="HJ29" s="102" t="s">
        <v>211</v>
      </c>
      <c r="HK29" s="84"/>
      <c r="HL29" s="56">
        <v>2</v>
      </c>
      <c r="HM29" s="61" t="s">
        <v>0</v>
      </c>
      <c r="HN29" s="56">
        <v>3</v>
      </c>
      <c r="HO29" s="101" t="s">
        <v>216</v>
      </c>
      <c r="HP29" s="102" t="s">
        <v>211</v>
      </c>
      <c r="HQ29" s="84"/>
      <c r="HR29" s="56">
        <v>4</v>
      </c>
      <c r="HS29" s="61" t="s">
        <v>0</v>
      </c>
      <c r="HT29" s="56">
        <v>1</v>
      </c>
      <c r="HU29" s="101" t="s">
        <v>217</v>
      </c>
      <c r="HV29" s="102" t="s">
        <v>211</v>
      </c>
      <c r="HW29" s="84"/>
      <c r="HX29" s="93"/>
      <c r="HY29" s="61" t="s">
        <v>0</v>
      </c>
      <c r="HZ29" s="56"/>
      <c r="IA29" s="101" t="s">
        <v>325</v>
      </c>
      <c r="IB29" s="102" t="s">
        <v>325</v>
      </c>
      <c r="IC29" s="84"/>
      <c r="ID29" s="56">
        <v>1</v>
      </c>
      <c r="IE29" s="61" t="s">
        <v>0</v>
      </c>
      <c r="IF29" s="56">
        <v>3</v>
      </c>
      <c r="IG29" s="101" t="s">
        <v>215</v>
      </c>
      <c r="IH29" s="102" t="s">
        <v>388</v>
      </c>
      <c r="II29" s="84"/>
      <c r="IJ29" s="56"/>
      <c r="IK29" s="61" t="s">
        <v>0</v>
      </c>
      <c r="IL29" s="56"/>
      <c r="IM29" s="101" t="s">
        <v>325</v>
      </c>
      <c r="IN29" s="102" t="s">
        <v>325</v>
      </c>
      <c r="IO29" s="84"/>
      <c r="IP29" s="93">
        <v>3</v>
      </c>
      <c r="IQ29" s="61" t="s">
        <v>0</v>
      </c>
      <c r="IR29" s="56">
        <v>1</v>
      </c>
      <c r="IS29" s="101" t="s">
        <v>215</v>
      </c>
      <c r="IT29" s="102" t="s">
        <v>388</v>
      </c>
      <c r="IU29" s="84"/>
      <c r="IV29" s="56">
        <v>1</v>
      </c>
      <c r="IW29" s="61" t="s">
        <v>0</v>
      </c>
      <c r="IX29" s="56">
        <v>2</v>
      </c>
      <c r="IY29" s="101" t="s">
        <v>215</v>
      </c>
      <c r="IZ29" s="102" t="s">
        <v>388</v>
      </c>
      <c r="JA29" s="84"/>
      <c r="JB29" s="56">
        <v>2</v>
      </c>
      <c r="JC29" s="61" t="s">
        <v>0</v>
      </c>
      <c r="JD29" s="56">
        <v>1</v>
      </c>
      <c r="JE29" s="101" t="s">
        <v>265</v>
      </c>
      <c r="JF29" s="102" t="s">
        <v>208</v>
      </c>
      <c r="JG29" s="84"/>
      <c r="JH29" s="56">
        <v>1</v>
      </c>
      <c r="JI29" s="61" t="s">
        <v>0</v>
      </c>
      <c r="JJ29" s="56">
        <v>3</v>
      </c>
      <c r="JK29" s="101" t="s">
        <v>218</v>
      </c>
      <c r="JL29" s="102" t="s">
        <v>388</v>
      </c>
      <c r="JM29" s="84"/>
      <c r="JN29" s="56">
        <v>1</v>
      </c>
      <c r="JO29" s="61" t="s">
        <v>0</v>
      </c>
      <c r="JP29" s="56">
        <v>2</v>
      </c>
      <c r="JQ29" s="101" t="s">
        <v>217</v>
      </c>
      <c r="JR29" s="102" t="s">
        <v>388</v>
      </c>
      <c r="JS29" s="84"/>
      <c r="JT29" s="93">
        <v>3</v>
      </c>
      <c r="JU29" s="61" t="s">
        <v>0</v>
      </c>
      <c r="JV29" s="56">
        <v>1</v>
      </c>
      <c r="JW29" s="101" t="s">
        <v>217</v>
      </c>
      <c r="JX29" s="102" t="s">
        <v>215</v>
      </c>
      <c r="JY29" s="84"/>
      <c r="JZ29" s="93">
        <v>4</v>
      </c>
      <c r="KA29" s="61" t="s">
        <v>0</v>
      </c>
      <c r="KB29" s="56">
        <v>1</v>
      </c>
      <c r="KC29" s="101" t="s">
        <v>215</v>
      </c>
      <c r="KD29" s="102" t="s">
        <v>388</v>
      </c>
      <c r="KE29" s="84"/>
      <c r="KF29" s="93">
        <v>1</v>
      </c>
      <c r="KG29" s="61" t="s">
        <v>0</v>
      </c>
      <c r="KH29" s="56">
        <v>3</v>
      </c>
      <c r="KI29" s="101" t="s">
        <v>215</v>
      </c>
      <c r="KJ29" s="102" t="s">
        <v>288</v>
      </c>
      <c r="KK29" s="84"/>
      <c r="KL29" s="56"/>
      <c r="KM29" s="61" t="s">
        <v>0</v>
      </c>
      <c r="KN29" s="56"/>
      <c r="KO29" s="101" t="s">
        <v>325</v>
      </c>
      <c r="KP29" s="102" t="s">
        <v>325</v>
      </c>
      <c r="KQ29" s="84"/>
      <c r="KR29" s="56">
        <v>3</v>
      </c>
      <c r="KS29" s="61" t="s">
        <v>0</v>
      </c>
      <c r="KT29" s="56">
        <v>1</v>
      </c>
      <c r="KU29" s="101" t="s">
        <v>215</v>
      </c>
      <c r="KV29" s="102" t="s">
        <v>215</v>
      </c>
      <c r="KW29" s="84"/>
      <c r="KX29" s="56"/>
      <c r="KY29" s="61" t="s">
        <v>0</v>
      </c>
      <c r="KZ29" s="56"/>
      <c r="LA29" s="101" t="s">
        <v>325</v>
      </c>
      <c r="LB29" s="102" t="s">
        <v>325</v>
      </c>
      <c r="LC29" s="84"/>
      <c r="LD29" s="93"/>
      <c r="LE29" s="61" t="s">
        <v>0</v>
      </c>
      <c r="LF29" s="56"/>
      <c r="LG29" s="101" t="s">
        <v>325</v>
      </c>
      <c r="LH29" s="102" t="s">
        <v>325</v>
      </c>
      <c r="LI29" s="84"/>
      <c r="LJ29" s="56"/>
      <c r="LK29" s="61" t="s">
        <v>0</v>
      </c>
      <c r="LL29" s="56"/>
      <c r="LM29" s="101" t="s">
        <v>325</v>
      </c>
      <c r="LN29" s="102" t="s">
        <v>325</v>
      </c>
      <c r="LO29" s="84"/>
      <c r="LP29" s="56"/>
      <c r="LQ29" s="61" t="s">
        <v>0</v>
      </c>
      <c r="LR29" s="56"/>
      <c r="LS29" s="101" t="s">
        <v>325</v>
      </c>
      <c r="LT29" s="102" t="s">
        <v>325</v>
      </c>
      <c r="LU29" s="84"/>
      <c r="LV29" s="93"/>
      <c r="LW29" s="61" t="s">
        <v>0</v>
      </c>
      <c r="LX29" s="56"/>
      <c r="LY29" s="101" t="s">
        <v>325</v>
      </c>
      <c r="LZ29" s="102" t="s">
        <v>325</v>
      </c>
      <c r="MA29" s="84"/>
      <c r="MB29" s="56"/>
      <c r="MC29" s="61" t="s">
        <v>0</v>
      </c>
      <c r="MD29" s="56"/>
      <c r="ME29" s="101" t="s">
        <v>325</v>
      </c>
      <c r="MF29" s="102" t="s">
        <v>325</v>
      </c>
      <c r="MG29" s="84"/>
      <c r="MH29" s="56"/>
      <c r="MI29" s="61" t="s">
        <v>0</v>
      </c>
      <c r="MJ29" s="56"/>
      <c r="MK29" s="101" t="s">
        <v>325</v>
      </c>
      <c r="ML29" s="102" t="s">
        <v>325</v>
      </c>
      <c r="MM29" s="84"/>
      <c r="MN29" s="56"/>
      <c r="MO29" s="61" t="s">
        <v>0</v>
      </c>
      <c r="MP29" s="56"/>
      <c r="MQ29" s="101" t="s">
        <v>325</v>
      </c>
      <c r="MR29" s="102" t="s">
        <v>325</v>
      </c>
      <c r="MS29" s="84"/>
      <c r="MT29" s="93"/>
      <c r="MU29" s="61" t="s">
        <v>0</v>
      </c>
      <c r="MV29" s="56"/>
      <c r="MW29" s="101" t="s">
        <v>325</v>
      </c>
      <c r="MX29" s="102" t="s">
        <v>325</v>
      </c>
      <c r="MY29" s="84"/>
      <c r="MZ29" s="56"/>
      <c r="NA29" s="61" t="s">
        <v>0</v>
      </c>
      <c r="NB29" s="56"/>
      <c r="NC29" s="101" t="s">
        <v>325</v>
      </c>
      <c r="ND29" s="102" t="s">
        <v>325</v>
      </c>
      <c r="NE29" s="84"/>
      <c r="NF29" s="56"/>
      <c r="NG29" s="61" t="s">
        <v>0</v>
      </c>
      <c r="NH29" s="56"/>
      <c r="NI29" s="101" t="s">
        <v>325</v>
      </c>
      <c r="NJ29" s="102" t="s">
        <v>325</v>
      </c>
      <c r="NK29" s="84"/>
      <c r="NL29" s="56"/>
      <c r="NM29" s="61" t="s">
        <v>0</v>
      </c>
      <c r="NN29" s="56"/>
      <c r="NO29" s="101" t="s">
        <v>325</v>
      </c>
      <c r="NP29" s="102" t="s">
        <v>325</v>
      </c>
      <c r="NQ29" s="84"/>
      <c r="NR29" s="56"/>
      <c r="NS29" s="61" t="s">
        <v>0</v>
      </c>
      <c r="NT29" s="56"/>
      <c r="NU29" s="101" t="s">
        <v>325</v>
      </c>
      <c r="NV29" s="102" t="s">
        <v>325</v>
      </c>
      <c r="NW29" s="61"/>
      <c r="NX29" s="93"/>
      <c r="NY29" s="61" t="s">
        <v>0</v>
      </c>
      <c r="NZ29" s="56"/>
      <c r="OA29" s="101" t="s">
        <v>325</v>
      </c>
      <c r="OB29" s="102" t="s">
        <v>325</v>
      </c>
      <c r="OC29" s="61"/>
      <c r="OD29" s="229"/>
      <c r="OE29" s="101" t="s">
        <v>0</v>
      </c>
      <c r="OF29" s="101"/>
      <c r="OG29" s="101" t="s">
        <v>325</v>
      </c>
      <c r="OH29" s="102" t="s">
        <v>325</v>
      </c>
    </row>
    <row r="30" spans="1:398" ht="15" hidden="1" x14ac:dyDescent="0.2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215</v>
      </c>
      <c r="N30" s="102" t="s">
        <v>215</v>
      </c>
      <c r="O30" s="72"/>
      <c r="P30" s="93"/>
      <c r="Q30" s="61" t="s">
        <v>0</v>
      </c>
      <c r="R30" s="56"/>
      <c r="S30" s="101" t="s">
        <v>325</v>
      </c>
      <c r="T30" s="102" t="s">
        <v>325</v>
      </c>
      <c r="U30" s="72"/>
      <c r="V30" s="93">
        <v>1</v>
      </c>
      <c r="W30" s="61" t="s">
        <v>0</v>
      </c>
      <c r="X30" s="56">
        <v>2</v>
      </c>
      <c r="Y30" s="101" t="s">
        <v>215</v>
      </c>
      <c r="Z30" s="102" t="s">
        <v>211</v>
      </c>
      <c r="AA30" s="84"/>
      <c r="AB30" s="56"/>
      <c r="AC30" s="61" t="s">
        <v>0</v>
      </c>
      <c r="AD30" s="56"/>
      <c r="AE30" s="101" t="s">
        <v>325</v>
      </c>
      <c r="AF30" s="102" t="s">
        <v>325</v>
      </c>
      <c r="AG30" s="84"/>
      <c r="AH30" s="56">
        <v>1</v>
      </c>
      <c r="AI30" s="61" t="s">
        <v>0</v>
      </c>
      <c r="AJ30" s="56">
        <v>2</v>
      </c>
      <c r="AK30" s="101" t="s">
        <v>215</v>
      </c>
      <c r="AL30" s="102" t="s">
        <v>215</v>
      </c>
      <c r="AM30" s="84"/>
      <c r="AN30" s="93"/>
      <c r="AO30" s="61" t="s">
        <v>0</v>
      </c>
      <c r="AP30" s="56"/>
      <c r="AQ30" s="101" t="s">
        <v>325</v>
      </c>
      <c r="AR30" s="102" t="s">
        <v>325</v>
      </c>
      <c r="AS30" s="84"/>
      <c r="AT30" s="56"/>
      <c r="AU30" s="61" t="s">
        <v>0</v>
      </c>
      <c r="AV30" s="56"/>
      <c r="AW30" s="101" t="s">
        <v>325</v>
      </c>
      <c r="AX30" s="102" t="s">
        <v>325</v>
      </c>
      <c r="AY30" s="84"/>
      <c r="AZ30" s="93"/>
      <c r="BA30" s="61" t="s">
        <v>0</v>
      </c>
      <c r="BB30" s="56"/>
      <c r="BC30" s="101" t="s">
        <v>325</v>
      </c>
      <c r="BD30" s="102" t="s">
        <v>325</v>
      </c>
      <c r="BE30" s="84"/>
      <c r="BF30" s="56"/>
      <c r="BG30" s="61" t="s">
        <v>0</v>
      </c>
      <c r="BH30" s="56"/>
      <c r="BI30" s="101" t="s">
        <v>325</v>
      </c>
      <c r="BJ30" s="102" t="s">
        <v>325</v>
      </c>
      <c r="BK30" s="84"/>
      <c r="BL30" s="56">
        <v>2</v>
      </c>
      <c r="BM30" s="61" t="s">
        <v>0</v>
      </c>
      <c r="BN30" s="56">
        <v>1</v>
      </c>
      <c r="BO30" s="101" t="s">
        <v>216</v>
      </c>
      <c r="BP30" s="102" t="s">
        <v>359</v>
      </c>
      <c r="BQ30" s="84"/>
      <c r="BR30" s="56"/>
      <c r="BS30" s="61" t="s">
        <v>0</v>
      </c>
      <c r="BT30" s="56"/>
      <c r="BU30" s="101" t="s">
        <v>325</v>
      </c>
      <c r="BV30" s="102" t="s">
        <v>325</v>
      </c>
      <c r="BW30" s="84"/>
      <c r="BX30" s="56">
        <v>2</v>
      </c>
      <c r="BY30" s="61" t="s">
        <v>0</v>
      </c>
      <c r="BZ30" s="56">
        <v>1</v>
      </c>
      <c r="CA30" s="101" t="s">
        <v>215</v>
      </c>
      <c r="CB30" s="102" t="s">
        <v>217</v>
      </c>
      <c r="CC30" s="84"/>
      <c r="CD30" s="56">
        <v>3</v>
      </c>
      <c r="CE30" s="61" t="s">
        <v>0</v>
      </c>
      <c r="CF30" s="56">
        <v>1</v>
      </c>
      <c r="CG30" s="101" t="s">
        <v>217</v>
      </c>
      <c r="CH30" s="102" t="s">
        <v>214</v>
      </c>
      <c r="CI30" s="84"/>
      <c r="CJ30" s="93"/>
      <c r="CK30" s="61" t="s">
        <v>0</v>
      </c>
      <c r="CL30" s="56"/>
      <c r="CM30" s="101" t="s">
        <v>325</v>
      </c>
      <c r="CN30" s="102" t="s">
        <v>325</v>
      </c>
      <c r="CO30" s="84"/>
      <c r="CP30" s="93">
        <v>0</v>
      </c>
      <c r="CQ30" s="61" t="s">
        <v>0</v>
      </c>
      <c r="CR30" s="56">
        <v>2</v>
      </c>
      <c r="CS30" s="101" t="s">
        <v>216</v>
      </c>
      <c r="CT30" s="102" t="s">
        <v>214</v>
      </c>
      <c r="CU30" s="84"/>
      <c r="CV30" s="56">
        <v>1</v>
      </c>
      <c r="CW30" s="61" t="s">
        <v>0</v>
      </c>
      <c r="CX30" s="56">
        <v>3</v>
      </c>
      <c r="CY30" s="101" t="s">
        <v>217</v>
      </c>
      <c r="CZ30" s="102" t="s">
        <v>215</v>
      </c>
      <c r="DA30" s="84"/>
      <c r="DB30" s="56"/>
      <c r="DC30" s="61" t="s">
        <v>0</v>
      </c>
      <c r="DD30" s="56"/>
      <c r="DE30" s="101" t="s">
        <v>325</v>
      </c>
      <c r="DF30" s="102" t="s">
        <v>325</v>
      </c>
      <c r="DG30" s="84"/>
      <c r="DH30" s="56">
        <v>2</v>
      </c>
      <c r="DI30" s="61" t="s">
        <v>0</v>
      </c>
      <c r="DJ30" s="56">
        <v>1</v>
      </c>
      <c r="DK30" s="101" t="s">
        <v>215</v>
      </c>
      <c r="DL30" s="102" t="s">
        <v>218</v>
      </c>
      <c r="DM30" s="84"/>
      <c r="DN30" s="56"/>
      <c r="DO30" s="61" t="s">
        <v>0</v>
      </c>
      <c r="DP30" s="56"/>
      <c r="DQ30" s="101" t="s">
        <v>325</v>
      </c>
      <c r="DR30" s="102" t="s">
        <v>325</v>
      </c>
      <c r="DS30" s="84"/>
      <c r="DT30" s="56">
        <v>3</v>
      </c>
      <c r="DU30" s="61" t="s">
        <v>0</v>
      </c>
      <c r="DV30" s="56">
        <v>1</v>
      </c>
      <c r="DW30" s="101" t="s">
        <v>218</v>
      </c>
      <c r="DX30" s="102" t="s">
        <v>359</v>
      </c>
      <c r="DY30" s="84"/>
      <c r="DZ30" s="56"/>
      <c r="EA30" s="61" t="s">
        <v>0</v>
      </c>
      <c r="EB30" s="56"/>
      <c r="EC30" s="101" t="s">
        <v>325</v>
      </c>
      <c r="ED30" s="102" t="s">
        <v>325</v>
      </c>
      <c r="EE30" s="84"/>
      <c r="EF30" s="56">
        <v>1</v>
      </c>
      <c r="EG30" s="61" t="s">
        <v>0</v>
      </c>
      <c r="EH30" s="56">
        <v>2</v>
      </c>
      <c r="EI30" s="101" t="s">
        <v>215</v>
      </c>
      <c r="EJ30" s="102" t="s">
        <v>218</v>
      </c>
      <c r="EK30" s="84"/>
      <c r="EL30" s="56"/>
      <c r="EM30" s="61" t="s">
        <v>0</v>
      </c>
      <c r="EN30" s="56"/>
      <c r="EO30" s="101" t="s">
        <v>325</v>
      </c>
      <c r="EP30" s="102" t="s">
        <v>325</v>
      </c>
      <c r="EQ30" s="84"/>
      <c r="ER30" s="93">
        <v>1</v>
      </c>
      <c r="ES30" s="61" t="s">
        <v>0</v>
      </c>
      <c r="ET30" s="56">
        <v>2</v>
      </c>
      <c r="EU30" s="101" t="s">
        <v>214</v>
      </c>
      <c r="EV30" s="102" t="s">
        <v>213</v>
      </c>
      <c r="EW30" s="84"/>
      <c r="EX30" s="56"/>
      <c r="EY30" s="61" t="s">
        <v>0</v>
      </c>
      <c r="EZ30" s="56"/>
      <c r="FA30" s="101" t="s">
        <v>325</v>
      </c>
      <c r="FB30" s="102" t="s">
        <v>325</v>
      </c>
      <c r="FC30" s="84"/>
      <c r="FD30" s="93">
        <v>2</v>
      </c>
      <c r="FE30" s="61" t="s">
        <v>0</v>
      </c>
      <c r="FF30" s="56">
        <v>1</v>
      </c>
      <c r="FG30" s="101" t="s">
        <v>265</v>
      </c>
      <c r="FH30" s="102" t="s">
        <v>288</v>
      </c>
      <c r="FI30" s="84"/>
      <c r="FJ30" s="56">
        <v>2</v>
      </c>
      <c r="FK30" s="61" t="s">
        <v>0</v>
      </c>
      <c r="FL30" s="56">
        <v>1</v>
      </c>
      <c r="FM30" s="101" t="s">
        <v>288</v>
      </c>
      <c r="FN30" s="102" t="s">
        <v>215</v>
      </c>
      <c r="FO30" s="84"/>
      <c r="FP30" s="56">
        <v>0</v>
      </c>
      <c r="FQ30" s="61" t="s">
        <v>0</v>
      </c>
      <c r="FR30" s="56">
        <v>1</v>
      </c>
      <c r="FS30" s="101" t="s">
        <v>215</v>
      </c>
      <c r="FT30" s="102" t="s">
        <v>217</v>
      </c>
      <c r="FU30" s="84"/>
      <c r="FV30" s="56">
        <v>2</v>
      </c>
      <c r="FW30" s="61" t="s">
        <v>0</v>
      </c>
      <c r="FX30" s="56">
        <v>1</v>
      </c>
      <c r="FY30" s="101" t="s">
        <v>215</v>
      </c>
      <c r="FZ30" s="102" t="s">
        <v>215</v>
      </c>
      <c r="GA30" s="84"/>
      <c r="GB30" s="93">
        <v>2</v>
      </c>
      <c r="GC30" s="61" t="s">
        <v>0</v>
      </c>
      <c r="GD30" s="56">
        <v>1</v>
      </c>
      <c r="GE30" s="101" t="s">
        <v>396</v>
      </c>
      <c r="GF30" s="102" t="s">
        <v>397</v>
      </c>
      <c r="GG30" s="84"/>
      <c r="GH30" s="93">
        <v>2</v>
      </c>
      <c r="GI30" s="61" t="s">
        <v>0</v>
      </c>
      <c r="GJ30" s="56">
        <v>1</v>
      </c>
      <c r="GK30" s="101" t="s">
        <v>265</v>
      </c>
      <c r="GL30" s="102" t="s">
        <v>218</v>
      </c>
      <c r="GM30" s="84"/>
      <c r="GN30" s="56">
        <v>1</v>
      </c>
      <c r="GO30" s="61" t="s">
        <v>0</v>
      </c>
      <c r="GP30" s="56">
        <v>2</v>
      </c>
      <c r="GQ30" s="101" t="s">
        <v>216</v>
      </c>
      <c r="GR30" s="102" t="s">
        <v>213</v>
      </c>
      <c r="GS30" s="84"/>
      <c r="GT30" s="56">
        <v>2</v>
      </c>
      <c r="GU30" s="61" t="s">
        <v>0</v>
      </c>
      <c r="GV30" s="56">
        <v>2</v>
      </c>
      <c r="GW30" s="101" t="s">
        <v>265</v>
      </c>
      <c r="GX30" s="102" t="s">
        <v>218</v>
      </c>
      <c r="GY30" s="84"/>
      <c r="GZ30" s="93">
        <v>2</v>
      </c>
      <c r="HA30" s="61" t="s">
        <v>0</v>
      </c>
      <c r="HB30" s="56">
        <v>1</v>
      </c>
      <c r="HC30" s="101" t="s">
        <v>217</v>
      </c>
      <c r="HD30" s="102" t="s">
        <v>265</v>
      </c>
      <c r="HE30" s="84"/>
      <c r="HF30" s="56">
        <v>3</v>
      </c>
      <c r="HG30" s="61" t="s">
        <v>0</v>
      </c>
      <c r="HH30" s="56">
        <v>2</v>
      </c>
      <c r="HI30" s="101" t="s">
        <v>216</v>
      </c>
      <c r="HJ30" s="102" t="s">
        <v>213</v>
      </c>
      <c r="HK30" s="84"/>
      <c r="HL30" s="56">
        <v>2</v>
      </c>
      <c r="HM30" s="61" t="s">
        <v>0</v>
      </c>
      <c r="HN30" s="56">
        <v>3</v>
      </c>
      <c r="HO30" s="101" t="s">
        <v>216</v>
      </c>
      <c r="HP30" s="102" t="s">
        <v>217</v>
      </c>
      <c r="HQ30" s="84"/>
      <c r="HR30" s="56"/>
      <c r="HS30" s="61" t="s">
        <v>0</v>
      </c>
      <c r="HT30" s="56"/>
      <c r="HU30" s="101" t="s">
        <v>325</v>
      </c>
      <c r="HV30" s="102" t="s">
        <v>325</v>
      </c>
      <c r="HW30" s="84"/>
      <c r="HX30" s="93"/>
      <c r="HY30" s="61" t="s">
        <v>0</v>
      </c>
      <c r="HZ30" s="56"/>
      <c r="IA30" s="101" t="s">
        <v>325</v>
      </c>
      <c r="IB30" s="102" t="s">
        <v>325</v>
      </c>
      <c r="IC30" s="84"/>
      <c r="ID30" s="56"/>
      <c r="IE30" s="61" t="s">
        <v>0</v>
      </c>
      <c r="IF30" s="56"/>
      <c r="IG30" s="101" t="s">
        <v>325</v>
      </c>
      <c r="IH30" s="102" t="s">
        <v>325</v>
      </c>
      <c r="II30" s="84"/>
      <c r="IJ30" s="56"/>
      <c r="IK30" s="61" t="s">
        <v>0</v>
      </c>
      <c r="IL30" s="56"/>
      <c r="IM30" s="101" t="s">
        <v>325</v>
      </c>
      <c r="IN30" s="102" t="s">
        <v>325</v>
      </c>
      <c r="IO30" s="84"/>
      <c r="IP30" s="93"/>
      <c r="IQ30" s="61" t="s">
        <v>0</v>
      </c>
      <c r="IR30" s="56"/>
      <c r="IS30" s="101" t="s">
        <v>325</v>
      </c>
      <c r="IT30" s="102" t="s">
        <v>325</v>
      </c>
      <c r="IU30" s="84"/>
      <c r="IV30" s="56"/>
      <c r="IW30" s="61" t="s">
        <v>0</v>
      </c>
      <c r="IX30" s="56"/>
      <c r="IY30" s="101" t="s">
        <v>325</v>
      </c>
      <c r="IZ30" s="102" t="s">
        <v>325</v>
      </c>
      <c r="JA30" s="84"/>
      <c r="JB30" s="56"/>
      <c r="JC30" s="61" t="s">
        <v>0</v>
      </c>
      <c r="JD30" s="56"/>
      <c r="JE30" s="101" t="s">
        <v>325</v>
      </c>
      <c r="JF30" s="102" t="s">
        <v>325</v>
      </c>
      <c r="JG30" s="84"/>
      <c r="JH30" s="56"/>
      <c r="JI30" s="61" t="s">
        <v>0</v>
      </c>
      <c r="JJ30" s="56"/>
      <c r="JK30" s="101" t="s">
        <v>325</v>
      </c>
      <c r="JL30" s="102" t="s">
        <v>325</v>
      </c>
      <c r="JM30" s="84"/>
      <c r="JN30" s="56"/>
      <c r="JO30" s="61" t="s">
        <v>0</v>
      </c>
      <c r="JP30" s="56"/>
      <c r="JQ30" s="101" t="s">
        <v>325</v>
      </c>
      <c r="JR30" s="102" t="s">
        <v>325</v>
      </c>
      <c r="JS30" s="84"/>
      <c r="JT30" s="93"/>
      <c r="JU30" s="61" t="s">
        <v>0</v>
      </c>
      <c r="JV30" s="56"/>
      <c r="JW30" s="101" t="s">
        <v>325</v>
      </c>
      <c r="JX30" s="102" t="s">
        <v>325</v>
      </c>
      <c r="JY30" s="84"/>
      <c r="JZ30" s="93"/>
      <c r="KA30" s="61" t="s">
        <v>0</v>
      </c>
      <c r="KB30" s="56"/>
      <c r="KC30" s="101" t="s">
        <v>325</v>
      </c>
      <c r="KD30" s="102" t="s">
        <v>325</v>
      </c>
      <c r="KE30" s="84"/>
      <c r="KF30" s="93"/>
      <c r="KG30" s="61" t="s">
        <v>0</v>
      </c>
      <c r="KH30" s="56"/>
      <c r="KI30" s="101" t="s">
        <v>325</v>
      </c>
      <c r="KJ30" s="102" t="s">
        <v>325</v>
      </c>
      <c r="KK30" s="84"/>
      <c r="KL30" s="56"/>
      <c r="KM30" s="61" t="s">
        <v>0</v>
      </c>
      <c r="KN30" s="56"/>
      <c r="KO30" s="101" t="s">
        <v>325</v>
      </c>
      <c r="KP30" s="102" t="s">
        <v>325</v>
      </c>
      <c r="KQ30" s="84"/>
      <c r="KR30" s="56"/>
      <c r="KS30" s="61" t="s">
        <v>0</v>
      </c>
      <c r="KT30" s="56"/>
      <c r="KU30" s="101" t="s">
        <v>325</v>
      </c>
      <c r="KV30" s="102" t="s">
        <v>325</v>
      </c>
      <c r="KW30" s="84"/>
      <c r="KX30" s="56"/>
      <c r="KY30" s="61" t="s">
        <v>0</v>
      </c>
      <c r="KZ30" s="56"/>
      <c r="LA30" s="101" t="s">
        <v>325</v>
      </c>
      <c r="LB30" s="102" t="s">
        <v>325</v>
      </c>
      <c r="LC30" s="84"/>
      <c r="LD30" s="93"/>
      <c r="LE30" s="61" t="s">
        <v>0</v>
      </c>
      <c r="LF30" s="56"/>
      <c r="LG30" s="101" t="s">
        <v>325</v>
      </c>
      <c r="LH30" s="102" t="s">
        <v>325</v>
      </c>
      <c r="LI30" s="84"/>
      <c r="LJ30" s="56"/>
      <c r="LK30" s="61" t="s">
        <v>0</v>
      </c>
      <c r="LL30" s="56"/>
      <c r="LM30" s="101" t="s">
        <v>325</v>
      </c>
      <c r="LN30" s="102" t="s">
        <v>325</v>
      </c>
      <c r="LO30" s="84"/>
      <c r="LP30" s="56"/>
      <c r="LQ30" s="61" t="s">
        <v>0</v>
      </c>
      <c r="LR30" s="56"/>
      <c r="LS30" s="101" t="s">
        <v>325</v>
      </c>
      <c r="LT30" s="102" t="s">
        <v>325</v>
      </c>
      <c r="LU30" s="84"/>
      <c r="LV30" s="93"/>
      <c r="LW30" s="61" t="s">
        <v>0</v>
      </c>
      <c r="LX30" s="56"/>
      <c r="LY30" s="101" t="s">
        <v>325</v>
      </c>
      <c r="LZ30" s="102" t="s">
        <v>325</v>
      </c>
      <c r="MA30" s="84"/>
      <c r="MB30" s="56"/>
      <c r="MC30" s="61" t="s">
        <v>0</v>
      </c>
      <c r="MD30" s="56"/>
      <c r="ME30" s="101" t="s">
        <v>325</v>
      </c>
      <c r="MF30" s="102" t="s">
        <v>325</v>
      </c>
      <c r="MG30" s="84"/>
      <c r="MH30" s="56"/>
      <c r="MI30" s="61" t="s">
        <v>0</v>
      </c>
      <c r="MJ30" s="56"/>
      <c r="MK30" s="101" t="s">
        <v>325</v>
      </c>
      <c r="ML30" s="102" t="s">
        <v>325</v>
      </c>
      <c r="MM30" s="84"/>
      <c r="MN30" s="56"/>
      <c r="MO30" s="61" t="s">
        <v>0</v>
      </c>
      <c r="MP30" s="56"/>
      <c r="MQ30" s="101" t="s">
        <v>325</v>
      </c>
      <c r="MR30" s="102" t="s">
        <v>325</v>
      </c>
      <c r="MS30" s="84"/>
      <c r="MT30" s="93"/>
      <c r="MU30" s="61" t="s">
        <v>0</v>
      </c>
      <c r="MV30" s="56"/>
      <c r="MW30" s="101" t="s">
        <v>325</v>
      </c>
      <c r="MX30" s="102" t="s">
        <v>325</v>
      </c>
      <c r="MY30" s="84"/>
      <c r="MZ30" s="56"/>
      <c r="NA30" s="61" t="s">
        <v>0</v>
      </c>
      <c r="NB30" s="56"/>
      <c r="NC30" s="101" t="s">
        <v>325</v>
      </c>
      <c r="ND30" s="102" t="s">
        <v>325</v>
      </c>
      <c r="NE30" s="84"/>
      <c r="NF30" s="56"/>
      <c r="NG30" s="61" t="s">
        <v>0</v>
      </c>
      <c r="NH30" s="56"/>
      <c r="NI30" s="101" t="s">
        <v>325</v>
      </c>
      <c r="NJ30" s="102" t="s">
        <v>325</v>
      </c>
      <c r="NK30" s="84"/>
      <c r="NL30" s="56"/>
      <c r="NM30" s="61" t="s">
        <v>0</v>
      </c>
      <c r="NN30" s="56"/>
      <c r="NO30" s="101" t="s">
        <v>325</v>
      </c>
      <c r="NP30" s="102" t="s">
        <v>325</v>
      </c>
      <c r="NQ30" s="84"/>
      <c r="NR30" s="56"/>
      <c r="NS30" s="61" t="s">
        <v>0</v>
      </c>
      <c r="NT30" s="56"/>
      <c r="NU30" s="101" t="s">
        <v>325</v>
      </c>
      <c r="NV30" s="102" t="s">
        <v>325</v>
      </c>
      <c r="NW30" s="61"/>
      <c r="NX30" s="93"/>
      <c r="NY30" s="61" t="s">
        <v>0</v>
      </c>
      <c r="NZ30" s="56"/>
      <c r="OA30" s="101" t="s">
        <v>325</v>
      </c>
      <c r="OB30" s="102" t="s">
        <v>325</v>
      </c>
      <c r="OC30" s="61"/>
      <c r="OD30" s="229"/>
      <c r="OE30" s="101" t="s">
        <v>0</v>
      </c>
      <c r="OF30" s="101"/>
      <c r="OG30" s="101" t="s">
        <v>325</v>
      </c>
      <c r="OH30" s="102" t="s">
        <v>325</v>
      </c>
    </row>
    <row r="31" spans="1:398" ht="15" x14ac:dyDescent="0.2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216</v>
      </c>
      <c r="N31" s="102" t="s">
        <v>215</v>
      </c>
      <c r="O31" s="72"/>
      <c r="P31" s="93">
        <v>5</v>
      </c>
      <c r="Q31" s="61" t="s">
        <v>0</v>
      </c>
      <c r="R31" s="56">
        <v>1</v>
      </c>
      <c r="S31" s="101" t="s">
        <v>217</v>
      </c>
      <c r="T31" s="102" t="s">
        <v>215</v>
      </c>
      <c r="U31" s="72"/>
      <c r="V31" s="93"/>
      <c r="W31" s="61" t="s">
        <v>0</v>
      </c>
      <c r="X31" s="56"/>
      <c r="Y31" s="101" t="s">
        <v>325</v>
      </c>
      <c r="Z31" s="102" t="s">
        <v>325</v>
      </c>
      <c r="AA31" s="84"/>
      <c r="AB31" s="56">
        <v>2</v>
      </c>
      <c r="AC31" s="61" t="s">
        <v>0</v>
      </c>
      <c r="AD31" s="56">
        <v>2</v>
      </c>
      <c r="AE31" s="101" t="s">
        <v>216</v>
      </c>
      <c r="AF31" s="102" t="s">
        <v>209</v>
      </c>
      <c r="AG31" s="84"/>
      <c r="AH31" s="56">
        <v>1</v>
      </c>
      <c r="AI31" s="61" t="s">
        <v>0</v>
      </c>
      <c r="AJ31" s="56">
        <v>2</v>
      </c>
      <c r="AK31" s="101" t="s">
        <v>216</v>
      </c>
      <c r="AL31" s="102" t="s">
        <v>364</v>
      </c>
      <c r="AM31" s="84"/>
      <c r="AN31" s="93">
        <v>1</v>
      </c>
      <c r="AO31" s="61" t="s">
        <v>0</v>
      </c>
      <c r="AP31" s="56">
        <v>4</v>
      </c>
      <c r="AQ31" s="101" t="s">
        <v>217</v>
      </c>
      <c r="AR31" s="102" t="s">
        <v>208</v>
      </c>
      <c r="AS31" s="84"/>
      <c r="AT31" s="56">
        <v>2</v>
      </c>
      <c r="AU31" s="61" t="s">
        <v>0</v>
      </c>
      <c r="AV31" s="56">
        <v>1</v>
      </c>
      <c r="AW31" s="101" t="s">
        <v>265</v>
      </c>
      <c r="AX31" s="102" t="s">
        <v>326</v>
      </c>
      <c r="AY31" s="84"/>
      <c r="AZ31" s="93">
        <v>4</v>
      </c>
      <c r="BA31" s="61" t="s">
        <v>0</v>
      </c>
      <c r="BB31" s="56">
        <v>1</v>
      </c>
      <c r="BC31" s="101" t="s">
        <v>216</v>
      </c>
      <c r="BD31" s="102" t="s">
        <v>359</v>
      </c>
      <c r="BE31" s="84"/>
      <c r="BF31" s="56">
        <v>1</v>
      </c>
      <c r="BG31" s="61" t="s">
        <v>0</v>
      </c>
      <c r="BH31" s="56">
        <v>2</v>
      </c>
      <c r="BI31" s="101" t="s">
        <v>217</v>
      </c>
      <c r="BJ31" s="102" t="s">
        <v>288</v>
      </c>
      <c r="BK31" s="84"/>
      <c r="BL31" s="56"/>
      <c r="BM31" s="61" t="s">
        <v>0</v>
      </c>
      <c r="BN31" s="56"/>
      <c r="BO31" s="101" t="s">
        <v>325</v>
      </c>
      <c r="BP31" s="102" t="s">
        <v>325</v>
      </c>
      <c r="BQ31" s="84"/>
      <c r="BR31" s="56">
        <v>2</v>
      </c>
      <c r="BS31" s="61" t="s">
        <v>0</v>
      </c>
      <c r="BT31" s="56">
        <v>4</v>
      </c>
      <c r="BU31" s="101" t="s">
        <v>217</v>
      </c>
      <c r="BV31" s="102" t="s">
        <v>215</v>
      </c>
      <c r="BW31" s="84"/>
      <c r="BX31" s="56">
        <v>3</v>
      </c>
      <c r="BY31" s="61" t="s">
        <v>0</v>
      </c>
      <c r="BZ31" s="56">
        <v>2</v>
      </c>
      <c r="CA31" s="101" t="s">
        <v>215</v>
      </c>
      <c r="CB31" s="102" t="s">
        <v>211</v>
      </c>
      <c r="CC31" s="84"/>
      <c r="CD31" s="56">
        <v>4</v>
      </c>
      <c r="CE31" s="61" t="s">
        <v>0</v>
      </c>
      <c r="CF31" s="56">
        <v>0</v>
      </c>
      <c r="CG31" s="101" t="s">
        <v>213</v>
      </c>
      <c r="CH31" s="102" t="s">
        <v>216</v>
      </c>
      <c r="CI31" s="84"/>
      <c r="CJ31" s="93">
        <v>4</v>
      </c>
      <c r="CK31" s="61" t="s">
        <v>0</v>
      </c>
      <c r="CL31" s="56">
        <v>1</v>
      </c>
      <c r="CM31" s="101" t="s">
        <v>217</v>
      </c>
      <c r="CN31" s="102" t="s">
        <v>211</v>
      </c>
      <c r="CO31" s="84"/>
      <c r="CP31" s="93">
        <v>2</v>
      </c>
      <c r="CQ31" s="61" t="s">
        <v>0</v>
      </c>
      <c r="CR31" s="56">
        <v>4</v>
      </c>
      <c r="CS31" s="101" t="s">
        <v>216</v>
      </c>
      <c r="CT31" s="102" t="s">
        <v>213</v>
      </c>
      <c r="CU31" s="84"/>
      <c r="CV31" s="56">
        <v>0</v>
      </c>
      <c r="CW31" s="61" t="s">
        <v>0</v>
      </c>
      <c r="CX31" s="56">
        <v>4</v>
      </c>
      <c r="CY31" s="101" t="s">
        <v>217</v>
      </c>
      <c r="CZ31" s="102" t="s">
        <v>288</v>
      </c>
      <c r="DA31" s="84"/>
      <c r="DB31" s="56">
        <v>1</v>
      </c>
      <c r="DC31" s="61" t="s">
        <v>0</v>
      </c>
      <c r="DD31" s="56">
        <v>2</v>
      </c>
      <c r="DE31" s="101" t="s">
        <v>265</v>
      </c>
      <c r="DF31" s="102" t="s">
        <v>361</v>
      </c>
      <c r="DG31" s="84"/>
      <c r="DH31" s="56">
        <v>3</v>
      </c>
      <c r="DI31" s="61" t="s">
        <v>0</v>
      </c>
      <c r="DJ31" s="56">
        <v>1</v>
      </c>
      <c r="DK31" s="101" t="s">
        <v>215</v>
      </c>
      <c r="DL31" s="102" t="s">
        <v>288</v>
      </c>
      <c r="DM31" s="84"/>
      <c r="DN31" s="56"/>
      <c r="DO31" s="61" t="s">
        <v>0</v>
      </c>
      <c r="DP31" s="56"/>
      <c r="DQ31" s="101" t="s">
        <v>325</v>
      </c>
      <c r="DR31" s="102" t="s">
        <v>325</v>
      </c>
      <c r="DS31" s="84"/>
      <c r="DT31" s="56">
        <v>4</v>
      </c>
      <c r="DU31" s="61" t="s">
        <v>0</v>
      </c>
      <c r="DV31" s="56">
        <v>1</v>
      </c>
      <c r="DW31" s="101" t="s">
        <v>265</v>
      </c>
      <c r="DX31" s="102" t="s">
        <v>214</v>
      </c>
      <c r="DY31" s="84"/>
      <c r="DZ31" s="56">
        <v>4</v>
      </c>
      <c r="EA31" s="61" t="s">
        <v>0</v>
      </c>
      <c r="EB31" s="56">
        <v>1</v>
      </c>
      <c r="EC31" s="101" t="s">
        <v>217</v>
      </c>
      <c r="ED31" s="102" t="s">
        <v>211</v>
      </c>
      <c r="EE31" s="84"/>
      <c r="EF31" s="56">
        <v>2</v>
      </c>
      <c r="EG31" s="61" t="s">
        <v>0</v>
      </c>
      <c r="EH31" s="56">
        <v>4</v>
      </c>
      <c r="EI31" s="101" t="s">
        <v>288</v>
      </c>
      <c r="EJ31" s="102" t="s">
        <v>215</v>
      </c>
      <c r="EK31" s="84"/>
      <c r="EL31" s="56"/>
      <c r="EM31" s="61" t="s">
        <v>0</v>
      </c>
      <c r="EN31" s="56"/>
      <c r="EO31" s="101" t="s">
        <v>325</v>
      </c>
      <c r="EP31" s="102" t="s">
        <v>325</v>
      </c>
      <c r="EQ31" s="84"/>
      <c r="ER31" s="93">
        <v>2</v>
      </c>
      <c r="ES31" s="61" t="s">
        <v>0</v>
      </c>
      <c r="ET31" s="56">
        <v>1</v>
      </c>
      <c r="EU31" s="101" t="s">
        <v>265</v>
      </c>
      <c r="EV31" s="102" t="s">
        <v>214</v>
      </c>
      <c r="EW31" s="84"/>
      <c r="EX31" s="56"/>
      <c r="EY31" s="61" t="s">
        <v>0</v>
      </c>
      <c r="EZ31" s="56"/>
      <c r="FA31" s="101" t="s">
        <v>325</v>
      </c>
      <c r="FB31" s="102" t="s">
        <v>325</v>
      </c>
      <c r="FC31" s="84"/>
      <c r="FD31" s="93">
        <v>1</v>
      </c>
      <c r="FE31" s="61" t="s">
        <v>0</v>
      </c>
      <c r="FF31" s="56">
        <v>3</v>
      </c>
      <c r="FG31" s="101" t="s">
        <v>394</v>
      </c>
      <c r="FH31" s="102" t="s">
        <v>395</v>
      </c>
      <c r="FI31" s="84"/>
      <c r="FJ31" s="56"/>
      <c r="FK31" s="61" t="s">
        <v>0</v>
      </c>
      <c r="FL31" s="56"/>
      <c r="FM31" s="101" t="s">
        <v>325</v>
      </c>
      <c r="FN31" s="102" t="s">
        <v>325</v>
      </c>
      <c r="FO31" s="84"/>
      <c r="FP31" s="56">
        <v>1</v>
      </c>
      <c r="FQ31" s="61" t="s">
        <v>0</v>
      </c>
      <c r="FR31" s="56">
        <v>1</v>
      </c>
      <c r="FS31" s="101" t="s">
        <v>213</v>
      </c>
      <c r="FT31" s="102" t="s">
        <v>211</v>
      </c>
      <c r="FU31" s="84"/>
      <c r="FV31" s="56"/>
      <c r="FW31" s="61" t="s">
        <v>0</v>
      </c>
      <c r="FX31" s="56"/>
      <c r="FY31" s="101" t="s">
        <v>325</v>
      </c>
      <c r="FZ31" s="102" t="s">
        <v>325</v>
      </c>
      <c r="GA31" s="84"/>
      <c r="GB31" s="93"/>
      <c r="GC31" s="61" t="s">
        <v>0</v>
      </c>
      <c r="GD31" s="56"/>
      <c r="GE31" s="101" t="s">
        <v>325</v>
      </c>
      <c r="GF31" s="102" t="s">
        <v>325</v>
      </c>
      <c r="GG31" s="84"/>
      <c r="GH31" s="93">
        <v>2</v>
      </c>
      <c r="GI31" s="61" t="s">
        <v>0</v>
      </c>
      <c r="GJ31" s="56">
        <v>1</v>
      </c>
      <c r="GK31" s="101" t="s">
        <v>265</v>
      </c>
      <c r="GL31" s="102" t="s">
        <v>401</v>
      </c>
      <c r="GM31" s="84"/>
      <c r="GN31" s="56">
        <v>2</v>
      </c>
      <c r="GO31" s="61" t="s">
        <v>0</v>
      </c>
      <c r="GP31" s="56">
        <v>2</v>
      </c>
      <c r="GQ31" s="101" t="s">
        <v>265</v>
      </c>
      <c r="GR31" s="102" t="s">
        <v>404</v>
      </c>
      <c r="GS31" s="84"/>
      <c r="GT31" s="56">
        <v>0</v>
      </c>
      <c r="GU31" s="61" t="s">
        <v>0</v>
      </c>
      <c r="GV31" s="56">
        <v>2</v>
      </c>
      <c r="GW31" s="101" t="s">
        <v>265</v>
      </c>
      <c r="GX31" s="102" t="s">
        <v>217</v>
      </c>
      <c r="GY31" s="84"/>
      <c r="GZ31" s="93">
        <v>3</v>
      </c>
      <c r="HA31" s="61" t="s">
        <v>0</v>
      </c>
      <c r="HB31" s="56">
        <v>1</v>
      </c>
      <c r="HC31" s="101" t="s">
        <v>216</v>
      </c>
      <c r="HD31" s="102" t="s">
        <v>388</v>
      </c>
      <c r="HE31" s="84"/>
      <c r="HF31" s="56">
        <v>3</v>
      </c>
      <c r="HG31" s="61" t="s">
        <v>0</v>
      </c>
      <c r="HH31" s="56">
        <v>1</v>
      </c>
      <c r="HI31" s="101" t="s">
        <v>217</v>
      </c>
      <c r="HJ31" s="102" t="s">
        <v>211</v>
      </c>
      <c r="HK31" s="84"/>
      <c r="HL31" s="56">
        <v>1</v>
      </c>
      <c r="HM31" s="61" t="s">
        <v>0</v>
      </c>
      <c r="HN31" s="56">
        <v>1</v>
      </c>
      <c r="HO31" s="101" t="s">
        <v>216</v>
      </c>
      <c r="HP31" s="102" t="s">
        <v>211</v>
      </c>
      <c r="HQ31" s="84"/>
      <c r="HR31" s="56"/>
      <c r="HS31" s="61" t="s">
        <v>0</v>
      </c>
      <c r="HT31" s="56"/>
      <c r="HU31" s="101" t="s">
        <v>325</v>
      </c>
      <c r="HV31" s="102" t="s">
        <v>325</v>
      </c>
      <c r="HW31" s="84"/>
      <c r="HX31" s="93"/>
      <c r="HY31" s="61" t="s">
        <v>0</v>
      </c>
      <c r="HZ31" s="56"/>
      <c r="IA31" s="101" t="s">
        <v>325</v>
      </c>
      <c r="IB31" s="102" t="s">
        <v>325</v>
      </c>
      <c r="IC31" s="84"/>
      <c r="ID31" s="56"/>
      <c r="IE31" s="61" t="s">
        <v>0</v>
      </c>
      <c r="IF31" s="56"/>
      <c r="IG31" s="101" t="s">
        <v>325</v>
      </c>
      <c r="IH31" s="102" t="s">
        <v>325</v>
      </c>
      <c r="II31" s="84"/>
      <c r="IJ31" s="56"/>
      <c r="IK31" s="61" t="s">
        <v>0</v>
      </c>
      <c r="IL31" s="56"/>
      <c r="IM31" s="101" t="s">
        <v>325</v>
      </c>
      <c r="IN31" s="102" t="s">
        <v>325</v>
      </c>
      <c r="IO31" s="84"/>
      <c r="IP31" s="93">
        <v>4</v>
      </c>
      <c r="IQ31" s="61" t="s">
        <v>0</v>
      </c>
      <c r="IR31" s="56">
        <v>2</v>
      </c>
      <c r="IS31" s="101" t="s">
        <v>265</v>
      </c>
      <c r="IT31" s="102" t="s">
        <v>214</v>
      </c>
      <c r="IU31" s="84"/>
      <c r="IV31" s="56">
        <v>1</v>
      </c>
      <c r="IW31" s="61" t="s">
        <v>0</v>
      </c>
      <c r="IX31" s="56">
        <v>2</v>
      </c>
      <c r="IY31" s="101" t="s">
        <v>265</v>
      </c>
      <c r="IZ31" s="102" t="s">
        <v>209</v>
      </c>
      <c r="JA31" s="84"/>
      <c r="JB31" s="56"/>
      <c r="JC31" s="61" t="s">
        <v>0</v>
      </c>
      <c r="JD31" s="56"/>
      <c r="JE31" s="101" t="s">
        <v>325</v>
      </c>
      <c r="JF31" s="102" t="s">
        <v>325</v>
      </c>
      <c r="JG31" s="84"/>
      <c r="JH31" s="56">
        <v>2</v>
      </c>
      <c r="JI31" s="61" t="s">
        <v>0</v>
      </c>
      <c r="JJ31" s="56">
        <v>5</v>
      </c>
      <c r="JK31" s="101" t="s">
        <v>418</v>
      </c>
      <c r="JL31" s="102" t="s">
        <v>326</v>
      </c>
      <c r="JM31" s="84"/>
      <c r="JN31" s="56">
        <v>2</v>
      </c>
      <c r="JO31" s="61" t="s">
        <v>0</v>
      </c>
      <c r="JP31" s="56">
        <v>3</v>
      </c>
      <c r="JQ31" s="101" t="s">
        <v>217</v>
      </c>
      <c r="JR31" s="102" t="s">
        <v>326</v>
      </c>
      <c r="JS31" s="84"/>
      <c r="JT31" s="93">
        <v>2</v>
      </c>
      <c r="JU31" s="61" t="s">
        <v>0</v>
      </c>
      <c r="JV31" s="56">
        <v>1</v>
      </c>
      <c r="JW31" s="101" t="s">
        <v>217</v>
      </c>
      <c r="JX31" s="102" t="s">
        <v>209</v>
      </c>
      <c r="JY31" s="84"/>
      <c r="JZ31" s="93"/>
      <c r="KA31" s="61" t="s">
        <v>0</v>
      </c>
      <c r="KB31" s="56"/>
      <c r="KC31" s="101" t="s">
        <v>325</v>
      </c>
      <c r="KD31" s="102" t="s">
        <v>325</v>
      </c>
      <c r="KE31" s="84"/>
      <c r="KF31" s="93">
        <v>1</v>
      </c>
      <c r="KG31" s="61" t="s">
        <v>0</v>
      </c>
      <c r="KH31" s="56">
        <v>2</v>
      </c>
      <c r="KI31" s="101" t="s">
        <v>217</v>
      </c>
      <c r="KJ31" s="102" t="s">
        <v>209</v>
      </c>
      <c r="KK31" s="84"/>
      <c r="KL31" s="56"/>
      <c r="KM31" s="61" t="s">
        <v>0</v>
      </c>
      <c r="KN31" s="56"/>
      <c r="KO31" s="101" t="s">
        <v>325</v>
      </c>
      <c r="KP31" s="102" t="s">
        <v>325</v>
      </c>
      <c r="KQ31" s="84"/>
      <c r="KR31" s="56"/>
      <c r="KS31" s="61" t="s">
        <v>0</v>
      </c>
      <c r="KT31" s="56"/>
      <c r="KU31" s="101" t="s">
        <v>325</v>
      </c>
      <c r="KV31" s="102" t="s">
        <v>325</v>
      </c>
      <c r="KW31" s="84"/>
      <c r="KX31" s="56"/>
      <c r="KY31" s="61" t="s">
        <v>0</v>
      </c>
      <c r="KZ31" s="56"/>
      <c r="LA31" s="101" t="s">
        <v>325</v>
      </c>
      <c r="LB31" s="102" t="s">
        <v>325</v>
      </c>
      <c r="LC31" s="84"/>
      <c r="LD31" s="93"/>
      <c r="LE31" s="61" t="s">
        <v>0</v>
      </c>
      <c r="LF31" s="56"/>
      <c r="LG31" s="101" t="s">
        <v>325</v>
      </c>
      <c r="LH31" s="102" t="s">
        <v>325</v>
      </c>
      <c r="LI31" s="84"/>
      <c r="LJ31" s="56"/>
      <c r="LK31" s="61" t="s">
        <v>0</v>
      </c>
      <c r="LL31" s="56"/>
      <c r="LM31" s="101" t="s">
        <v>325</v>
      </c>
      <c r="LN31" s="102" t="s">
        <v>325</v>
      </c>
      <c r="LO31" s="84"/>
      <c r="LP31" s="56"/>
      <c r="LQ31" s="61" t="s">
        <v>0</v>
      </c>
      <c r="LR31" s="56"/>
      <c r="LS31" s="101" t="s">
        <v>325</v>
      </c>
      <c r="LT31" s="102" t="s">
        <v>325</v>
      </c>
      <c r="LU31" s="84"/>
      <c r="LV31" s="93"/>
      <c r="LW31" s="61" t="s">
        <v>0</v>
      </c>
      <c r="LX31" s="56"/>
      <c r="LY31" s="101" t="s">
        <v>325</v>
      </c>
      <c r="LZ31" s="102" t="s">
        <v>325</v>
      </c>
      <c r="MA31" s="84"/>
      <c r="MB31" s="56"/>
      <c r="MC31" s="61" t="s">
        <v>0</v>
      </c>
      <c r="MD31" s="56"/>
      <c r="ME31" s="101" t="s">
        <v>325</v>
      </c>
      <c r="MF31" s="102" t="s">
        <v>325</v>
      </c>
      <c r="MG31" s="84"/>
      <c r="MH31" s="56"/>
      <c r="MI31" s="61" t="s">
        <v>0</v>
      </c>
      <c r="MJ31" s="56"/>
      <c r="MK31" s="101" t="s">
        <v>325</v>
      </c>
      <c r="ML31" s="102" t="s">
        <v>325</v>
      </c>
      <c r="MM31" s="84"/>
      <c r="MN31" s="56"/>
      <c r="MO31" s="61" t="s">
        <v>0</v>
      </c>
      <c r="MP31" s="56"/>
      <c r="MQ31" s="101" t="s">
        <v>325</v>
      </c>
      <c r="MR31" s="102" t="s">
        <v>325</v>
      </c>
      <c r="MS31" s="84"/>
      <c r="MT31" s="93"/>
      <c r="MU31" s="61" t="s">
        <v>0</v>
      </c>
      <c r="MV31" s="56"/>
      <c r="MW31" s="101" t="s">
        <v>325</v>
      </c>
      <c r="MX31" s="102" t="s">
        <v>325</v>
      </c>
      <c r="MY31" s="84"/>
      <c r="MZ31" s="56"/>
      <c r="NA31" s="61" t="s">
        <v>0</v>
      </c>
      <c r="NB31" s="56"/>
      <c r="NC31" s="101" t="s">
        <v>325</v>
      </c>
      <c r="ND31" s="102" t="s">
        <v>325</v>
      </c>
      <c r="NE31" s="84"/>
      <c r="NF31" s="56"/>
      <c r="NG31" s="61" t="s">
        <v>0</v>
      </c>
      <c r="NH31" s="56"/>
      <c r="NI31" s="101" t="s">
        <v>325</v>
      </c>
      <c r="NJ31" s="102" t="s">
        <v>325</v>
      </c>
      <c r="NK31" s="84"/>
      <c r="NL31" s="56"/>
      <c r="NM31" s="61" t="s">
        <v>0</v>
      </c>
      <c r="NN31" s="56"/>
      <c r="NO31" s="101" t="s">
        <v>325</v>
      </c>
      <c r="NP31" s="102" t="s">
        <v>325</v>
      </c>
      <c r="NQ31" s="84"/>
      <c r="NR31" s="56"/>
      <c r="NS31" s="61" t="s">
        <v>0</v>
      </c>
      <c r="NT31" s="56"/>
      <c r="NU31" s="101" t="s">
        <v>325</v>
      </c>
      <c r="NV31" s="102" t="s">
        <v>325</v>
      </c>
      <c r="NW31" s="61"/>
      <c r="NX31" s="93"/>
      <c r="NY31" s="61" t="s">
        <v>0</v>
      </c>
      <c r="NZ31" s="56"/>
      <c r="OA31" s="101" t="s">
        <v>325</v>
      </c>
      <c r="OB31" s="102" t="s">
        <v>325</v>
      </c>
      <c r="OC31" s="61"/>
      <c r="OD31" s="229"/>
      <c r="OE31" s="101" t="s">
        <v>0</v>
      </c>
      <c r="OF31" s="101"/>
      <c r="OG31" s="101" t="s">
        <v>325</v>
      </c>
      <c r="OH31" s="102" t="s">
        <v>325</v>
      </c>
    </row>
    <row r="32" spans="1:398" ht="15" x14ac:dyDescent="0.2">
      <c r="A32" s="256">
        <f>IF(B32="","",VLOOKUP(B32,'Registrovaní tipéri'!$A$2:$B$101,2,FALSE))</f>
        <v>57</v>
      </c>
      <c r="B32" s="250" t="s">
        <v>323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218</v>
      </c>
      <c r="N32" s="102" t="s">
        <v>215</v>
      </c>
      <c r="O32" s="72"/>
      <c r="P32" s="93">
        <v>4</v>
      </c>
      <c r="Q32" s="61" t="s">
        <v>0</v>
      </c>
      <c r="R32" s="56">
        <v>1</v>
      </c>
      <c r="S32" s="101" t="s">
        <v>215</v>
      </c>
      <c r="T32" s="102" t="s">
        <v>211</v>
      </c>
      <c r="U32" s="72"/>
      <c r="V32" s="93">
        <v>0</v>
      </c>
      <c r="W32" s="61" t="s">
        <v>0</v>
      </c>
      <c r="X32" s="56">
        <v>2</v>
      </c>
      <c r="Y32" s="101" t="s">
        <v>216</v>
      </c>
      <c r="Z32" s="102" t="s">
        <v>211</v>
      </c>
      <c r="AA32" s="84"/>
      <c r="AB32" s="56">
        <v>3</v>
      </c>
      <c r="AC32" s="61" t="s">
        <v>0</v>
      </c>
      <c r="AD32" s="56">
        <v>0</v>
      </c>
      <c r="AE32" s="101" t="s">
        <v>217</v>
      </c>
      <c r="AF32" s="102" t="s">
        <v>215</v>
      </c>
      <c r="AG32" s="84"/>
      <c r="AH32" s="56">
        <v>1</v>
      </c>
      <c r="AI32" s="61" t="s">
        <v>0</v>
      </c>
      <c r="AJ32" s="56">
        <v>2</v>
      </c>
      <c r="AK32" s="101" t="s">
        <v>217</v>
      </c>
      <c r="AL32" s="102" t="s">
        <v>215</v>
      </c>
      <c r="AM32" s="84"/>
      <c r="AN32" s="93">
        <v>1</v>
      </c>
      <c r="AO32" s="61" t="s">
        <v>0</v>
      </c>
      <c r="AP32" s="56">
        <v>2</v>
      </c>
      <c r="AQ32" s="101" t="s">
        <v>218</v>
      </c>
      <c r="AR32" s="102" t="s">
        <v>217</v>
      </c>
      <c r="AS32" s="84"/>
      <c r="AT32" s="56">
        <v>2</v>
      </c>
      <c r="AU32" s="61" t="s">
        <v>0</v>
      </c>
      <c r="AV32" s="56">
        <v>1</v>
      </c>
      <c r="AW32" s="101" t="s">
        <v>216</v>
      </c>
      <c r="AX32" s="102" t="s">
        <v>215</v>
      </c>
      <c r="AY32" s="84"/>
      <c r="AZ32" s="93">
        <v>3</v>
      </c>
      <c r="BA32" s="61" t="s">
        <v>0</v>
      </c>
      <c r="BB32" s="56">
        <v>2</v>
      </c>
      <c r="BC32" s="101" t="s">
        <v>265</v>
      </c>
      <c r="BD32" s="102" t="s">
        <v>265</v>
      </c>
      <c r="BE32" s="84"/>
      <c r="BF32" s="56">
        <v>1</v>
      </c>
      <c r="BG32" s="61" t="s">
        <v>0</v>
      </c>
      <c r="BH32" s="56">
        <v>3</v>
      </c>
      <c r="BI32" s="101" t="s">
        <v>206</v>
      </c>
      <c r="BJ32" s="102" t="s">
        <v>215</v>
      </c>
      <c r="BK32" s="84"/>
      <c r="BL32" s="56">
        <v>3</v>
      </c>
      <c r="BM32" s="61" t="s">
        <v>0</v>
      </c>
      <c r="BN32" s="56">
        <v>1</v>
      </c>
      <c r="BO32" s="101" t="s">
        <v>216</v>
      </c>
      <c r="BP32" s="102" t="s">
        <v>344</v>
      </c>
      <c r="BQ32" s="84"/>
      <c r="BR32" s="56">
        <v>0</v>
      </c>
      <c r="BS32" s="61" t="s">
        <v>0</v>
      </c>
      <c r="BT32" s="56">
        <v>3</v>
      </c>
      <c r="BU32" s="101" t="s">
        <v>217</v>
      </c>
      <c r="BV32" s="102" t="s">
        <v>215</v>
      </c>
      <c r="BW32" s="84"/>
      <c r="BX32" s="56">
        <v>3</v>
      </c>
      <c r="BY32" s="61" t="s">
        <v>0</v>
      </c>
      <c r="BZ32" s="56">
        <v>0</v>
      </c>
      <c r="CA32" s="101" t="s">
        <v>215</v>
      </c>
      <c r="CB32" s="102" t="s">
        <v>215</v>
      </c>
      <c r="CC32" s="84"/>
      <c r="CD32" s="56">
        <v>3</v>
      </c>
      <c r="CE32" s="61" t="s">
        <v>0</v>
      </c>
      <c r="CF32" s="56">
        <v>1</v>
      </c>
      <c r="CG32" s="101" t="s">
        <v>217</v>
      </c>
      <c r="CH32" s="102" t="s">
        <v>215</v>
      </c>
      <c r="CI32" s="84"/>
      <c r="CJ32" s="93">
        <v>3</v>
      </c>
      <c r="CK32" s="61" t="s">
        <v>0</v>
      </c>
      <c r="CL32" s="56">
        <v>0</v>
      </c>
      <c r="CM32" s="101" t="s">
        <v>215</v>
      </c>
      <c r="CN32" s="102" t="s">
        <v>217</v>
      </c>
      <c r="CO32" s="84"/>
      <c r="CP32" s="93">
        <v>2</v>
      </c>
      <c r="CQ32" s="61" t="s">
        <v>0</v>
      </c>
      <c r="CR32" s="56">
        <v>4</v>
      </c>
      <c r="CS32" s="101" t="s">
        <v>216</v>
      </c>
      <c r="CT32" s="102" t="s">
        <v>359</v>
      </c>
      <c r="CU32" s="84"/>
      <c r="CV32" s="56">
        <v>1</v>
      </c>
      <c r="CW32" s="61" t="s">
        <v>0</v>
      </c>
      <c r="CX32" s="56">
        <v>3</v>
      </c>
      <c r="CY32" s="101" t="s">
        <v>206</v>
      </c>
      <c r="CZ32" s="102" t="s">
        <v>288</v>
      </c>
      <c r="DA32" s="84"/>
      <c r="DB32" s="56">
        <v>1</v>
      </c>
      <c r="DC32" s="61" t="s">
        <v>0</v>
      </c>
      <c r="DD32" s="56">
        <v>2</v>
      </c>
      <c r="DE32" s="101" t="s">
        <v>265</v>
      </c>
      <c r="DF32" s="102" t="s">
        <v>208</v>
      </c>
      <c r="DG32" s="84"/>
      <c r="DH32" s="56">
        <v>3</v>
      </c>
      <c r="DI32" s="61" t="s">
        <v>0</v>
      </c>
      <c r="DJ32" s="56">
        <v>0</v>
      </c>
      <c r="DK32" s="101" t="s">
        <v>215</v>
      </c>
      <c r="DL32" s="102" t="s">
        <v>288</v>
      </c>
      <c r="DM32" s="84"/>
      <c r="DN32" s="56">
        <v>1</v>
      </c>
      <c r="DO32" s="61" t="s">
        <v>0</v>
      </c>
      <c r="DP32" s="56">
        <v>2</v>
      </c>
      <c r="DQ32" s="101" t="s">
        <v>215</v>
      </c>
      <c r="DR32" s="102" t="s">
        <v>288</v>
      </c>
      <c r="DS32" s="84"/>
      <c r="DT32" s="56">
        <v>3</v>
      </c>
      <c r="DU32" s="61" t="s">
        <v>0</v>
      </c>
      <c r="DV32" s="56">
        <v>1</v>
      </c>
      <c r="DW32" s="101" t="s">
        <v>265</v>
      </c>
      <c r="DX32" s="102" t="s">
        <v>208</v>
      </c>
      <c r="DY32" s="84"/>
      <c r="DZ32" s="56">
        <v>2</v>
      </c>
      <c r="EA32" s="61" t="s">
        <v>0</v>
      </c>
      <c r="EB32" s="56">
        <v>1</v>
      </c>
      <c r="EC32" s="101" t="s">
        <v>217</v>
      </c>
      <c r="ED32" s="102" t="s">
        <v>215</v>
      </c>
      <c r="EE32" s="84"/>
      <c r="EF32" s="56">
        <v>1</v>
      </c>
      <c r="EG32" s="61" t="s">
        <v>0</v>
      </c>
      <c r="EH32" s="56">
        <v>3</v>
      </c>
      <c r="EI32" s="101" t="s">
        <v>265</v>
      </c>
      <c r="EJ32" s="102" t="s">
        <v>208</v>
      </c>
      <c r="EK32" s="84"/>
      <c r="EL32" s="56">
        <v>1</v>
      </c>
      <c r="EM32" s="61" t="s">
        <v>0</v>
      </c>
      <c r="EN32" s="56">
        <v>2</v>
      </c>
      <c r="EO32" s="101" t="s">
        <v>217</v>
      </c>
      <c r="EP32" s="102" t="s">
        <v>215</v>
      </c>
      <c r="EQ32" s="84"/>
      <c r="ER32" s="93">
        <v>3</v>
      </c>
      <c r="ES32" s="61" t="s">
        <v>0</v>
      </c>
      <c r="ET32" s="56">
        <v>1</v>
      </c>
      <c r="EU32" s="101" t="s">
        <v>214</v>
      </c>
      <c r="EV32" s="102" t="s">
        <v>359</v>
      </c>
      <c r="EW32" s="84"/>
      <c r="EX32" s="56">
        <v>4</v>
      </c>
      <c r="EY32" s="61" t="s">
        <v>0</v>
      </c>
      <c r="EZ32" s="56">
        <v>1</v>
      </c>
      <c r="FA32" s="101" t="s">
        <v>215</v>
      </c>
      <c r="FB32" s="102" t="s">
        <v>215</v>
      </c>
      <c r="FC32" s="84"/>
      <c r="FD32" s="93">
        <v>2</v>
      </c>
      <c r="FE32" s="61" t="s">
        <v>0</v>
      </c>
      <c r="FF32" s="56">
        <v>2</v>
      </c>
      <c r="FG32" s="101" t="s">
        <v>265</v>
      </c>
      <c r="FH32" s="102" t="s">
        <v>208</v>
      </c>
      <c r="FI32" s="84"/>
      <c r="FJ32" s="56">
        <v>3</v>
      </c>
      <c r="FK32" s="61" t="s">
        <v>0</v>
      </c>
      <c r="FL32" s="56">
        <v>1</v>
      </c>
      <c r="FM32" s="101" t="s">
        <v>215</v>
      </c>
      <c r="FN32" s="102" t="s">
        <v>211</v>
      </c>
      <c r="FO32" s="84"/>
      <c r="FP32" s="56">
        <v>1</v>
      </c>
      <c r="FQ32" s="61" t="s">
        <v>0</v>
      </c>
      <c r="FR32" s="56">
        <v>4</v>
      </c>
      <c r="FS32" s="101" t="s">
        <v>217</v>
      </c>
      <c r="FT32" s="102" t="s">
        <v>215</v>
      </c>
      <c r="FU32" s="84"/>
      <c r="FV32" s="56">
        <v>3</v>
      </c>
      <c r="FW32" s="61" t="s">
        <v>0</v>
      </c>
      <c r="FX32" s="56">
        <v>1</v>
      </c>
      <c r="FY32" s="101" t="s">
        <v>215</v>
      </c>
      <c r="FZ32" s="102" t="s">
        <v>288</v>
      </c>
      <c r="GA32" s="84"/>
      <c r="GB32" s="93">
        <v>2</v>
      </c>
      <c r="GC32" s="61" t="s">
        <v>0</v>
      </c>
      <c r="GD32" s="56">
        <v>3</v>
      </c>
      <c r="GE32" s="101" t="s">
        <v>217</v>
      </c>
      <c r="GF32" s="102" t="s">
        <v>211</v>
      </c>
      <c r="GG32" s="84"/>
      <c r="GH32" s="93">
        <v>3</v>
      </c>
      <c r="GI32" s="61" t="s">
        <v>0</v>
      </c>
      <c r="GJ32" s="56">
        <v>1</v>
      </c>
      <c r="GK32" s="101" t="s">
        <v>206</v>
      </c>
      <c r="GL32" s="102" t="s">
        <v>326</v>
      </c>
      <c r="GM32" s="84"/>
      <c r="GN32" s="56">
        <v>1</v>
      </c>
      <c r="GO32" s="61" t="s">
        <v>0</v>
      </c>
      <c r="GP32" s="56">
        <v>3</v>
      </c>
      <c r="GQ32" s="101" t="s">
        <v>206</v>
      </c>
      <c r="GR32" s="102" t="s">
        <v>326</v>
      </c>
      <c r="GS32" s="84"/>
      <c r="GT32" s="56">
        <v>1</v>
      </c>
      <c r="GU32" s="61" t="s">
        <v>0</v>
      </c>
      <c r="GV32" s="56">
        <v>1</v>
      </c>
      <c r="GW32" s="101" t="s">
        <v>218</v>
      </c>
      <c r="GX32" s="102" t="s">
        <v>214</v>
      </c>
      <c r="GY32" s="84"/>
      <c r="GZ32" s="93">
        <v>3</v>
      </c>
      <c r="HA32" s="61" t="s">
        <v>0</v>
      </c>
      <c r="HB32" s="56">
        <v>1</v>
      </c>
      <c r="HC32" s="101" t="s">
        <v>216</v>
      </c>
      <c r="HD32" s="102" t="s">
        <v>213</v>
      </c>
      <c r="HE32" s="84"/>
      <c r="HF32" s="56">
        <v>2</v>
      </c>
      <c r="HG32" s="61" t="s">
        <v>0</v>
      </c>
      <c r="HH32" s="56">
        <v>0</v>
      </c>
      <c r="HI32" s="101" t="s">
        <v>217</v>
      </c>
      <c r="HJ32" s="102" t="s">
        <v>288</v>
      </c>
      <c r="HK32" s="84"/>
      <c r="HL32" s="56">
        <v>1</v>
      </c>
      <c r="HM32" s="61" t="s">
        <v>0</v>
      </c>
      <c r="HN32" s="56">
        <v>2</v>
      </c>
      <c r="HO32" s="101" t="s">
        <v>216</v>
      </c>
      <c r="HP32" s="102" t="s">
        <v>288</v>
      </c>
      <c r="HQ32" s="84"/>
      <c r="HR32" s="56">
        <v>4</v>
      </c>
      <c r="HS32" s="61" t="s">
        <v>0</v>
      </c>
      <c r="HT32" s="56">
        <v>1</v>
      </c>
      <c r="HU32" s="101" t="s">
        <v>216</v>
      </c>
      <c r="HV32" s="102" t="s">
        <v>211</v>
      </c>
      <c r="HW32" s="84"/>
      <c r="HX32" s="93"/>
      <c r="HY32" s="61" t="s">
        <v>0</v>
      </c>
      <c r="HZ32" s="56"/>
      <c r="IA32" s="101" t="s">
        <v>325</v>
      </c>
      <c r="IB32" s="102" t="s">
        <v>325</v>
      </c>
      <c r="IC32" s="84"/>
      <c r="ID32" s="56">
        <v>1</v>
      </c>
      <c r="IE32" s="61" t="s">
        <v>0</v>
      </c>
      <c r="IF32" s="56">
        <v>3</v>
      </c>
      <c r="IG32" s="101" t="s">
        <v>217</v>
      </c>
      <c r="IH32" s="102" t="s">
        <v>209</v>
      </c>
      <c r="II32" s="84"/>
      <c r="IJ32" s="56"/>
      <c r="IK32" s="61" t="s">
        <v>0</v>
      </c>
      <c r="IL32" s="56"/>
      <c r="IM32" s="101" t="s">
        <v>325</v>
      </c>
      <c r="IN32" s="102" t="s">
        <v>325</v>
      </c>
      <c r="IO32" s="84"/>
      <c r="IP32" s="93">
        <v>3</v>
      </c>
      <c r="IQ32" s="61" t="s">
        <v>0</v>
      </c>
      <c r="IR32" s="56">
        <v>2</v>
      </c>
      <c r="IS32" s="101" t="s">
        <v>265</v>
      </c>
      <c r="IT32" s="102" t="s">
        <v>214</v>
      </c>
      <c r="IU32" s="84"/>
      <c r="IV32" s="56">
        <v>1</v>
      </c>
      <c r="IW32" s="61" t="s">
        <v>0</v>
      </c>
      <c r="IX32" s="56">
        <v>3</v>
      </c>
      <c r="IY32" s="101" t="s">
        <v>265</v>
      </c>
      <c r="IZ32" s="102" t="s">
        <v>326</v>
      </c>
      <c r="JA32" s="84"/>
      <c r="JB32" s="56">
        <v>2</v>
      </c>
      <c r="JC32" s="61" t="s">
        <v>0</v>
      </c>
      <c r="JD32" s="56">
        <v>1</v>
      </c>
      <c r="JE32" s="101" t="s">
        <v>265</v>
      </c>
      <c r="JF32" s="102" t="s">
        <v>208</v>
      </c>
      <c r="JG32" s="84"/>
      <c r="JH32" s="56">
        <v>1</v>
      </c>
      <c r="JI32" s="61" t="s">
        <v>0</v>
      </c>
      <c r="JJ32" s="56">
        <v>3</v>
      </c>
      <c r="JK32" s="101" t="s">
        <v>218</v>
      </c>
      <c r="JL32" s="102" t="s">
        <v>208</v>
      </c>
      <c r="JM32" s="84"/>
      <c r="JN32" s="56">
        <v>1</v>
      </c>
      <c r="JO32" s="61" t="s">
        <v>0</v>
      </c>
      <c r="JP32" s="56">
        <v>2</v>
      </c>
      <c r="JQ32" s="101" t="s">
        <v>217</v>
      </c>
      <c r="JR32" s="102" t="s">
        <v>208</v>
      </c>
      <c r="JS32" s="84"/>
      <c r="JT32" s="93">
        <v>4</v>
      </c>
      <c r="JU32" s="61" t="s">
        <v>0</v>
      </c>
      <c r="JV32" s="56">
        <v>2</v>
      </c>
      <c r="JW32" s="101" t="s">
        <v>215</v>
      </c>
      <c r="JX32" s="102" t="s">
        <v>208</v>
      </c>
      <c r="JY32" s="84"/>
      <c r="JZ32" s="93">
        <v>3</v>
      </c>
      <c r="KA32" s="61" t="s">
        <v>0</v>
      </c>
      <c r="KB32" s="56">
        <v>1</v>
      </c>
      <c r="KC32" s="101" t="s">
        <v>265</v>
      </c>
      <c r="KD32" s="102" t="s">
        <v>288</v>
      </c>
      <c r="KE32" s="84"/>
      <c r="KF32" s="93">
        <v>1</v>
      </c>
      <c r="KG32" s="61" t="s">
        <v>0</v>
      </c>
      <c r="KH32" s="56">
        <v>3</v>
      </c>
      <c r="KI32" s="101" t="s">
        <v>217</v>
      </c>
      <c r="KJ32" s="102" t="s">
        <v>215</v>
      </c>
      <c r="KK32" s="84"/>
      <c r="KL32" s="56"/>
      <c r="KM32" s="61" t="s">
        <v>0</v>
      </c>
      <c r="KN32" s="56"/>
      <c r="KO32" s="101" t="s">
        <v>325</v>
      </c>
      <c r="KP32" s="102" t="s">
        <v>325</v>
      </c>
      <c r="KQ32" s="84"/>
      <c r="KR32" s="56">
        <v>4</v>
      </c>
      <c r="KS32" s="61" t="s">
        <v>0</v>
      </c>
      <c r="KT32" s="56">
        <v>1</v>
      </c>
      <c r="KU32" s="101" t="s">
        <v>218</v>
      </c>
      <c r="KV32" s="102" t="s">
        <v>215</v>
      </c>
      <c r="KW32" s="84"/>
      <c r="KX32" s="56"/>
      <c r="KY32" s="61" t="s">
        <v>0</v>
      </c>
      <c r="KZ32" s="56"/>
      <c r="LA32" s="101" t="s">
        <v>325</v>
      </c>
      <c r="LB32" s="102" t="s">
        <v>325</v>
      </c>
      <c r="LC32" s="84"/>
      <c r="LD32" s="93"/>
      <c r="LE32" s="61" t="s">
        <v>0</v>
      </c>
      <c r="LF32" s="56"/>
      <c r="LG32" s="101" t="s">
        <v>325</v>
      </c>
      <c r="LH32" s="102" t="s">
        <v>325</v>
      </c>
      <c r="LI32" s="84"/>
      <c r="LJ32" s="56"/>
      <c r="LK32" s="61" t="s">
        <v>0</v>
      </c>
      <c r="LL32" s="56"/>
      <c r="LM32" s="101" t="s">
        <v>325</v>
      </c>
      <c r="LN32" s="102" t="s">
        <v>325</v>
      </c>
      <c r="LO32" s="84"/>
      <c r="LP32" s="56"/>
      <c r="LQ32" s="61" t="s">
        <v>0</v>
      </c>
      <c r="LR32" s="56"/>
      <c r="LS32" s="101" t="s">
        <v>325</v>
      </c>
      <c r="LT32" s="102" t="s">
        <v>325</v>
      </c>
      <c r="LU32" s="84"/>
      <c r="LV32" s="93"/>
      <c r="LW32" s="61" t="s">
        <v>0</v>
      </c>
      <c r="LX32" s="56"/>
      <c r="LY32" s="101" t="s">
        <v>325</v>
      </c>
      <c r="LZ32" s="102" t="s">
        <v>325</v>
      </c>
      <c r="MA32" s="84"/>
      <c r="MB32" s="56"/>
      <c r="MC32" s="61" t="s">
        <v>0</v>
      </c>
      <c r="MD32" s="56"/>
      <c r="ME32" s="101" t="s">
        <v>325</v>
      </c>
      <c r="MF32" s="102" t="s">
        <v>325</v>
      </c>
      <c r="MG32" s="84"/>
      <c r="MH32" s="56"/>
      <c r="MI32" s="61" t="s">
        <v>0</v>
      </c>
      <c r="MJ32" s="56"/>
      <c r="MK32" s="101" t="s">
        <v>325</v>
      </c>
      <c r="ML32" s="102" t="s">
        <v>325</v>
      </c>
      <c r="MM32" s="84"/>
      <c r="MN32" s="56"/>
      <c r="MO32" s="61" t="s">
        <v>0</v>
      </c>
      <c r="MP32" s="56"/>
      <c r="MQ32" s="101" t="s">
        <v>325</v>
      </c>
      <c r="MR32" s="102" t="s">
        <v>325</v>
      </c>
      <c r="MS32" s="84"/>
      <c r="MT32" s="93"/>
      <c r="MU32" s="61" t="s">
        <v>0</v>
      </c>
      <c r="MV32" s="56"/>
      <c r="MW32" s="101" t="s">
        <v>325</v>
      </c>
      <c r="MX32" s="102" t="s">
        <v>325</v>
      </c>
      <c r="MY32" s="84"/>
      <c r="MZ32" s="56"/>
      <c r="NA32" s="61" t="s">
        <v>0</v>
      </c>
      <c r="NB32" s="56"/>
      <c r="NC32" s="101" t="s">
        <v>325</v>
      </c>
      <c r="ND32" s="102" t="s">
        <v>325</v>
      </c>
      <c r="NE32" s="84"/>
      <c r="NF32" s="56"/>
      <c r="NG32" s="61" t="s">
        <v>0</v>
      </c>
      <c r="NH32" s="56"/>
      <c r="NI32" s="101" t="s">
        <v>325</v>
      </c>
      <c r="NJ32" s="102" t="s">
        <v>325</v>
      </c>
      <c r="NK32" s="84"/>
      <c r="NL32" s="56"/>
      <c r="NM32" s="61" t="s">
        <v>0</v>
      </c>
      <c r="NN32" s="56"/>
      <c r="NO32" s="101" t="s">
        <v>325</v>
      </c>
      <c r="NP32" s="102" t="s">
        <v>325</v>
      </c>
      <c r="NQ32" s="84"/>
      <c r="NR32" s="56"/>
      <c r="NS32" s="61" t="s">
        <v>0</v>
      </c>
      <c r="NT32" s="56"/>
      <c r="NU32" s="101" t="s">
        <v>325</v>
      </c>
      <c r="NV32" s="102" t="s">
        <v>325</v>
      </c>
      <c r="NW32" s="61"/>
      <c r="NX32" s="93"/>
      <c r="NY32" s="61" t="s">
        <v>0</v>
      </c>
      <c r="NZ32" s="56"/>
      <c r="OA32" s="101" t="s">
        <v>325</v>
      </c>
      <c r="OB32" s="102" t="s">
        <v>325</v>
      </c>
      <c r="OC32" s="61"/>
      <c r="OD32" s="229"/>
      <c r="OE32" s="101" t="s">
        <v>0</v>
      </c>
      <c r="OF32" s="101"/>
      <c r="OG32" s="101" t="s">
        <v>325</v>
      </c>
      <c r="OH32" s="102" t="s">
        <v>325</v>
      </c>
    </row>
    <row r="33" spans="1:398" ht="15" hidden="1" x14ac:dyDescent="0.2">
      <c r="A33" s="260">
        <f>IF(B33="","",VLOOKUP(B33,'Registrovaní tipéri'!$A$2:$B$101,2,FALSE))</f>
        <v>71</v>
      </c>
      <c r="B33" s="250" t="s">
        <v>340</v>
      </c>
      <c r="J33" s="248"/>
      <c r="K33" s="61"/>
      <c r="L33" s="61"/>
      <c r="M33" s="101" t="s">
        <v>325</v>
      </c>
      <c r="N33" s="102" t="s">
        <v>325</v>
      </c>
      <c r="O33" s="61"/>
      <c r="P33" s="248">
        <v>2</v>
      </c>
      <c r="Q33" s="61" t="s">
        <v>0</v>
      </c>
      <c r="R33" s="61">
        <v>1</v>
      </c>
      <c r="S33" s="61" t="s">
        <v>216</v>
      </c>
      <c r="T33" s="190" t="s">
        <v>326</v>
      </c>
      <c r="U33" s="72"/>
      <c r="V33" s="93">
        <v>2</v>
      </c>
      <c r="W33" s="61" t="s">
        <v>0</v>
      </c>
      <c r="X33" s="56">
        <v>2</v>
      </c>
      <c r="Y33" s="101" t="s">
        <v>206</v>
      </c>
      <c r="Z33" s="102" t="s">
        <v>288</v>
      </c>
      <c r="AA33" s="84"/>
      <c r="AB33" s="56">
        <v>4</v>
      </c>
      <c r="AC33" s="61" t="s">
        <v>0</v>
      </c>
      <c r="AD33" s="56">
        <v>3</v>
      </c>
      <c r="AE33" s="101" t="s">
        <v>217</v>
      </c>
      <c r="AF33" s="102" t="s">
        <v>215</v>
      </c>
      <c r="AG33" s="84"/>
      <c r="AH33" s="56">
        <v>1</v>
      </c>
      <c r="AI33" s="61" t="s">
        <v>0</v>
      </c>
      <c r="AJ33" s="56">
        <v>2</v>
      </c>
      <c r="AK33" s="101" t="s">
        <v>216</v>
      </c>
      <c r="AL33" s="102" t="s">
        <v>215</v>
      </c>
      <c r="AM33" s="84"/>
      <c r="AN33" s="93">
        <v>1</v>
      </c>
      <c r="AO33" s="61" t="s">
        <v>0</v>
      </c>
      <c r="AP33" s="56">
        <v>5</v>
      </c>
      <c r="AQ33" s="101" t="s">
        <v>265</v>
      </c>
      <c r="AR33" s="102" t="s">
        <v>215</v>
      </c>
      <c r="AS33" s="84"/>
      <c r="AT33" s="56">
        <v>3</v>
      </c>
      <c r="AU33" s="61" t="s">
        <v>0</v>
      </c>
      <c r="AV33" s="56">
        <v>0</v>
      </c>
      <c r="AW33" s="101" t="s">
        <v>215</v>
      </c>
      <c r="AX33" s="102" t="s">
        <v>288</v>
      </c>
      <c r="AY33" s="84"/>
      <c r="AZ33" s="93">
        <v>3</v>
      </c>
      <c r="BA33" s="61" t="s">
        <v>0</v>
      </c>
      <c r="BB33" s="56">
        <v>2</v>
      </c>
      <c r="BC33" s="101" t="s">
        <v>217</v>
      </c>
      <c r="BD33" s="102" t="s">
        <v>216</v>
      </c>
      <c r="BE33" s="84"/>
      <c r="BF33" s="56">
        <v>1</v>
      </c>
      <c r="BG33" s="61" t="s">
        <v>0</v>
      </c>
      <c r="BH33" s="56">
        <v>4</v>
      </c>
      <c r="BI33" s="101" t="s">
        <v>288</v>
      </c>
      <c r="BJ33" s="102" t="s">
        <v>326</v>
      </c>
      <c r="BK33" s="84"/>
      <c r="BL33" s="56">
        <v>3</v>
      </c>
      <c r="BM33" s="61" t="s">
        <v>0</v>
      </c>
      <c r="BN33" s="56">
        <v>2</v>
      </c>
      <c r="BO33" s="101" t="s">
        <v>217</v>
      </c>
      <c r="BP33" s="102" t="s">
        <v>361</v>
      </c>
      <c r="BQ33" s="84"/>
      <c r="BR33" s="56">
        <v>0</v>
      </c>
      <c r="BS33" s="61" t="s">
        <v>0</v>
      </c>
      <c r="BT33" s="56">
        <v>1</v>
      </c>
      <c r="BU33" s="101" t="s">
        <v>216</v>
      </c>
      <c r="BV33" s="102" t="s">
        <v>211</v>
      </c>
      <c r="BW33" s="84"/>
      <c r="BX33" s="56">
        <v>4</v>
      </c>
      <c r="BY33" s="61" t="s">
        <v>0</v>
      </c>
      <c r="BZ33" s="56">
        <v>1</v>
      </c>
      <c r="CA33" s="101" t="s">
        <v>359</v>
      </c>
      <c r="CB33" s="102" t="s">
        <v>211</v>
      </c>
      <c r="CC33" s="84"/>
      <c r="CD33" s="56">
        <v>2</v>
      </c>
      <c r="CE33" s="61" t="s">
        <v>0</v>
      </c>
      <c r="CF33" s="56">
        <v>2</v>
      </c>
      <c r="CG33" s="101" t="s">
        <v>214</v>
      </c>
      <c r="CH33" s="102" t="s">
        <v>370</v>
      </c>
      <c r="CI33" s="84"/>
      <c r="CJ33" s="93">
        <v>4</v>
      </c>
      <c r="CK33" s="61" t="s">
        <v>0</v>
      </c>
      <c r="CL33" s="56">
        <v>1</v>
      </c>
      <c r="CM33" s="101" t="s">
        <v>359</v>
      </c>
      <c r="CN33" s="102" t="s">
        <v>217</v>
      </c>
      <c r="CO33" s="84"/>
      <c r="CP33" s="93"/>
      <c r="CQ33" s="61" t="s">
        <v>0</v>
      </c>
      <c r="CR33" s="56"/>
      <c r="CS33" s="101" t="s">
        <v>325</v>
      </c>
      <c r="CT33" s="102" t="s">
        <v>325</v>
      </c>
      <c r="CU33" s="84"/>
      <c r="CV33" s="56">
        <v>0</v>
      </c>
      <c r="CW33" s="61" t="s">
        <v>0</v>
      </c>
      <c r="CX33" s="56">
        <v>5</v>
      </c>
      <c r="CY33" s="101" t="s">
        <v>215</v>
      </c>
      <c r="CZ33" s="102" t="s">
        <v>217</v>
      </c>
      <c r="DA33" s="84"/>
      <c r="DB33" s="56">
        <v>2</v>
      </c>
      <c r="DC33" s="61" t="s">
        <v>0</v>
      </c>
      <c r="DD33" s="56">
        <v>2</v>
      </c>
      <c r="DE33" s="101" t="s">
        <v>210</v>
      </c>
      <c r="DF33" s="102" t="s">
        <v>208</v>
      </c>
      <c r="DG33" s="84"/>
      <c r="DH33" s="56">
        <v>4</v>
      </c>
      <c r="DI33" s="61" t="s">
        <v>0</v>
      </c>
      <c r="DJ33" s="56">
        <v>0</v>
      </c>
      <c r="DK33" s="101" t="s">
        <v>216</v>
      </c>
      <c r="DL33" s="102" t="s">
        <v>288</v>
      </c>
      <c r="DM33" s="84"/>
      <c r="DN33" s="56">
        <v>1</v>
      </c>
      <c r="DO33" s="61" t="s">
        <v>0</v>
      </c>
      <c r="DP33" s="56">
        <v>3</v>
      </c>
      <c r="DQ33" s="101" t="s">
        <v>217</v>
      </c>
      <c r="DR33" s="102" t="s">
        <v>215</v>
      </c>
      <c r="DS33" s="84"/>
      <c r="DT33" s="56"/>
      <c r="DU33" s="61" t="s">
        <v>0</v>
      </c>
      <c r="DV33" s="56"/>
      <c r="DW33" s="101" t="s">
        <v>325</v>
      </c>
      <c r="DX33" s="102" t="s">
        <v>325</v>
      </c>
      <c r="DY33" s="84"/>
      <c r="DZ33" s="56"/>
      <c r="EA33" s="61" t="s">
        <v>0</v>
      </c>
      <c r="EB33" s="56"/>
      <c r="EC33" s="101" t="s">
        <v>325</v>
      </c>
      <c r="ED33" s="102" t="s">
        <v>325</v>
      </c>
      <c r="EE33" s="84"/>
      <c r="EF33" s="56"/>
      <c r="EG33" s="61" t="s">
        <v>0</v>
      </c>
      <c r="EH33" s="56"/>
      <c r="EI33" s="101" t="s">
        <v>325</v>
      </c>
      <c r="EJ33" s="102" t="s">
        <v>325</v>
      </c>
      <c r="EK33" s="84"/>
      <c r="EL33" s="56"/>
      <c r="EM33" s="61" t="s">
        <v>0</v>
      </c>
      <c r="EN33" s="56"/>
      <c r="EO33" s="101" t="s">
        <v>325</v>
      </c>
      <c r="EP33" s="102" t="s">
        <v>325</v>
      </c>
      <c r="EQ33" s="84"/>
      <c r="ER33" s="93"/>
      <c r="ES33" s="61" t="s">
        <v>0</v>
      </c>
      <c r="ET33" s="56"/>
      <c r="EU33" s="101" t="s">
        <v>325</v>
      </c>
      <c r="EV33" s="102" t="s">
        <v>325</v>
      </c>
      <c r="EW33" s="84"/>
      <c r="EX33" s="56"/>
      <c r="EY33" s="61" t="s">
        <v>0</v>
      </c>
      <c r="EZ33" s="56"/>
      <c r="FA33" s="101" t="s">
        <v>325</v>
      </c>
      <c r="FB33" s="102" t="s">
        <v>325</v>
      </c>
      <c r="FC33" s="84"/>
      <c r="FD33" s="93"/>
      <c r="FE33" s="61" t="s">
        <v>0</v>
      </c>
      <c r="FF33" s="56"/>
      <c r="FG33" s="101" t="s">
        <v>325</v>
      </c>
      <c r="FH33" s="102" t="s">
        <v>325</v>
      </c>
      <c r="FI33" s="84"/>
      <c r="FJ33" s="56"/>
      <c r="FK33" s="61" t="s">
        <v>0</v>
      </c>
      <c r="FL33" s="56"/>
      <c r="FM33" s="101" t="s">
        <v>325</v>
      </c>
      <c r="FN33" s="102" t="s">
        <v>325</v>
      </c>
      <c r="FO33" s="84"/>
      <c r="FP33" s="56"/>
      <c r="FQ33" s="61" t="s">
        <v>0</v>
      </c>
      <c r="FR33" s="56"/>
      <c r="FS33" s="101" t="s">
        <v>325</v>
      </c>
      <c r="FT33" s="102" t="s">
        <v>325</v>
      </c>
      <c r="FU33" s="84"/>
      <c r="FV33" s="56"/>
      <c r="FW33" s="61" t="s">
        <v>0</v>
      </c>
      <c r="FX33" s="56"/>
      <c r="FY33" s="101" t="s">
        <v>325</v>
      </c>
      <c r="FZ33" s="102" t="s">
        <v>325</v>
      </c>
      <c r="GA33" s="84"/>
      <c r="GB33" s="93"/>
      <c r="GC33" s="61" t="s">
        <v>0</v>
      </c>
      <c r="GD33" s="56"/>
      <c r="GE33" s="101" t="s">
        <v>325</v>
      </c>
      <c r="GF33" s="102" t="s">
        <v>325</v>
      </c>
      <c r="GG33" s="84"/>
      <c r="GH33" s="93"/>
      <c r="GI33" s="61" t="s">
        <v>0</v>
      </c>
      <c r="GJ33" s="56"/>
      <c r="GK33" s="101" t="s">
        <v>325</v>
      </c>
      <c r="GL33" s="102" t="s">
        <v>325</v>
      </c>
      <c r="GM33" s="84"/>
      <c r="GN33" s="56"/>
      <c r="GO33" s="61" t="s">
        <v>0</v>
      </c>
      <c r="GP33" s="56"/>
      <c r="GQ33" s="101" t="s">
        <v>325</v>
      </c>
      <c r="GR33" s="102" t="s">
        <v>325</v>
      </c>
      <c r="GS33" s="84"/>
      <c r="GT33" s="56"/>
      <c r="GU33" s="61" t="s">
        <v>0</v>
      </c>
      <c r="GV33" s="56"/>
      <c r="GW33" s="101" t="s">
        <v>325</v>
      </c>
      <c r="GX33" s="102" t="s">
        <v>325</v>
      </c>
      <c r="GY33" s="84"/>
      <c r="GZ33" s="93"/>
      <c r="HA33" s="61" t="s">
        <v>0</v>
      </c>
      <c r="HB33" s="56"/>
      <c r="HC33" s="101" t="s">
        <v>325</v>
      </c>
      <c r="HD33" s="102" t="s">
        <v>325</v>
      </c>
      <c r="HE33" s="84"/>
      <c r="HF33" s="56"/>
      <c r="HG33" s="61" t="s">
        <v>0</v>
      </c>
      <c r="HH33" s="56"/>
      <c r="HI33" s="101" t="s">
        <v>325</v>
      </c>
      <c r="HJ33" s="102" t="s">
        <v>325</v>
      </c>
      <c r="HK33" s="84"/>
      <c r="HL33" s="56"/>
      <c r="HM33" s="61" t="s">
        <v>0</v>
      </c>
      <c r="HN33" s="56"/>
      <c r="HO33" s="101" t="s">
        <v>325</v>
      </c>
      <c r="HP33" s="102" t="s">
        <v>325</v>
      </c>
      <c r="HQ33" s="84"/>
      <c r="HR33" s="56"/>
      <c r="HS33" s="61" t="s">
        <v>0</v>
      </c>
      <c r="HT33" s="56"/>
      <c r="HU33" s="101" t="s">
        <v>325</v>
      </c>
      <c r="HV33" s="102" t="s">
        <v>325</v>
      </c>
      <c r="HW33" s="84"/>
      <c r="HX33" s="93"/>
      <c r="HY33" s="61" t="s">
        <v>0</v>
      </c>
      <c r="HZ33" s="56"/>
      <c r="IA33" s="101" t="s">
        <v>325</v>
      </c>
      <c r="IB33" s="102" t="s">
        <v>325</v>
      </c>
      <c r="IC33" s="84"/>
      <c r="ID33" s="56"/>
      <c r="IE33" s="61" t="s">
        <v>0</v>
      </c>
      <c r="IF33" s="56"/>
      <c r="IG33" s="101" t="s">
        <v>325</v>
      </c>
      <c r="IH33" s="102" t="s">
        <v>325</v>
      </c>
      <c r="II33" s="84"/>
      <c r="IJ33" s="56"/>
      <c r="IK33" s="61" t="s">
        <v>0</v>
      </c>
      <c r="IL33" s="56"/>
      <c r="IM33" s="101" t="s">
        <v>325</v>
      </c>
      <c r="IN33" s="102" t="s">
        <v>325</v>
      </c>
      <c r="IO33" s="84"/>
      <c r="IP33" s="93"/>
      <c r="IQ33" s="61" t="s">
        <v>0</v>
      </c>
      <c r="IR33" s="56"/>
      <c r="IS33" s="101" t="s">
        <v>325</v>
      </c>
      <c r="IT33" s="102" t="s">
        <v>325</v>
      </c>
      <c r="IU33" s="84"/>
      <c r="IV33" s="56"/>
      <c r="IW33" s="61" t="s">
        <v>0</v>
      </c>
      <c r="IX33" s="56"/>
      <c r="IY33" s="101" t="s">
        <v>325</v>
      </c>
      <c r="IZ33" s="102" t="s">
        <v>325</v>
      </c>
      <c r="JA33" s="84"/>
      <c r="JB33" s="56"/>
      <c r="JC33" s="61" t="s">
        <v>0</v>
      </c>
      <c r="JD33" s="56"/>
      <c r="JE33" s="101" t="s">
        <v>325</v>
      </c>
      <c r="JF33" s="102" t="s">
        <v>325</v>
      </c>
      <c r="JG33" s="84"/>
      <c r="JH33" s="56"/>
      <c r="JI33" s="61" t="s">
        <v>0</v>
      </c>
      <c r="JJ33" s="56"/>
      <c r="JK33" s="101" t="s">
        <v>325</v>
      </c>
      <c r="JL33" s="102" t="s">
        <v>325</v>
      </c>
      <c r="JM33" s="84"/>
      <c r="JN33" s="56"/>
      <c r="JO33" s="61" t="s">
        <v>0</v>
      </c>
      <c r="JP33" s="56"/>
      <c r="JQ33" s="101" t="s">
        <v>325</v>
      </c>
      <c r="JR33" s="102" t="s">
        <v>325</v>
      </c>
      <c r="JS33" s="84"/>
      <c r="JT33" s="93"/>
      <c r="JU33" s="61" t="s">
        <v>0</v>
      </c>
      <c r="JV33" s="56"/>
      <c r="JW33" s="101" t="s">
        <v>325</v>
      </c>
      <c r="JX33" s="102" t="s">
        <v>325</v>
      </c>
      <c r="JY33" s="84"/>
      <c r="JZ33" s="93"/>
      <c r="KA33" s="61" t="s">
        <v>0</v>
      </c>
      <c r="KB33" s="56"/>
      <c r="KC33" s="101" t="s">
        <v>325</v>
      </c>
      <c r="KD33" s="102" t="s">
        <v>325</v>
      </c>
      <c r="KE33" s="84"/>
      <c r="KF33" s="93"/>
      <c r="KG33" s="61" t="s">
        <v>0</v>
      </c>
      <c r="KH33" s="56"/>
      <c r="KI33" s="101" t="s">
        <v>325</v>
      </c>
      <c r="KJ33" s="102" t="s">
        <v>325</v>
      </c>
      <c r="KK33" s="84"/>
      <c r="KL33" s="56"/>
      <c r="KM33" s="61" t="s">
        <v>0</v>
      </c>
      <c r="KN33" s="56"/>
      <c r="KO33" s="101" t="s">
        <v>325</v>
      </c>
      <c r="KP33" s="102" t="s">
        <v>325</v>
      </c>
      <c r="KQ33" s="84"/>
      <c r="KR33" s="56"/>
      <c r="KS33" s="61" t="s">
        <v>0</v>
      </c>
      <c r="KT33" s="56"/>
      <c r="KU33" s="101" t="s">
        <v>325</v>
      </c>
      <c r="KV33" s="102" t="s">
        <v>325</v>
      </c>
      <c r="KW33" s="84"/>
      <c r="KX33" s="56"/>
      <c r="KY33" s="61" t="s">
        <v>0</v>
      </c>
      <c r="KZ33" s="56"/>
      <c r="LA33" s="101" t="s">
        <v>325</v>
      </c>
      <c r="LB33" s="102" t="s">
        <v>325</v>
      </c>
      <c r="LC33" s="84"/>
      <c r="LD33" s="93"/>
      <c r="LE33" s="61" t="s">
        <v>0</v>
      </c>
      <c r="LF33" s="56"/>
      <c r="LG33" s="101" t="s">
        <v>325</v>
      </c>
      <c r="LH33" s="102" t="s">
        <v>325</v>
      </c>
      <c r="LI33" s="84"/>
      <c r="LJ33" s="56"/>
      <c r="LK33" s="61" t="s">
        <v>0</v>
      </c>
      <c r="LL33" s="56"/>
      <c r="LM33" s="101" t="s">
        <v>325</v>
      </c>
      <c r="LN33" s="102" t="s">
        <v>325</v>
      </c>
      <c r="LO33" s="84"/>
      <c r="LP33" s="56"/>
      <c r="LQ33" s="61" t="s">
        <v>0</v>
      </c>
      <c r="LR33" s="56"/>
      <c r="LS33" s="101" t="s">
        <v>325</v>
      </c>
      <c r="LT33" s="102" t="s">
        <v>325</v>
      </c>
      <c r="LU33" s="84"/>
      <c r="LV33" s="93"/>
      <c r="LW33" s="61" t="s">
        <v>0</v>
      </c>
      <c r="LX33" s="56"/>
      <c r="LY33" s="101" t="s">
        <v>325</v>
      </c>
      <c r="LZ33" s="102" t="s">
        <v>325</v>
      </c>
      <c r="MA33" s="84"/>
      <c r="MB33" s="56"/>
      <c r="MC33" s="61" t="s">
        <v>0</v>
      </c>
      <c r="MD33" s="56"/>
      <c r="ME33" s="101" t="s">
        <v>325</v>
      </c>
      <c r="MF33" s="102" t="s">
        <v>325</v>
      </c>
      <c r="MG33" s="84"/>
      <c r="MH33" s="56"/>
      <c r="MI33" s="61" t="s">
        <v>0</v>
      </c>
      <c r="MJ33" s="56"/>
      <c r="MK33" s="101" t="s">
        <v>325</v>
      </c>
      <c r="ML33" s="102" t="s">
        <v>325</v>
      </c>
      <c r="MM33" s="84"/>
      <c r="MN33" s="56"/>
      <c r="MO33" s="61" t="s">
        <v>0</v>
      </c>
      <c r="MP33" s="56"/>
      <c r="MQ33" s="101" t="s">
        <v>325</v>
      </c>
      <c r="MR33" s="102" t="s">
        <v>325</v>
      </c>
      <c r="MS33" s="84"/>
      <c r="MT33" s="93"/>
      <c r="MU33" s="61" t="s">
        <v>0</v>
      </c>
      <c r="MV33" s="56"/>
      <c r="MW33" s="101" t="s">
        <v>325</v>
      </c>
      <c r="MX33" s="102" t="s">
        <v>325</v>
      </c>
      <c r="MY33" s="84"/>
      <c r="MZ33" s="56"/>
      <c r="NA33" s="61" t="s">
        <v>0</v>
      </c>
      <c r="NB33" s="56"/>
      <c r="NC33" s="101" t="s">
        <v>325</v>
      </c>
      <c r="ND33" s="102" t="s">
        <v>325</v>
      </c>
      <c r="NE33" s="84"/>
      <c r="NF33" s="56"/>
      <c r="NG33" s="61" t="s">
        <v>0</v>
      </c>
      <c r="NH33" s="56"/>
      <c r="NI33" s="101" t="s">
        <v>325</v>
      </c>
      <c r="NJ33" s="102" t="s">
        <v>325</v>
      </c>
      <c r="NK33" s="84"/>
      <c r="NL33" s="56"/>
      <c r="NM33" s="61" t="s">
        <v>0</v>
      </c>
      <c r="NN33" s="56"/>
      <c r="NO33" s="101" t="s">
        <v>325</v>
      </c>
      <c r="NP33" s="102" t="s">
        <v>325</v>
      </c>
      <c r="NQ33" s="84"/>
      <c r="NR33" s="56"/>
      <c r="NS33" s="61" t="s">
        <v>0</v>
      </c>
      <c r="NT33" s="56"/>
      <c r="NU33" s="101" t="s">
        <v>325</v>
      </c>
      <c r="NV33" s="102" t="s">
        <v>325</v>
      </c>
      <c r="NW33" s="61"/>
      <c r="NX33" s="93"/>
      <c r="NY33" s="61" t="s">
        <v>0</v>
      </c>
      <c r="NZ33" s="56"/>
      <c r="OA33" s="101" t="s">
        <v>325</v>
      </c>
      <c r="OB33" s="102" t="s">
        <v>325</v>
      </c>
      <c r="OC33" s="61"/>
      <c r="OD33" s="229"/>
      <c r="OE33" s="101" t="s">
        <v>0</v>
      </c>
      <c r="OF33" s="101"/>
      <c r="OG33" s="101" t="s">
        <v>325</v>
      </c>
      <c r="OH33" s="102" t="s">
        <v>325</v>
      </c>
    </row>
    <row r="34" spans="1:398" ht="15" x14ac:dyDescent="0.2">
      <c r="A34" s="256">
        <f>IF(B34="","",VLOOKUP(B34,'Registrovaní tipéri'!$A$2:$B$101,2,FALSE))</f>
        <v>28</v>
      </c>
      <c r="B34" s="250" t="s">
        <v>196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216</v>
      </c>
      <c r="N34" s="102" t="s">
        <v>215</v>
      </c>
      <c r="O34" s="72"/>
      <c r="P34" s="93">
        <v>3</v>
      </c>
      <c r="Q34" s="61" t="s">
        <v>0</v>
      </c>
      <c r="R34" s="56">
        <v>1</v>
      </c>
      <c r="S34" s="101" t="s">
        <v>215</v>
      </c>
      <c r="T34" s="102" t="s">
        <v>218</v>
      </c>
      <c r="U34" s="72"/>
      <c r="V34" s="93">
        <v>2</v>
      </c>
      <c r="W34" s="61" t="s">
        <v>0</v>
      </c>
      <c r="X34" s="56">
        <v>2</v>
      </c>
      <c r="Y34" s="101" t="s">
        <v>216</v>
      </c>
      <c r="Z34" s="102" t="s">
        <v>218</v>
      </c>
      <c r="AA34" s="84"/>
      <c r="AB34" s="56">
        <v>3</v>
      </c>
      <c r="AC34" s="61" t="s">
        <v>0</v>
      </c>
      <c r="AD34" s="56">
        <v>2</v>
      </c>
      <c r="AE34" s="101" t="s">
        <v>217</v>
      </c>
      <c r="AF34" s="102" t="s">
        <v>215</v>
      </c>
      <c r="AG34" s="84"/>
      <c r="AH34" s="56">
        <v>0</v>
      </c>
      <c r="AI34" s="61" t="s">
        <v>0</v>
      </c>
      <c r="AJ34" s="56">
        <v>2</v>
      </c>
      <c r="AK34" s="101" t="s">
        <v>215</v>
      </c>
      <c r="AL34" s="102" t="s">
        <v>218</v>
      </c>
      <c r="AM34" s="84"/>
      <c r="AN34" s="93">
        <v>0</v>
      </c>
      <c r="AO34" s="61" t="s">
        <v>0</v>
      </c>
      <c r="AP34" s="56">
        <v>3</v>
      </c>
      <c r="AQ34" s="101" t="s">
        <v>215</v>
      </c>
      <c r="AR34" s="102" t="s">
        <v>218</v>
      </c>
      <c r="AS34" s="84"/>
      <c r="AT34" s="56">
        <v>3</v>
      </c>
      <c r="AU34" s="61" t="s">
        <v>0</v>
      </c>
      <c r="AV34" s="56">
        <v>1</v>
      </c>
      <c r="AW34" s="101" t="s">
        <v>215</v>
      </c>
      <c r="AX34" s="102" t="s">
        <v>217</v>
      </c>
      <c r="AY34" s="84"/>
      <c r="AZ34" s="93">
        <v>2</v>
      </c>
      <c r="BA34" s="61" t="s">
        <v>0</v>
      </c>
      <c r="BB34" s="56">
        <v>1</v>
      </c>
      <c r="BC34" s="101" t="s">
        <v>216</v>
      </c>
      <c r="BD34" s="102" t="s">
        <v>265</v>
      </c>
      <c r="BE34" s="84"/>
      <c r="BF34" s="56">
        <v>2</v>
      </c>
      <c r="BG34" s="61" t="s">
        <v>0</v>
      </c>
      <c r="BH34" s="56">
        <v>2</v>
      </c>
      <c r="BI34" s="101" t="s">
        <v>218</v>
      </c>
      <c r="BJ34" s="102" t="s">
        <v>215</v>
      </c>
      <c r="BK34" s="84"/>
      <c r="BL34" s="56">
        <v>2</v>
      </c>
      <c r="BM34" s="61" t="s">
        <v>0</v>
      </c>
      <c r="BN34" s="56">
        <v>0</v>
      </c>
      <c r="BO34" s="101" t="s">
        <v>217</v>
      </c>
      <c r="BP34" s="102" t="s">
        <v>214</v>
      </c>
      <c r="BQ34" s="84"/>
      <c r="BR34" s="56">
        <v>2</v>
      </c>
      <c r="BS34" s="61" t="s">
        <v>0</v>
      </c>
      <c r="BT34" s="56">
        <v>4</v>
      </c>
      <c r="BU34" s="101" t="s">
        <v>215</v>
      </c>
      <c r="BV34" s="102" t="s">
        <v>218</v>
      </c>
      <c r="BW34" s="84"/>
      <c r="BX34" s="56">
        <v>3</v>
      </c>
      <c r="BY34" s="61" t="s">
        <v>0</v>
      </c>
      <c r="BZ34" s="56">
        <v>1</v>
      </c>
      <c r="CA34" s="101" t="s">
        <v>215</v>
      </c>
      <c r="CB34" s="102" t="s">
        <v>288</v>
      </c>
      <c r="CC34" s="84"/>
      <c r="CD34" s="56">
        <v>3</v>
      </c>
      <c r="CE34" s="61" t="s">
        <v>0</v>
      </c>
      <c r="CF34" s="56">
        <v>0</v>
      </c>
      <c r="CG34" s="101" t="s">
        <v>217</v>
      </c>
      <c r="CH34" s="102" t="s">
        <v>216</v>
      </c>
      <c r="CI34" s="84"/>
      <c r="CJ34" s="93">
        <v>4</v>
      </c>
      <c r="CK34" s="61" t="s">
        <v>0</v>
      </c>
      <c r="CL34" s="56">
        <v>2</v>
      </c>
      <c r="CM34" s="101" t="s">
        <v>215</v>
      </c>
      <c r="CN34" s="102" t="s">
        <v>288</v>
      </c>
      <c r="CO34" s="84"/>
      <c r="CP34" s="93">
        <v>1</v>
      </c>
      <c r="CQ34" s="61" t="s">
        <v>0</v>
      </c>
      <c r="CR34" s="56">
        <v>3</v>
      </c>
      <c r="CS34" s="101" t="s">
        <v>265</v>
      </c>
      <c r="CT34" s="102" t="s">
        <v>217</v>
      </c>
      <c r="CU34" s="84"/>
      <c r="CV34" s="56">
        <v>0</v>
      </c>
      <c r="CW34" s="61" t="s">
        <v>0</v>
      </c>
      <c r="CX34" s="56">
        <v>3</v>
      </c>
      <c r="CY34" s="101" t="s">
        <v>217</v>
      </c>
      <c r="CZ34" s="102" t="s">
        <v>215</v>
      </c>
      <c r="DA34" s="84"/>
      <c r="DB34" s="56">
        <v>1</v>
      </c>
      <c r="DC34" s="61" t="s">
        <v>0</v>
      </c>
      <c r="DD34" s="56">
        <v>3</v>
      </c>
      <c r="DE34" s="101" t="s">
        <v>265</v>
      </c>
      <c r="DF34" s="102" t="s">
        <v>214</v>
      </c>
      <c r="DG34" s="84"/>
      <c r="DH34" s="56">
        <v>2</v>
      </c>
      <c r="DI34" s="61" t="s">
        <v>0</v>
      </c>
      <c r="DJ34" s="56">
        <v>1</v>
      </c>
      <c r="DK34" s="101" t="s">
        <v>216</v>
      </c>
      <c r="DL34" s="102" t="s">
        <v>215</v>
      </c>
      <c r="DM34" s="84"/>
      <c r="DN34" s="56">
        <v>2</v>
      </c>
      <c r="DO34" s="61" t="s">
        <v>0</v>
      </c>
      <c r="DP34" s="56">
        <v>2</v>
      </c>
      <c r="DQ34" s="101" t="s">
        <v>217</v>
      </c>
      <c r="DR34" s="102" t="s">
        <v>215</v>
      </c>
      <c r="DS34" s="84"/>
      <c r="DT34" s="56">
        <v>4</v>
      </c>
      <c r="DU34" s="61" t="s">
        <v>0</v>
      </c>
      <c r="DV34" s="56">
        <v>0</v>
      </c>
      <c r="DW34" s="101" t="s">
        <v>265</v>
      </c>
      <c r="DX34" s="102" t="s">
        <v>218</v>
      </c>
      <c r="DY34" s="84"/>
      <c r="DZ34" s="56">
        <v>3</v>
      </c>
      <c r="EA34" s="61" t="s">
        <v>0</v>
      </c>
      <c r="EB34" s="56">
        <v>0</v>
      </c>
      <c r="EC34" s="101" t="s">
        <v>215</v>
      </c>
      <c r="ED34" s="102" t="s">
        <v>218</v>
      </c>
      <c r="EE34" s="84"/>
      <c r="EF34" s="56">
        <v>0</v>
      </c>
      <c r="EG34" s="61" t="s">
        <v>0</v>
      </c>
      <c r="EH34" s="56">
        <v>3</v>
      </c>
      <c r="EI34" s="101" t="s">
        <v>217</v>
      </c>
      <c r="EJ34" s="102" t="s">
        <v>215</v>
      </c>
      <c r="EK34" s="84"/>
      <c r="EL34" s="56">
        <v>0</v>
      </c>
      <c r="EM34" s="61" t="s">
        <v>0</v>
      </c>
      <c r="EN34" s="56">
        <v>3</v>
      </c>
      <c r="EO34" s="101" t="s">
        <v>215</v>
      </c>
      <c r="EP34" s="102" t="s">
        <v>218</v>
      </c>
      <c r="EQ34" s="84"/>
      <c r="ER34" s="93">
        <v>2</v>
      </c>
      <c r="ES34" s="61" t="s">
        <v>0</v>
      </c>
      <c r="ET34" s="56">
        <v>3</v>
      </c>
      <c r="EU34" s="101" t="s">
        <v>265</v>
      </c>
      <c r="EV34" s="102" t="s">
        <v>214</v>
      </c>
      <c r="EW34" s="84"/>
      <c r="EX34" s="56">
        <v>3</v>
      </c>
      <c r="EY34" s="61" t="s">
        <v>0</v>
      </c>
      <c r="EZ34" s="56">
        <v>0</v>
      </c>
      <c r="FA34" s="101" t="s">
        <v>215</v>
      </c>
      <c r="FB34" s="102" t="s">
        <v>217</v>
      </c>
      <c r="FC34" s="84"/>
      <c r="FD34" s="93">
        <v>2</v>
      </c>
      <c r="FE34" s="61" t="s">
        <v>0</v>
      </c>
      <c r="FF34" s="56">
        <v>1</v>
      </c>
      <c r="FG34" s="101" t="s">
        <v>265</v>
      </c>
      <c r="FH34" s="102" t="s">
        <v>214</v>
      </c>
      <c r="FI34" s="84"/>
      <c r="FJ34" s="56">
        <v>3</v>
      </c>
      <c r="FK34" s="61" t="s">
        <v>0</v>
      </c>
      <c r="FL34" s="56">
        <v>1</v>
      </c>
      <c r="FM34" s="101" t="s">
        <v>215</v>
      </c>
      <c r="FN34" s="102" t="s">
        <v>218</v>
      </c>
      <c r="FO34" s="84"/>
      <c r="FP34" s="56">
        <v>0</v>
      </c>
      <c r="FQ34" s="61" t="s">
        <v>0</v>
      </c>
      <c r="FR34" s="56">
        <v>2</v>
      </c>
      <c r="FS34" s="101" t="s">
        <v>215</v>
      </c>
      <c r="FT34" s="102" t="s">
        <v>217</v>
      </c>
      <c r="FU34" s="84"/>
      <c r="FV34" s="56">
        <v>3</v>
      </c>
      <c r="FW34" s="61" t="s">
        <v>0</v>
      </c>
      <c r="FX34" s="56">
        <v>1</v>
      </c>
      <c r="FY34" s="101" t="s">
        <v>217</v>
      </c>
      <c r="FZ34" s="102" t="s">
        <v>265</v>
      </c>
      <c r="GA34" s="84"/>
      <c r="GB34" s="93">
        <v>1</v>
      </c>
      <c r="GC34" s="61" t="s">
        <v>0</v>
      </c>
      <c r="GD34" s="56">
        <v>2</v>
      </c>
      <c r="GE34" s="101" t="s">
        <v>217</v>
      </c>
      <c r="GF34" s="102" t="s">
        <v>213</v>
      </c>
      <c r="GG34" s="84"/>
      <c r="GH34" s="93">
        <v>2</v>
      </c>
      <c r="GI34" s="61" t="s">
        <v>0</v>
      </c>
      <c r="GJ34" s="56">
        <v>0</v>
      </c>
      <c r="GK34" s="101" t="s">
        <v>217</v>
      </c>
      <c r="GL34" s="102" t="s">
        <v>213</v>
      </c>
      <c r="GM34" s="84"/>
      <c r="GN34" s="56">
        <v>0</v>
      </c>
      <c r="GO34" s="61" t="s">
        <v>0</v>
      </c>
      <c r="GP34" s="56">
        <v>2</v>
      </c>
      <c r="GQ34" s="101" t="s">
        <v>217</v>
      </c>
      <c r="GR34" s="102" t="s">
        <v>216</v>
      </c>
      <c r="GS34" s="84"/>
      <c r="GT34" s="56">
        <v>0</v>
      </c>
      <c r="GU34" s="61" t="s">
        <v>0</v>
      </c>
      <c r="GV34" s="56">
        <v>1</v>
      </c>
      <c r="GW34" s="101" t="s">
        <v>216</v>
      </c>
      <c r="GX34" s="102" t="s">
        <v>265</v>
      </c>
      <c r="GY34" s="84"/>
      <c r="GZ34" s="93">
        <v>3</v>
      </c>
      <c r="HA34" s="61" t="s">
        <v>0</v>
      </c>
      <c r="HB34" s="56">
        <v>0</v>
      </c>
      <c r="HC34" s="101" t="s">
        <v>217</v>
      </c>
      <c r="HD34" s="102" t="s">
        <v>216</v>
      </c>
      <c r="HE34" s="84"/>
      <c r="HF34" s="56"/>
      <c r="HG34" s="61" t="s">
        <v>0</v>
      </c>
      <c r="HH34" s="56"/>
      <c r="HI34" s="101" t="s">
        <v>325</v>
      </c>
      <c r="HJ34" s="102" t="s">
        <v>325</v>
      </c>
      <c r="HK34" s="84"/>
      <c r="HL34" s="56">
        <v>1</v>
      </c>
      <c r="HM34" s="61" t="s">
        <v>0</v>
      </c>
      <c r="HN34" s="56">
        <v>3</v>
      </c>
      <c r="HO34" s="101" t="s">
        <v>218</v>
      </c>
      <c r="HP34" s="102" t="s">
        <v>216</v>
      </c>
      <c r="HQ34" s="84"/>
      <c r="HR34" s="56">
        <v>3</v>
      </c>
      <c r="HS34" s="61" t="s">
        <v>0</v>
      </c>
      <c r="HT34" s="56">
        <v>0</v>
      </c>
      <c r="HU34" s="101" t="s">
        <v>217</v>
      </c>
      <c r="HV34" s="102" t="s">
        <v>216</v>
      </c>
      <c r="HW34" s="84"/>
      <c r="HX34" s="93"/>
      <c r="HY34" s="61" t="s">
        <v>0</v>
      </c>
      <c r="HZ34" s="56"/>
      <c r="IA34" s="101" t="s">
        <v>325</v>
      </c>
      <c r="IB34" s="102" t="s">
        <v>325</v>
      </c>
      <c r="IC34" s="84"/>
      <c r="ID34" s="56">
        <v>1</v>
      </c>
      <c r="IE34" s="61" t="s">
        <v>0</v>
      </c>
      <c r="IF34" s="56">
        <v>2</v>
      </c>
      <c r="IG34" s="101" t="s">
        <v>216</v>
      </c>
      <c r="IH34" s="102" t="s">
        <v>217</v>
      </c>
      <c r="II34" s="84"/>
      <c r="IJ34" s="56"/>
      <c r="IK34" s="61" t="s">
        <v>0</v>
      </c>
      <c r="IL34" s="56"/>
      <c r="IM34" s="101" t="s">
        <v>325</v>
      </c>
      <c r="IN34" s="102" t="s">
        <v>325</v>
      </c>
      <c r="IO34" s="84"/>
      <c r="IP34" s="93">
        <v>2</v>
      </c>
      <c r="IQ34" s="61" t="s">
        <v>0</v>
      </c>
      <c r="IR34" s="56">
        <v>0</v>
      </c>
      <c r="IS34" s="101" t="s">
        <v>265</v>
      </c>
      <c r="IT34" s="102" t="s">
        <v>214</v>
      </c>
      <c r="IU34" s="84"/>
      <c r="IV34" s="56">
        <v>1</v>
      </c>
      <c r="IW34" s="61" t="s">
        <v>0</v>
      </c>
      <c r="IX34" s="56">
        <v>2</v>
      </c>
      <c r="IY34" s="101" t="s">
        <v>215</v>
      </c>
      <c r="IZ34" s="102" t="s">
        <v>265</v>
      </c>
      <c r="JA34" s="84"/>
      <c r="JB34" s="56">
        <v>2</v>
      </c>
      <c r="JC34" s="61" t="s">
        <v>0</v>
      </c>
      <c r="JD34" s="56">
        <v>1</v>
      </c>
      <c r="JE34" s="101" t="s">
        <v>265</v>
      </c>
      <c r="JF34" s="102" t="s">
        <v>214</v>
      </c>
      <c r="JG34" s="84"/>
      <c r="JH34" s="56">
        <v>1</v>
      </c>
      <c r="JI34" s="61" t="s">
        <v>0</v>
      </c>
      <c r="JJ34" s="56">
        <v>3</v>
      </c>
      <c r="JK34" s="101" t="s">
        <v>265</v>
      </c>
      <c r="JL34" s="102" t="s">
        <v>218</v>
      </c>
      <c r="JM34" s="84"/>
      <c r="JN34" s="56"/>
      <c r="JO34" s="61" t="s">
        <v>0</v>
      </c>
      <c r="JP34" s="56"/>
      <c r="JQ34" s="101" t="s">
        <v>325</v>
      </c>
      <c r="JR34" s="102" t="s">
        <v>325</v>
      </c>
      <c r="JS34" s="84"/>
      <c r="JT34" s="93">
        <v>3</v>
      </c>
      <c r="JU34" s="61" t="s">
        <v>0</v>
      </c>
      <c r="JV34" s="56">
        <v>2</v>
      </c>
      <c r="JW34" s="101" t="s">
        <v>217</v>
      </c>
      <c r="JX34" s="102" t="s">
        <v>218</v>
      </c>
      <c r="JY34" s="84"/>
      <c r="JZ34" s="93">
        <v>3</v>
      </c>
      <c r="KA34" s="61" t="s">
        <v>0</v>
      </c>
      <c r="KB34" s="56">
        <v>0</v>
      </c>
      <c r="KC34" s="101" t="s">
        <v>215</v>
      </c>
      <c r="KD34" s="102" t="s">
        <v>288</v>
      </c>
      <c r="KE34" s="84"/>
      <c r="KF34" s="93">
        <v>1</v>
      </c>
      <c r="KG34" s="61" t="s">
        <v>0</v>
      </c>
      <c r="KH34" s="56">
        <v>3</v>
      </c>
      <c r="KI34" s="101" t="s">
        <v>215</v>
      </c>
      <c r="KJ34" s="102" t="s">
        <v>217</v>
      </c>
      <c r="KK34" s="84"/>
      <c r="KL34" s="56"/>
      <c r="KM34" s="61" t="s">
        <v>0</v>
      </c>
      <c r="KN34" s="56"/>
      <c r="KO34" s="101" t="s">
        <v>325</v>
      </c>
      <c r="KP34" s="102" t="s">
        <v>325</v>
      </c>
      <c r="KQ34" s="84"/>
      <c r="KR34" s="56">
        <v>3</v>
      </c>
      <c r="KS34" s="61" t="s">
        <v>0</v>
      </c>
      <c r="KT34" s="56">
        <v>0</v>
      </c>
      <c r="KU34" s="101" t="s">
        <v>217</v>
      </c>
      <c r="KV34" s="102" t="s">
        <v>215</v>
      </c>
      <c r="KW34" s="84"/>
      <c r="KX34" s="56"/>
      <c r="KY34" s="61" t="s">
        <v>0</v>
      </c>
      <c r="KZ34" s="56"/>
      <c r="LA34" s="101" t="s">
        <v>325</v>
      </c>
      <c r="LB34" s="102" t="s">
        <v>325</v>
      </c>
      <c r="LC34" s="84"/>
      <c r="LD34" s="93"/>
      <c r="LE34" s="61" t="s">
        <v>0</v>
      </c>
      <c r="LF34" s="56"/>
      <c r="LG34" s="101" t="s">
        <v>325</v>
      </c>
      <c r="LH34" s="102" t="s">
        <v>325</v>
      </c>
      <c r="LI34" s="84"/>
      <c r="LJ34" s="56"/>
      <c r="LK34" s="61" t="s">
        <v>0</v>
      </c>
      <c r="LL34" s="56"/>
      <c r="LM34" s="101" t="s">
        <v>325</v>
      </c>
      <c r="LN34" s="102" t="s">
        <v>325</v>
      </c>
      <c r="LO34" s="84"/>
      <c r="LP34" s="56"/>
      <c r="LQ34" s="61" t="s">
        <v>0</v>
      </c>
      <c r="LR34" s="56"/>
      <c r="LS34" s="101" t="s">
        <v>325</v>
      </c>
      <c r="LT34" s="102" t="s">
        <v>325</v>
      </c>
      <c r="LU34" s="84"/>
      <c r="LV34" s="93"/>
      <c r="LW34" s="61" t="s">
        <v>0</v>
      </c>
      <c r="LX34" s="56"/>
      <c r="LY34" s="101" t="s">
        <v>325</v>
      </c>
      <c r="LZ34" s="102" t="s">
        <v>325</v>
      </c>
      <c r="MA34" s="84"/>
      <c r="MB34" s="56"/>
      <c r="MC34" s="61" t="s">
        <v>0</v>
      </c>
      <c r="MD34" s="56"/>
      <c r="ME34" s="101" t="s">
        <v>325</v>
      </c>
      <c r="MF34" s="102" t="s">
        <v>325</v>
      </c>
      <c r="MG34" s="84"/>
      <c r="MH34" s="56"/>
      <c r="MI34" s="61" t="s">
        <v>0</v>
      </c>
      <c r="MJ34" s="56"/>
      <c r="MK34" s="101" t="s">
        <v>325</v>
      </c>
      <c r="ML34" s="102" t="s">
        <v>325</v>
      </c>
      <c r="MM34" s="84"/>
      <c r="MN34" s="56"/>
      <c r="MO34" s="61" t="s">
        <v>0</v>
      </c>
      <c r="MP34" s="56"/>
      <c r="MQ34" s="101" t="s">
        <v>325</v>
      </c>
      <c r="MR34" s="102" t="s">
        <v>325</v>
      </c>
      <c r="MS34" s="84"/>
      <c r="MT34" s="93"/>
      <c r="MU34" s="61" t="s">
        <v>0</v>
      </c>
      <c r="MV34" s="56"/>
      <c r="MW34" s="101" t="s">
        <v>325</v>
      </c>
      <c r="MX34" s="102" t="s">
        <v>325</v>
      </c>
      <c r="MY34" s="84"/>
      <c r="MZ34" s="56"/>
      <c r="NA34" s="61" t="s">
        <v>0</v>
      </c>
      <c r="NB34" s="56"/>
      <c r="NC34" s="101" t="s">
        <v>325</v>
      </c>
      <c r="ND34" s="102" t="s">
        <v>325</v>
      </c>
      <c r="NE34" s="84"/>
      <c r="NF34" s="56"/>
      <c r="NG34" s="61" t="s">
        <v>0</v>
      </c>
      <c r="NH34" s="56"/>
      <c r="NI34" s="101" t="s">
        <v>325</v>
      </c>
      <c r="NJ34" s="102" t="s">
        <v>325</v>
      </c>
      <c r="NK34" s="84"/>
      <c r="NL34" s="56"/>
      <c r="NM34" s="61" t="s">
        <v>0</v>
      </c>
      <c r="NN34" s="56"/>
      <c r="NO34" s="101" t="s">
        <v>325</v>
      </c>
      <c r="NP34" s="102" t="s">
        <v>325</v>
      </c>
      <c r="NQ34" s="84"/>
      <c r="NR34" s="56"/>
      <c r="NS34" s="61" t="s">
        <v>0</v>
      </c>
      <c r="NT34" s="56"/>
      <c r="NU34" s="101" t="s">
        <v>325</v>
      </c>
      <c r="NV34" s="102" t="s">
        <v>325</v>
      </c>
      <c r="NW34" s="61"/>
      <c r="NX34" s="93"/>
      <c r="NY34" s="61" t="s">
        <v>0</v>
      </c>
      <c r="NZ34" s="56"/>
      <c r="OA34" s="101" t="s">
        <v>325</v>
      </c>
      <c r="OB34" s="102" t="s">
        <v>325</v>
      </c>
      <c r="OC34" s="61"/>
      <c r="OD34" s="229"/>
      <c r="OE34" s="101" t="s">
        <v>0</v>
      </c>
      <c r="OF34" s="101"/>
      <c r="OG34" s="101" t="s">
        <v>325</v>
      </c>
      <c r="OH34" s="102" t="s">
        <v>325</v>
      </c>
    </row>
    <row r="35" spans="1:398" ht="15" hidden="1" x14ac:dyDescent="0.2">
      <c r="A35" s="256">
        <f>IF(B35="","",VLOOKUP(B35,'Registrovaní tipéri'!$A$2:$B$101,2,FALSE))</f>
        <v>58</v>
      </c>
      <c r="B35" s="250" t="s">
        <v>324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215</v>
      </c>
      <c r="N35" s="102" t="s">
        <v>288</v>
      </c>
      <c r="O35" s="72"/>
      <c r="P35" s="93"/>
      <c r="Q35" s="61" t="s">
        <v>0</v>
      </c>
      <c r="R35" s="56"/>
      <c r="S35" s="101" t="s">
        <v>325</v>
      </c>
      <c r="T35" s="102" t="s">
        <v>325</v>
      </c>
      <c r="U35" s="72"/>
      <c r="V35" s="93"/>
      <c r="W35" s="61" t="s">
        <v>0</v>
      </c>
      <c r="X35" s="56"/>
      <c r="Y35" s="101" t="s">
        <v>325</v>
      </c>
      <c r="Z35" s="102" t="s">
        <v>325</v>
      </c>
      <c r="AA35" s="84"/>
      <c r="AB35" s="56"/>
      <c r="AC35" s="61" t="s">
        <v>0</v>
      </c>
      <c r="AD35" s="56"/>
      <c r="AE35" s="101" t="s">
        <v>325</v>
      </c>
      <c r="AF35" s="102" t="s">
        <v>325</v>
      </c>
      <c r="AG35" s="84"/>
      <c r="AH35" s="56"/>
      <c r="AI35" s="61" t="s">
        <v>0</v>
      </c>
      <c r="AJ35" s="56"/>
      <c r="AK35" s="101" t="s">
        <v>325</v>
      </c>
      <c r="AL35" s="102" t="s">
        <v>325</v>
      </c>
      <c r="AM35" s="84"/>
      <c r="AN35" s="93"/>
      <c r="AO35" s="61" t="s">
        <v>0</v>
      </c>
      <c r="AP35" s="56"/>
      <c r="AQ35" s="101" t="s">
        <v>325</v>
      </c>
      <c r="AR35" s="102" t="s">
        <v>325</v>
      </c>
      <c r="AS35" s="84"/>
      <c r="AT35" s="56"/>
      <c r="AU35" s="61" t="s">
        <v>0</v>
      </c>
      <c r="AV35" s="56"/>
      <c r="AW35" s="101" t="s">
        <v>325</v>
      </c>
      <c r="AX35" s="102" t="s">
        <v>325</v>
      </c>
      <c r="AY35" s="84"/>
      <c r="AZ35" s="93"/>
      <c r="BA35" s="61" t="s">
        <v>0</v>
      </c>
      <c r="BB35" s="56"/>
      <c r="BC35" s="101" t="s">
        <v>325</v>
      </c>
      <c r="BD35" s="102" t="s">
        <v>325</v>
      </c>
      <c r="BE35" s="84"/>
      <c r="BF35" s="56"/>
      <c r="BG35" s="61" t="s">
        <v>0</v>
      </c>
      <c r="BH35" s="56"/>
      <c r="BI35" s="101" t="s">
        <v>325</v>
      </c>
      <c r="BJ35" s="102" t="s">
        <v>325</v>
      </c>
      <c r="BK35" s="84"/>
      <c r="BL35" s="56"/>
      <c r="BM35" s="61" t="s">
        <v>0</v>
      </c>
      <c r="BN35" s="56"/>
      <c r="BO35" s="101" t="s">
        <v>325</v>
      </c>
      <c r="BP35" s="102" t="s">
        <v>325</v>
      </c>
      <c r="BQ35" s="84"/>
      <c r="BR35" s="56"/>
      <c r="BS35" s="61" t="s">
        <v>0</v>
      </c>
      <c r="BT35" s="56"/>
      <c r="BU35" s="101" t="s">
        <v>325</v>
      </c>
      <c r="BV35" s="102" t="s">
        <v>325</v>
      </c>
      <c r="BW35" s="84"/>
      <c r="BX35" s="56"/>
      <c r="BY35" s="61" t="s">
        <v>0</v>
      </c>
      <c r="BZ35" s="56"/>
      <c r="CA35" s="101" t="s">
        <v>325</v>
      </c>
      <c r="CB35" s="102" t="s">
        <v>325</v>
      </c>
      <c r="CC35" s="84"/>
      <c r="CD35" s="56"/>
      <c r="CE35" s="61" t="s">
        <v>0</v>
      </c>
      <c r="CF35" s="56"/>
      <c r="CG35" s="101" t="s">
        <v>325</v>
      </c>
      <c r="CH35" s="102" t="s">
        <v>325</v>
      </c>
      <c r="CI35" s="84"/>
      <c r="CJ35" s="93"/>
      <c r="CK35" s="61" t="s">
        <v>0</v>
      </c>
      <c r="CL35" s="56"/>
      <c r="CM35" s="101" t="s">
        <v>325</v>
      </c>
      <c r="CN35" s="102" t="s">
        <v>325</v>
      </c>
      <c r="CO35" s="84"/>
      <c r="CP35" s="93"/>
      <c r="CQ35" s="61" t="s">
        <v>0</v>
      </c>
      <c r="CR35" s="56"/>
      <c r="CS35" s="101" t="s">
        <v>325</v>
      </c>
      <c r="CT35" s="102" t="s">
        <v>325</v>
      </c>
      <c r="CU35" s="84"/>
      <c r="CV35" s="56"/>
      <c r="CW35" s="61" t="s">
        <v>0</v>
      </c>
      <c r="CX35" s="56"/>
      <c r="CY35" s="101" t="s">
        <v>325</v>
      </c>
      <c r="CZ35" s="102" t="s">
        <v>325</v>
      </c>
      <c r="DA35" s="84"/>
      <c r="DB35" s="56"/>
      <c r="DC35" s="61" t="s">
        <v>0</v>
      </c>
      <c r="DD35" s="56"/>
      <c r="DE35" s="101" t="s">
        <v>325</v>
      </c>
      <c r="DF35" s="102" t="s">
        <v>325</v>
      </c>
      <c r="DG35" s="84"/>
      <c r="DH35" s="56"/>
      <c r="DI35" s="61" t="s">
        <v>0</v>
      </c>
      <c r="DJ35" s="56"/>
      <c r="DK35" s="101" t="s">
        <v>325</v>
      </c>
      <c r="DL35" s="102" t="s">
        <v>325</v>
      </c>
      <c r="DM35" s="84"/>
      <c r="DN35" s="56"/>
      <c r="DO35" s="61" t="s">
        <v>0</v>
      </c>
      <c r="DP35" s="56"/>
      <c r="DQ35" s="101" t="s">
        <v>325</v>
      </c>
      <c r="DR35" s="102" t="s">
        <v>325</v>
      </c>
      <c r="DS35" s="84"/>
      <c r="DT35" s="56"/>
      <c r="DU35" s="61" t="s">
        <v>0</v>
      </c>
      <c r="DV35" s="56"/>
      <c r="DW35" s="101" t="s">
        <v>325</v>
      </c>
      <c r="DX35" s="102" t="s">
        <v>325</v>
      </c>
      <c r="DY35" s="84"/>
      <c r="DZ35" s="56"/>
      <c r="EA35" s="61" t="s">
        <v>0</v>
      </c>
      <c r="EB35" s="56"/>
      <c r="EC35" s="101" t="s">
        <v>325</v>
      </c>
      <c r="ED35" s="102" t="s">
        <v>325</v>
      </c>
      <c r="EE35" s="84"/>
      <c r="EF35" s="56"/>
      <c r="EG35" s="61" t="s">
        <v>0</v>
      </c>
      <c r="EH35" s="56"/>
      <c r="EI35" s="101" t="s">
        <v>325</v>
      </c>
      <c r="EJ35" s="102" t="s">
        <v>325</v>
      </c>
      <c r="EK35" s="84"/>
      <c r="EL35" s="56"/>
      <c r="EM35" s="61" t="s">
        <v>0</v>
      </c>
      <c r="EN35" s="56"/>
      <c r="EO35" s="101" t="s">
        <v>325</v>
      </c>
      <c r="EP35" s="102" t="s">
        <v>325</v>
      </c>
      <c r="EQ35" s="84"/>
      <c r="ER35" s="93"/>
      <c r="ES35" s="61" t="s">
        <v>0</v>
      </c>
      <c r="ET35" s="56"/>
      <c r="EU35" s="101" t="s">
        <v>325</v>
      </c>
      <c r="EV35" s="102" t="s">
        <v>325</v>
      </c>
      <c r="EW35" s="84"/>
      <c r="EX35" s="56"/>
      <c r="EY35" s="61" t="s">
        <v>0</v>
      </c>
      <c r="EZ35" s="56"/>
      <c r="FA35" s="101" t="s">
        <v>325</v>
      </c>
      <c r="FB35" s="102" t="s">
        <v>325</v>
      </c>
      <c r="FC35" s="84"/>
      <c r="FD35" s="93"/>
      <c r="FE35" s="61" t="s">
        <v>0</v>
      </c>
      <c r="FF35" s="56"/>
      <c r="FG35" s="101" t="s">
        <v>325</v>
      </c>
      <c r="FH35" s="102" t="s">
        <v>325</v>
      </c>
      <c r="FI35" s="84"/>
      <c r="FJ35" s="56"/>
      <c r="FK35" s="61" t="s">
        <v>0</v>
      </c>
      <c r="FL35" s="56"/>
      <c r="FM35" s="101" t="s">
        <v>325</v>
      </c>
      <c r="FN35" s="102" t="s">
        <v>325</v>
      </c>
      <c r="FO35" s="84"/>
      <c r="FP35" s="56"/>
      <c r="FQ35" s="61" t="s">
        <v>0</v>
      </c>
      <c r="FR35" s="56"/>
      <c r="FS35" s="101" t="s">
        <v>325</v>
      </c>
      <c r="FT35" s="102" t="s">
        <v>325</v>
      </c>
      <c r="FU35" s="84"/>
      <c r="FV35" s="56"/>
      <c r="FW35" s="61" t="s">
        <v>0</v>
      </c>
      <c r="FX35" s="56"/>
      <c r="FY35" s="101" t="s">
        <v>325</v>
      </c>
      <c r="FZ35" s="102" t="s">
        <v>325</v>
      </c>
      <c r="GA35" s="84"/>
      <c r="GB35" s="93"/>
      <c r="GC35" s="61" t="s">
        <v>0</v>
      </c>
      <c r="GD35" s="56"/>
      <c r="GE35" s="101" t="s">
        <v>325</v>
      </c>
      <c r="GF35" s="102" t="s">
        <v>325</v>
      </c>
      <c r="GG35" s="84"/>
      <c r="GH35" s="93"/>
      <c r="GI35" s="61" t="s">
        <v>0</v>
      </c>
      <c r="GJ35" s="56"/>
      <c r="GK35" s="101" t="s">
        <v>325</v>
      </c>
      <c r="GL35" s="102" t="s">
        <v>325</v>
      </c>
      <c r="GM35" s="84"/>
      <c r="GN35" s="56"/>
      <c r="GO35" s="61" t="s">
        <v>0</v>
      </c>
      <c r="GP35" s="56"/>
      <c r="GQ35" s="101" t="s">
        <v>325</v>
      </c>
      <c r="GR35" s="102" t="s">
        <v>325</v>
      </c>
      <c r="GS35" s="84"/>
      <c r="GT35" s="56"/>
      <c r="GU35" s="61" t="s">
        <v>0</v>
      </c>
      <c r="GV35" s="56"/>
      <c r="GW35" s="101" t="s">
        <v>325</v>
      </c>
      <c r="GX35" s="102" t="s">
        <v>325</v>
      </c>
      <c r="GY35" s="84"/>
      <c r="GZ35" s="93"/>
      <c r="HA35" s="61" t="s">
        <v>0</v>
      </c>
      <c r="HB35" s="56"/>
      <c r="HC35" s="101" t="s">
        <v>325</v>
      </c>
      <c r="HD35" s="102" t="s">
        <v>325</v>
      </c>
      <c r="HE35" s="84"/>
      <c r="HF35" s="56"/>
      <c r="HG35" s="61" t="s">
        <v>0</v>
      </c>
      <c r="HH35" s="56"/>
      <c r="HI35" s="101" t="s">
        <v>325</v>
      </c>
      <c r="HJ35" s="102" t="s">
        <v>325</v>
      </c>
      <c r="HK35" s="84"/>
      <c r="HL35" s="56"/>
      <c r="HM35" s="61" t="s">
        <v>0</v>
      </c>
      <c r="HN35" s="56"/>
      <c r="HO35" s="101" t="s">
        <v>325</v>
      </c>
      <c r="HP35" s="102" t="s">
        <v>325</v>
      </c>
      <c r="HQ35" s="84"/>
      <c r="HR35" s="56"/>
      <c r="HS35" s="61" t="s">
        <v>0</v>
      </c>
      <c r="HT35" s="56"/>
      <c r="HU35" s="101" t="s">
        <v>325</v>
      </c>
      <c r="HV35" s="102" t="s">
        <v>325</v>
      </c>
      <c r="HW35" s="84"/>
      <c r="HX35" s="93"/>
      <c r="HY35" s="61" t="s">
        <v>0</v>
      </c>
      <c r="HZ35" s="56"/>
      <c r="IA35" s="101" t="s">
        <v>325</v>
      </c>
      <c r="IB35" s="102" t="s">
        <v>325</v>
      </c>
      <c r="IC35" s="84"/>
      <c r="ID35" s="56"/>
      <c r="IE35" s="61" t="s">
        <v>0</v>
      </c>
      <c r="IF35" s="56"/>
      <c r="IG35" s="101" t="s">
        <v>325</v>
      </c>
      <c r="IH35" s="102" t="s">
        <v>325</v>
      </c>
      <c r="II35" s="84"/>
      <c r="IJ35" s="56"/>
      <c r="IK35" s="61" t="s">
        <v>0</v>
      </c>
      <c r="IL35" s="56"/>
      <c r="IM35" s="101" t="s">
        <v>325</v>
      </c>
      <c r="IN35" s="102" t="s">
        <v>325</v>
      </c>
      <c r="IO35" s="84"/>
      <c r="IP35" s="93"/>
      <c r="IQ35" s="61" t="s">
        <v>0</v>
      </c>
      <c r="IR35" s="56"/>
      <c r="IS35" s="101" t="s">
        <v>325</v>
      </c>
      <c r="IT35" s="102" t="s">
        <v>325</v>
      </c>
      <c r="IU35" s="84"/>
      <c r="IV35" s="56"/>
      <c r="IW35" s="61" t="s">
        <v>0</v>
      </c>
      <c r="IX35" s="56"/>
      <c r="IY35" s="101" t="s">
        <v>325</v>
      </c>
      <c r="IZ35" s="102" t="s">
        <v>325</v>
      </c>
      <c r="JA35" s="84"/>
      <c r="JB35" s="56"/>
      <c r="JC35" s="61" t="s">
        <v>0</v>
      </c>
      <c r="JD35" s="56"/>
      <c r="JE35" s="101" t="s">
        <v>325</v>
      </c>
      <c r="JF35" s="102" t="s">
        <v>325</v>
      </c>
      <c r="JG35" s="84"/>
      <c r="JH35" s="56"/>
      <c r="JI35" s="61" t="s">
        <v>0</v>
      </c>
      <c r="JJ35" s="56"/>
      <c r="JK35" s="101" t="s">
        <v>325</v>
      </c>
      <c r="JL35" s="102" t="s">
        <v>325</v>
      </c>
      <c r="JM35" s="84"/>
      <c r="JN35" s="56"/>
      <c r="JO35" s="61" t="s">
        <v>0</v>
      </c>
      <c r="JP35" s="56"/>
      <c r="JQ35" s="101" t="s">
        <v>325</v>
      </c>
      <c r="JR35" s="102" t="s">
        <v>325</v>
      </c>
      <c r="JS35" s="84"/>
      <c r="JT35" s="93"/>
      <c r="JU35" s="61" t="s">
        <v>0</v>
      </c>
      <c r="JV35" s="56"/>
      <c r="JW35" s="101" t="s">
        <v>325</v>
      </c>
      <c r="JX35" s="102" t="s">
        <v>325</v>
      </c>
      <c r="JY35" s="84"/>
      <c r="JZ35" s="93"/>
      <c r="KA35" s="61" t="s">
        <v>0</v>
      </c>
      <c r="KB35" s="56"/>
      <c r="KC35" s="101" t="s">
        <v>325</v>
      </c>
      <c r="KD35" s="102" t="s">
        <v>325</v>
      </c>
      <c r="KE35" s="84"/>
      <c r="KF35" s="93"/>
      <c r="KG35" s="61" t="s">
        <v>0</v>
      </c>
      <c r="KH35" s="56"/>
      <c r="KI35" s="101" t="s">
        <v>325</v>
      </c>
      <c r="KJ35" s="102" t="s">
        <v>325</v>
      </c>
      <c r="KK35" s="84"/>
      <c r="KL35" s="56"/>
      <c r="KM35" s="61" t="s">
        <v>0</v>
      </c>
      <c r="KN35" s="56"/>
      <c r="KO35" s="101" t="s">
        <v>325</v>
      </c>
      <c r="KP35" s="102" t="s">
        <v>325</v>
      </c>
      <c r="KQ35" s="84"/>
      <c r="KR35" s="56"/>
      <c r="KS35" s="61" t="s">
        <v>0</v>
      </c>
      <c r="KT35" s="56"/>
      <c r="KU35" s="101" t="s">
        <v>325</v>
      </c>
      <c r="KV35" s="102" t="s">
        <v>325</v>
      </c>
      <c r="KW35" s="84"/>
      <c r="KX35" s="56"/>
      <c r="KY35" s="61" t="s">
        <v>0</v>
      </c>
      <c r="KZ35" s="56"/>
      <c r="LA35" s="101" t="s">
        <v>325</v>
      </c>
      <c r="LB35" s="102" t="s">
        <v>325</v>
      </c>
      <c r="LC35" s="84"/>
      <c r="LD35" s="93"/>
      <c r="LE35" s="61" t="s">
        <v>0</v>
      </c>
      <c r="LF35" s="56"/>
      <c r="LG35" s="101" t="s">
        <v>325</v>
      </c>
      <c r="LH35" s="102" t="s">
        <v>325</v>
      </c>
      <c r="LI35" s="84"/>
      <c r="LJ35" s="56"/>
      <c r="LK35" s="61" t="s">
        <v>0</v>
      </c>
      <c r="LL35" s="56"/>
      <c r="LM35" s="101" t="s">
        <v>325</v>
      </c>
      <c r="LN35" s="102" t="s">
        <v>325</v>
      </c>
      <c r="LO35" s="84"/>
      <c r="LP35" s="56"/>
      <c r="LQ35" s="61" t="s">
        <v>0</v>
      </c>
      <c r="LR35" s="56"/>
      <c r="LS35" s="101" t="s">
        <v>325</v>
      </c>
      <c r="LT35" s="102" t="s">
        <v>325</v>
      </c>
      <c r="LU35" s="84"/>
      <c r="LV35" s="93"/>
      <c r="LW35" s="61" t="s">
        <v>0</v>
      </c>
      <c r="LX35" s="56"/>
      <c r="LY35" s="101" t="s">
        <v>325</v>
      </c>
      <c r="LZ35" s="102" t="s">
        <v>325</v>
      </c>
      <c r="MA35" s="84"/>
      <c r="MB35" s="56"/>
      <c r="MC35" s="61" t="s">
        <v>0</v>
      </c>
      <c r="MD35" s="56"/>
      <c r="ME35" s="101" t="s">
        <v>325</v>
      </c>
      <c r="MF35" s="102" t="s">
        <v>325</v>
      </c>
      <c r="MG35" s="84"/>
      <c r="MH35" s="56"/>
      <c r="MI35" s="61" t="s">
        <v>0</v>
      </c>
      <c r="MJ35" s="56"/>
      <c r="MK35" s="101" t="s">
        <v>325</v>
      </c>
      <c r="ML35" s="102" t="s">
        <v>325</v>
      </c>
      <c r="MM35" s="84"/>
      <c r="MN35" s="56"/>
      <c r="MO35" s="61" t="s">
        <v>0</v>
      </c>
      <c r="MP35" s="56"/>
      <c r="MQ35" s="101" t="s">
        <v>325</v>
      </c>
      <c r="MR35" s="102" t="s">
        <v>325</v>
      </c>
      <c r="MS35" s="84"/>
      <c r="MT35" s="93"/>
      <c r="MU35" s="61" t="s">
        <v>0</v>
      </c>
      <c r="MV35" s="56"/>
      <c r="MW35" s="101" t="s">
        <v>325</v>
      </c>
      <c r="MX35" s="102" t="s">
        <v>325</v>
      </c>
      <c r="MY35" s="84"/>
      <c r="MZ35" s="56"/>
      <c r="NA35" s="61" t="s">
        <v>0</v>
      </c>
      <c r="NB35" s="56"/>
      <c r="NC35" s="101" t="s">
        <v>325</v>
      </c>
      <c r="ND35" s="102" t="s">
        <v>325</v>
      </c>
      <c r="NE35" s="84"/>
      <c r="NF35" s="56"/>
      <c r="NG35" s="61" t="s">
        <v>0</v>
      </c>
      <c r="NH35" s="56"/>
      <c r="NI35" s="101" t="s">
        <v>325</v>
      </c>
      <c r="NJ35" s="102" t="s">
        <v>325</v>
      </c>
      <c r="NK35" s="84"/>
      <c r="NL35" s="56"/>
      <c r="NM35" s="61" t="s">
        <v>0</v>
      </c>
      <c r="NN35" s="56"/>
      <c r="NO35" s="101" t="s">
        <v>325</v>
      </c>
      <c r="NP35" s="102" t="s">
        <v>325</v>
      </c>
      <c r="NQ35" s="84"/>
      <c r="NR35" s="56"/>
      <c r="NS35" s="61" t="s">
        <v>0</v>
      </c>
      <c r="NT35" s="56"/>
      <c r="NU35" s="101" t="s">
        <v>325</v>
      </c>
      <c r="NV35" s="102" t="s">
        <v>325</v>
      </c>
      <c r="NW35" s="61"/>
      <c r="NX35" s="93"/>
      <c r="NY35" s="61" t="s">
        <v>0</v>
      </c>
      <c r="NZ35" s="56"/>
      <c r="OA35" s="101" t="s">
        <v>325</v>
      </c>
      <c r="OB35" s="102" t="s">
        <v>325</v>
      </c>
      <c r="OC35" s="61"/>
      <c r="OD35" s="229"/>
      <c r="OE35" s="101" t="s">
        <v>0</v>
      </c>
      <c r="OF35" s="101"/>
      <c r="OG35" s="101" t="s">
        <v>325</v>
      </c>
      <c r="OH35" s="102" t="s">
        <v>325</v>
      </c>
    </row>
    <row r="36" spans="1:398" ht="15" x14ac:dyDescent="0.2">
      <c r="A36" s="256">
        <f>IF(B36="","",VLOOKUP(B36,'Registrovaní tipéri'!$A$2:$B$101,2,FALSE))</f>
        <v>61</v>
      </c>
      <c r="B36" s="250" t="s">
        <v>192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215</v>
      </c>
      <c r="N36" s="102" t="s">
        <v>288</v>
      </c>
      <c r="O36" s="72"/>
      <c r="P36" s="93">
        <v>3</v>
      </c>
      <c r="Q36" s="61" t="s">
        <v>0</v>
      </c>
      <c r="R36" s="56">
        <v>0</v>
      </c>
      <c r="S36" s="101" t="s">
        <v>215</v>
      </c>
      <c r="T36" s="102" t="s">
        <v>218</v>
      </c>
      <c r="U36" s="72"/>
      <c r="V36" s="93">
        <v>1</v>
      </c>
      <c r="W36" s="61" t="s">
        <v>0</v>
      </c>
      <c r="X36" s="56">
        <v>2</v>
      </c>
      <c r="Y36" s="101" t="s">
        <v>215</v>
      </c>
      <c r="Z36" s="102" t="s">
        <v>288</v>
      </c>
      <c r="AA36" s="84"/>
      <c r="AB36" s="56">
        <v>3</v>
      </c>
      <c r="AC36" s="61" t="s">
        <v>0</v>
      </c>
      <c r="AD36" s="56">
        <v>1</v>
      </c>
      <c r="AE36" s="101" t="s">
        <v>215</v>
      </c>
      <c r="AF36" s="102" t="s">
        <v>288</v>
      </c>
      <c r="AG36" s="84"/>
      <c r="AH36" s="56">
        <v>1</v>
      </c>
      <c r="AI36" s="61" t="s">
        <v>0</v>
      </c>
      <c r="AJ36" s="56">
        <v>3</v>
      </c>
      <c r="AK36" s="101" t="s">
        <v>215</v>
      </c>
      <c r="AL36" s="102" t="s">
        <v>288</v>
      </c>
      <c r="AM36" s="84"/>
      <c r="AN36" s="93">
        <v>0</v>
      </c>
      <c r="AO36" s="61" t="s">
        <v>0</v>
      </c>
      <c r="AP36" s="56">
        <v>3</v>
      </c>
      <c r="AQ36" s="101" t="s">
        <v>217</v>
      </c>
      <c r="AR36" s="102" t="s">
        <v>359</v>
      </c>
      <c r="AS36" s="84"/>
      <c r="AT36" s="56">
        <v>3</v>
      </c>
      <c r="AU36" s="61" t="s">
        <v>0</v>
      </c>
      <c r="AV36" s="56">
        <v>1</v>
      </c>
      <c r="AW36" s="101" t="s">
        <v>215</v>
      </c>
      <c r="AX36" s="102" t="s">
        <v>215</v>
      </c>
      <c r="AY36" s="84"/>
      <c r="AZ36" s="93">
        <v>3</v>
      </c>
      <c r="BA36" s="61" t="s">
        <v>0</v>
      </c>
      <c r="BB36" s="56">
        <v>1</v>
      </c>
      <c r="BC36" s="101" t="s">
        <v>216</v>
      </c>
      <c r="BD36" s="102" t="s">
        <v>359</v>
      </c>
      <c r="BE36" s="84"/>
      <c r="BF36" s="56">
        <v>2</v>
      </c>
      <c r="BG36" s="61" t="s">
        <v>0</v>
      </c>
      <c r="BH36" s="56">
        <v>2</v>
      </c>
      <c r="BI36" s="101" t="s">
        <v>215</v>
      </c>
      <c r="BJ36" s="102" t="s">
        <v>288</v>
      </c>
      <c r="BK36" s="84"/>
      <c r="BL36" s="56">
        <v>3</v>
      </c>
      <c r="BM36" s="61" t="s">
        <v>0</v>
      </c>
      <c r="BN36" s="56">
        <v>1</v>
      </c>
      <c r="BO36" s="101" t="s">
        <v>217</v>
      </c>
      <c r="BP36" s="102" t="s">
        <v>359</v>
      </c>
      <c r="BQ36" s="84"/>
      <c r="BR36" s="56">
        <v>1</v>
      </c>
      <c r="BS36" s="61" t="s">
        <v>0</v>
      </c>
      <c r="BT36" s="56">
        <v>3</v>
      </c>
      <c r="BU36" s="101" t="s">
        <v>215</v>
      </c>
      <c r="BV36" s="102" t="s">
        <v>288</v>
      </c>
      <c r="BW36" s="84"/>
      <c r="BX36" s="56">
        <v>3</v>
      </c>
      <c r="BY36" s="61" t="s">
        <v>0</v>
      </c>
      <c r="BZ36" s="56">
        <v>1</v>
      </c>
      <c r="CA36" s="101" t="s">
        <v>215</v>
      </c>
      <c r="CB36" s="102" t="s">
        <v>217</v>
      </c>
      <c r="CC36" s="84"/>
      <c r="CD36" s="56">
        <v>2</v>
      </c>
      <c r="CE36" s="61" t="s">
        <v>0</v>
      </c>
      <c r="CF36" s="56">
        <v>0</v>
      </c>
      <c r="CG36" s="101" t="s">
        <v>217</v>
      </c>
      <c r="CH36" s="102" t="s">
        <v>359</v>
      </c>
      <c r="CI36" s="84"/>
      <c r="CJ36" s="93">
        <v>3</v>
      </c>
      <c r="CK36" s="61" t="s">
        <v>0</v>
      </c>
      <c r="CL36" s="56">
        <v>0</v>
      </c>
      <c r="CM36" s="101" t="s">
        <v>215</v>
      </c>
      <c r="CN36" s="102" t="s">
        <v>217</v>
      </c>
      <c r="CO36" s="84"/>
      <c r="CP36" s="93">
        <v>1</v>
      </c>
      <c r="CQ36" s="61" t="s">
        <v>0</v>
      </c>
      <c r="CR36" s="56">
        <v>3</v>
      </c>
      <c r="CS36" s="101" t="s">
        <v>265</v>
      </c>
      <c r="CT36" s="102" t="s">
        <v>214</v>
      </c>
      <c r="CU36" s="84"/>
      <c r="CV36" s="56">
        <v>0</v>
      </c>
      <c r="CW36" s="61" t="s">
        <v>0</v>
      </c>
      <c r="CX36" s="56">
        <v>3</v>
      </c>
      <c r="CY36" s="101" t="s">
        <v>215</v>
      </c>
      <c r="CZ36" s="102" t="s">
        <v>217</v>
      </c>
      <c r="DA36" s="84"/>
      <c r="DB36" s="56">
        <v>1</v>
      </c>
      <c r="DC36" s="61" t="s">
        <v>0</v>
      </c>
      <c r="DD36" s="56">
        <v>2</v>
      </c>
      <c r="DE36" s="101" t="s">
        <v>216</v>
      </c>
      <c r="DF36" s="102" t="s">
        <v>217</v>
      </c>
      <c r="DG36" s="84"/>
      <c r="DH36" s="56">
        <v>2</v>
      </c>
      <c r="DI36" s="61" t="s">
        <v>0</v>
      </c>
      <c r="DJ36" s="56">
        <v>0</v>
      </c>
      <c r="DK36" s="101" t="s">
        <v>215</v>
      </c>
      <c r="DL36" s="102" t="s">
        <v>217</v>
      </c>
      <c r="DM36" s="84"/>
      <c r="DN36" s="56">
        <v>2</v>
      </c>
      <c r="DO36" s="61" t="s">
        <v>0</v>
      </c>
      <c r="DP36" s="56">
        <v>2</v>
      </c>
      <c r="DQ36" s="101" t="s">
        <v>215</v>
      </c>
      <c r="DR36" s="102" t="s">
        <v>288</v>
      </c>
      <c r="DS36" s="84"/>
      <c r="DT36" s="56">
        <v>3</v>
      </c>
      <c r="DU36" s="61" t="s">
        <v>0</v>
      </c>
      <c r="DV36" s="56">
        <v>1</v>
      </c>
      <c r="DW36" s="101" t="s">
        <v>215</v>
      </c>
      <c r="DX36" s="102" t="s">
        <v>359</v>
      </c>
      <c r="DY36" s="84"/>
      <c r="DZ36" s="56">
        <v>3</v>
      </c>
      <c r="EA36" s="61" t="s">
        <v>0</v>
      </c>
      <c r="EB36" s="56">
        <v>1</v>
      </c>
      <c r="EC36" s="101" t="s">
        <v>215</v>
      </c>
      <c r="ED36" s="102" t="s">
        <v>217</v>
      </c>
      <c r="EE36" s="84"/>
      <c r="EF36" s="56">
        <v>1</v>
      </c>
      <c r="EG36" s="61" t="s">
        <v>0</v>
      </c>
      <c r="EH36" s="56">
        <v>3</v>
      </c>
      <c r="EI36" s="101" t="s">
        <v>215</v>
      </c>
      <c r="EJ36" s="102" t="s">
        <v>217</v>
      </c>
      <c r="EK36" s="84"/>
      <c r="EL36" s="56">
        <v>1</v>
      </c>
      <c r="EM36" s="61" t="s">
        <v>0</v>
      </c>
      <c r="EN36" s="56">
        <v>3</v>
      </c>
      <c r="EO36" s="101" t="s">
        <v>215</v>
      </c>
      <c r="EP36" s="102" t="s">
        <v>217</v>
      </c>
      <c r="EQ36" s="84"/>
      <c r="ER36" s="93">
        <v>1</v>
      </c>
      <c r="ES36" s="61" t="s">
        <v>0</v>
      </c>
      <c r="ET36" s="56">
        <v>2</v>
      </c>
      <c r="EU36" s="101" t="s">
        <v>217</v>
      </c>
      <c r="EV36" s="102" t="s">
        <v>359</v>
      </c>
      <c r="EW36" s="84"/>
      <c r="EX36" s="56">
        <v>3</v>
      </c>
      <c r="EY36" s="61" t="s">
        <v>0</v>
      </c>
      <c r="EZ36" s="56">
        <v>0</v>
      </c>
      <c r="FA36" s="101" t="s">
        <v>215</v>
      </c>
      <c r="FB36" s="102" t="s">
        <v>217</v>
      </c>
      <c r="FC36" s="84"/>
      <c r="FD36" s="93">
        <v>2</v>
      </c>
      <c r="FE36" s="61" t="s">
        <v>0</v>
      </c>
      <c r="FF36" s="56">
        <v>1</v>
      </c>
      <c r="FG36" s="101" t="s">
        <v>215</v>
      </c>
      <c r="FH36" s="102" t="s">
        <v>265</v>
      </c>
      <c r="FI36" s="84"/>
      <c r="FJ36" s="56">
        <v>3</v>
      </c>
      <c r="FK36" s="61" t="s">
        <v>0</v>
      </c>
      <c r="FL36" s="56">
        <v>1</v>
      </c>
      <c r="FM36" s="101" t="s">
        <v>215</v>
      </c>
      <c r="FN36" s="102" t="s">
        <v>217</v>
      </c>
      <c r="FO36" s="84"/>
      <c r="FP36" s="56">
        <v>0</v>
      </c>
      <c r="FQ36" s="61" t="s">
        <v>0</v>
      </c>
      <c r="FR36" s="56">
        <v>2</v>
      </c>
      <c r="FS36" s="101" t="s">
        <v>215</v>
      </c>
      <c r="FT36" s="102" t="s">
        <v>211</v>
      </c>
      <c r="FU36" s="84"/>
      <c r="FV36" s="56">
        <v>2</v>
      </c>
      <c r="FW36" s="61" t="s">
        <v>0</v>
      </c>
      <c r="FX36" s="56">
        <v>0</v>
      </c>
      <c r="FY36" s="101" t="s">
        <v>215</v>
      </c>
      <c r="FZ36" s="102" t="s">
        <v>216</v>
      </c>
      <c r="GA36" s="84"/>
      <c r="GB36" s="93">
        <v>1</v>
      </c>
      <c r="GC36" s="61" t="s">
        <v>0</v>
      </c>
      <c r="GD36" s="56">
        <v>2</v>
      </c>
      <c r="GE36" s="101" t="s">
        <v>216</v>
      </c>
      <c r="GF36" s="102" t="s">
        <v>214</v>
      </c>
      <c r="GG36" s="84"/>
      <c r="GH36" s="93">
        <v>3</v>
      </c>
      <c r="GI36" s="61" t="s">
        <v>0</v>
      </c>
      <c r="GJ36" s="56">
        <v>1</v>
      </c>
      <c r="GK36" s="101" t="s">
        <v>216</v>
      </c>
      <c r="GL36" s="102" t="s">
        <v>265</v>
      </c>
      <c r="GM36" s="84"/>
      <c r="GN36" s="56">
        <v>1</v>
      </c>
      <c r="GO36" s="61" t="s">
        <v>0</v>
      </c>
      <c r="GP36" s="56">
        <v>2</v>
      </c>
      <c r="GQ36" s="101" t="s">
        <v>216</v>
      </c>
      <c r="GR36" s="102" t="s">
        <v>217</v>
      </c>
      <c r="GS36" s="84"/>
      <c r="GT36" s="56">
        <v>1</v>
      </c>
      <c r="GU36" s="61" t="s">
        <v>0</v>
      </c>
      <c r="GV36" s="56">
        <v>2</v>
      </c>
      <c r="GW36" s="101" t="s">
        <v>265</v>
      </c>
      <c r="GX36" s="102" t="s">
        <v>217</v>
      </c>
      <c r="GY36" s="84"/>
      <c r="GZ36" s="93">
        <v>3</v>
      </c>
      <c r="HA36" s="61" t="s">
        <v>0</v>
      </c>
      <c r="HB36" s="56">
        <v>0</v>
      </c>
      <c r="HC36" s="101" t="s">
        <v>216</v>
      </c>
      <c r="HD36" s="102" t="s">
        <v>217</v>
      </c>
      <c r="HE36" s="84"/>
      <c r="HF36" s="56">
        <v>3</v>
      </c>
      <c r="HG36" s="61" t="s">
        <v>0</v>
      </c>
      <c r="HH36" s="56">
        <v>1</v>
      </c>
      <c r="HI36" s="101" t="s">
        <v>217</v>
      </c>
      <c r="HJ36" s="102" t="s">
        <v>216</v>
      </c>
      <c r="HK36" s="84"/>
      <c r="HL36" s="56">
        <v>1</v>
      </c>
      <c r="HM36" s="61" t="s">
        <v>0</v>
      </c>
      <c r="HN36" s="56">
        <v>2</v>
      </c>
      <c r="HO36" s="101" t="s">
        <v>216</v>
      </c>
      <c r="HP36" s="102" t="s">
        <v>288</v>
      </c>
      <c r="HQ36" s="84"/>
      <c r="HR36" s="56">
        <v>3</v>
      </c>
      <c r="HS36" s="61" t="s">
        <v>0</v>
      </c>
      <c r="HT36" s="56">
        <v>1</v>
      </c>
      <c r="HU36" s="101" t="s">
        <v>216</v>
      </c>
      <c r="HV36" s="102" t="s">
        <v>344</v>
      </c>
      <c r="HW36" s="84"/>
      <c r="HX36" s="93"/>
      <c r="HY36" s="61" t="s">
        <v>0</v>
      </c>
      <c r="HZ36" s="56"/>
      <c r="IA36" s="101" t="s">
        <v>325</v>
      </c>
      <c r="IB36" s="102" t="s">
        <v>325</v>
      </c>
      <c r="IC36" s="84"/>
      <c r="ID36" s="56">
        <v>1</v>
      </c>
      <c r="IE36" s="61" t="s">
        <v>0</v>
      </c>
      <c r="IF36" s="56">
        <v>2</v>
      </c>
      <c r="IG36" s="101" t="s">
        <v>217</v>
      </c>
      <c r="IH36" s="102" t="s">
        <v>388</v>
      </c>
      <c r="II36" s="84"/>
      <c r="IJ36" s="56"/>
      <c r="IK36" s="61" t="s">
        <v>0</v>
      </c>
      <c r="IL36" s="56"/>
      <c r="IM36" s="101" t="s">
        <v>325</v>
      </c>
      <c r="IN36" s="102" t="s">
        <v>325</v>
      </c>
      <c r="IO36" s="84"/>
      <c r="IP36" s="93">
        <v>3</v>
      </c>
      <c r="IQ36" s="61" t="s">
        <v>0</v>
      </c>
      <c r="IR36" s="56">
        <v>0</v>
      </c>
      <c r="IS36" s="101" t="s">
        <v>265</v>
      </c>
      <c r="IT36" s="102" t="s">
        <v>214</v>
      </c>
      <c r="IU36" s="84"/>
      <c r="IV36" s="56">
        <v>1</v>
      </c>
      <c r="IW36" s="61" t="s">
        <v>0</v>
      </c>
      <c r="IX36" s="56">
        <v>2</v>
      </c>
      <c r="IY36" s="101" t="s">
        <v>265</v>
      </c>
      <c r="IZ36" s="102" t="s">
        <v>388</v>
      </c>
      <c r="JA36" s="84"/>
      <c r="JB36" s="56">
        <v>2</v>
      </c>
      <c r="JC36" s="61" t="s">
        <v>0</v>
      </c>
      <c r="JD36" s="56">
        <v>0</v>
      </c>
      <c r="JE36" s="101" t="s">
        <v>265</v>
      </c>
      <c r="JF36" s="102" t="s">
        <v>214</v>
      </c>
      <c r="JG36" s="84"/>
      <c r="JH36" s="56">
        <v>1</v>
      </c>
      <c r="JI36" s="61" t="s">
        <v>0</v>
      </c>
      <c r="JJ36" s="56">
        <v>3</v>
      </c>
      <c r="JK36" s="101" t="s">
        <v>218</v>
      </c>
      <c r="JL36" s="102" t="s">
        <v>388</v>
      </c>
      <c r="JM36" s="84"/>
      <c r="JN36" s="56">
        <v>1</v>
      </c>
      <c r="JO36" s="61" t="s">
        <v>0</v>
      </c>
      <c r="JP36" s="56">
        <v>2</v>
      </c>
      <c r="JQ36" s="101" t="s">
        <v>217</v>
      </c>
      <c r="JR36" s="102" t="s">
        <v>388</v>
      </c>
      <c r="JS36" s="84"/>
      <c r="JT36" s="93">
        <v>2</v>
      </c>
      <c r="JU36" s="61" t="s">
        <v>0</v>
      </c>
      <c r="JV36" s="56">
        <v>1</v>
      </c>
      <c r="JW36" s="101" t="s">
        <v>217</v>
      </c>
      <c r="JX36" s="102" t="s">
        <v>215</v>
      </c>
      <c r="JY36" s="84"/>
      <c r="JZ36" s="93">
        <v>3</v>
      </c>
      <c r="KA36" s="61" t="s">
        <v>0</v>
      </c>
      <c r="KB36" s="56">
        <v>1</v>
      </c>
      <c r="KC36" s="101" t="s">
        <v>215</v>
      </c>
      <c r="KD36" s="102" t="s">
        <v>388</v>
      </c>
      <c r="KE36" s="84"/>
      <c r="KF36" s="93">
        <v>1</v>
      </c>
      <c r="KG36" s="61" t="s">
        <v>0</v>
      </c>
      <c r="KH36" s="56">
        <v>3</v>
      </c>
      <c r="KI36" s="101" t="s">
        <v>215</v>
      </c>
      <c r="KJ36" s="102" t="s">
        <v>214</v>
      </c>
      <c r="KK36" s="84"/>
      <c r="KL36" s="56"/>
      <c r="KM36" s="61" t="s">
        <v>0</v>
      </c>
      <c r="KN36" s="56"/>
      <c r="KO36" s="101" t="s">
        <v>325</v>
      </c>
      <c r="KP36" s="102" t="s">
        <v>325</v>
      </c>
      <c r="KQ36" s="84"/>
      <c r="KR36" s="56">
        <v>3</v>
      </c>
      <c r="KS36" s="61" t="s">
        <v>0</v>
      </c>
      <c r="KT36" s="56">
        <v>1</v>
      </c>
      <c r="KU36" s="101" t="s">
        <v>215</v>
      </c>
      <c r="KV36" s="102" t="s">
        <v>388</v>
      </c>
      <c r="KW36" s="84"/>
      <c r="KX36" s="56"/>
      <c r="KY36" s="61" t="s">
        <v>0</v>
      </c>
      <c r="KZ36" s="56"/>
      <c r="LA36" s="101" t="s">
        <v>325</v>
      </c>
      <c r="LB36" s="102" t="s">
        <v>325</v>
      </c>
      <c r="LC36" s="84"/>
      <c r="LD36" s="93"/>
      <c r="LE36" s="61" t="s">
        <v>0</v>
      </c>
      <c r="LF36" s="56"/>
      <c r="LG36" s="101" t="s">
        <v>325</v>
      </c>
      <c r="LH36" s="102" t="s">
        <v>325</v>
      </c>
      <c r="LI36" s="84"/>
      <c r="LJ36" s="56"/>
      <c r="LK36" s="61" t="s">
        <v>0</v>
      </c>
      <c r="LL36" s="56"/>
      <c r="LM36" s="101" t="s">
        <v>325</v>
      </c>
      <c r="LN36" s="102" t="s">
        <v>325</v>
      </c>
      <c r="LO36" s="84"/>
      <c r="LP36" s="56"/>
      <c r="LQ36" s="61" t="s">
        <v>0</v>
      </c>
      <c r="LR36" s="56"/>
      <c r="LS36" s="101" t="s">
        <v>325</v>
      </c>
      <c r="LT36" s="102" t="s">
        <v>325</v>
      </c>
      <c r="LU36" s="84"/>
      <c r="LV36" s="93"/>
      <c r="LW36" s="61" t="s">
        <v>0</v>
      </c>
      <c r="LX36" s="56"/>
      <c r="LY36" s="101" t="s">
        <v>325</v>
      </c>
      <c r="LZ36" s="102" t="s">
        <v>325</v>
      </c>
      <c r="MA36" s="84"/>
      <c r="MB36" s="56"/>
      <c r="MC36" s="61" t="s">
        <v>0</v>
      </c>
      <c r="MD36" s="56"/>
      <c r="ME36" s="101" t="s">
        <v>325</v>
      </c>
      <c r="MF36" s="102" t="s">
        <v>325</v>
      </c>
      <c r="MG36" s="84"/>
      <c r="MH36" s="56"/>
      <c r="MI36" s="61" t="s">
        <v>0</v>
      </c>
      <c r="MJ36" s="56"/>
      <c r="MK36" s="101" t="s">
        <v>325</v>
      </c>
      <c r="ML36" s="102" t="s">
        <v>325</v>
      </c>
      <c r="MM36" s="84"/>
      <c r="MN36" s="56"/>
      <c r="MO36" s="61" t="s">
        <v>0</v>
      </c>
      <c r="MP36" s="56"/>
      <c r="MQ36" s="101" t="s">
        <v>325</v>
      </c>
      <c r="MR36" s="102" t="s">
        <v>325</v>
      </c>
      <c r="MS36" s="84"/>
      <c r="MT36" s="93"/>
      <c r="MU36" s="61" t="s">
        <v>0</v>
      </c>
      <c r="MV36" s="56"/>
      <c r="MW36" s="101" t="s">
        <v>325</v>
      </c>
      <c r="MX36" s="102" t="s">
        <v>325</v>
      </c>
      <c r="MY36" s="84"/>
      <c r="MZ36" s="56"/>
      <c r="NA36" s="61" t="s">
        <v>0</v>
      </c>
      <c r="NB36" s="56"/>
      <c r="NC36" s="101" t="s">
        <v>325</v>
      </c>
      <c r="ND36" s="102" t="s">
        <v>325</v>
      </c>
      <c r="NE36" s="84"/>
      <c r="NF36" s="56"/>
      <c r="NG36" s="61" t="s">
        <v>0</v>
      </c>
      <c r="NH36" s="56"/>
      <c r="NI36" s="101" t="s">
        <v>325</v>
      </c>
      <c r="NJ36" s="102" t="s">
        <v>325</v>
      </c>
      <c r="NK36" s="84"/>
      <c r="NL36" s="56"/>
      <c r="NM36" s="61" t="s">
        <v>0</v>
      </c>
      <c r="NN36" s="56"/>
      <c r="NO36" s="101" t="s">
        <v>325</v>
      </c>
      <c r="NP36" s="102" t="s">
        <v>325</v>
      </c>
      <c r="NQ36" s="84"/>
      <c r="NR36" s="56"/>
      <c r="NS36" s="61" t="s">
        <v>0</v>
      </c>
      <c r="NT36" s="56"/>
      <c r="NU36" s="101" t="s">
        <v>325</v>
      </c>
      <c r="NV36" s="102" t="s">
        <v>325</v>
      </c>
      <c r="NW36" s="61"/>
      <c r="NX36" s="93"/>
      <c r="NY36" s="61" t="s">
        <v>0</v>
      </c>
      <c r="NZ36" s="56"/>
      <c r="OA36" s="101" t="s">
        <v>325</v>
      </c>
      <c r="OB36" s="102" t="s">
        <v>325</v>
      </c>
      <c r="OC36" s="61"/>
      <c r="OD36" s="229"/>
      <c r="OE36" s="101" t="s">
        <v>0</v>
      </c>
      <c r="OF36" s="101"/>
      <c r="OG36" s="101" t="s">
        <v>325</v>
      </c>
      <c r="OH36" s="102" t="s">
        <v>325</v>
      </c>
    </row>
    <row r="37" spans="1:398" ht="15" x14ac:dyDescent="0.2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265</v>
      </c>
      <c r="N37" s="102" t="s">
        <v>215</v>
      </c>
      <c r="O37" s="72"/>
      <c r="P37" s="93">
        <v>3</v>
      </c>
      <c r="Q37" s="61" t="s">
        <v>0</v>
      </c>
      <c r="R37" s="56">
        <v>1</v>
      </c>
      <c r="S37" s="101" t="s">
        <v>288</v>
      </c>
      <c r="T37" s="102" t="s">
        <v>211</v>
      </c>
      <c r="U37" s="72"/>
      <c r="V37" s="93">
        <v>2</v>
      </c>
      <c r="W37" s="61" t="s">
        <v>0</v>
      </c>
      <c r="X37" s="56">
        <v>2</v>
      </c>
      <c r="Y37" s="101" t="s">
        <v>215</v>
      </c>
      <c r="Z37" s="102" t="s">
        <v>211</v>
      </c>
      <c r="AA37" s="84"/>
      <c r="AB37" s="56">
        <v>3</v>
      </c>
      <c r="AC37" s="61" t="s">
        <v>0</v>
      </c>
      <c r="AD37" s="56">
        <v>1</v>
      </c>
      <c r="AE37" s="101" t="s">
        <v>217</v>
      </c>
      <c r="AF37" s="102" t="s">
        <v>211</v>
      </c>
      <c r="AG37" s="84"/>
      <c r="AH37" s="56">
        <v>0</v>
      </c>
      <c r="AI37" s="61" t="s">
        <v>0</v>
      </c>
      <c r="AJ37" s="56">
        <v>2</v>
      </c>
      <c r="AK37" s="101" t="s">
        <v>215</v>
      </c>
      <c r="AL37" s="102" t="s">
        <v>265</v>
      </c>
      <c r="AM37" s="84"/>
      <c r="AN37" s="93">
        <v>0</v>
      </c>
      <c r="AO37" s="61" t="s">
        <v>0</v>
      </c>
      <c r="AP37" s="56">
        <v>2</v>
      </c>
      <c r="AQ37" s="101" t="s">
        <v>361</v>
      </c>
      <c r="AR37" s="102" t="s">
        <v>288</v>
      </c>
      <c r="AS37" s="84"/>
      <c r="AT37" s="56">
        <v>3</v>
      </c>
      <c r="AU37" s="61" t="s">
        <v>0</v>
      </c>
      <c r="AV37" s="56">
        <v>1</v>
      </c>
      <c r="AW37" s="101" t="s">
        <v>217</v>
      </c>
      <c r="AX37" s="102" t="s">
        <v>215</v>
      </c>
      <c r="AY37" s="84"/>
      <c r="AZ37" s="93"/>
      <c r="BA37" s="61" t="s">
        <v>0</v>
      </c>
      <c r="BB37" s="56"/>
      <c r="BC37" s="101" t="s">
        <v>325</v>
      </c>
      <c r="BD37" s="102" t="s">
        <v>325</v>
      </c>
      <c r="BE37" s="84"/>
      <c r="BF37" s="56"/>
      <c r="BG37" s="61" t="s">
        <v>0</v>
      </c>
      <c r="BH37" s="56"/>
      <c r="BI37" s="101" t="s">
        <v>325</v>
      </c>
      <c r="BJ37" s="102" t="s">
        <v>325</v>
      </c>
      <c r="BK37" s="84"/>
      <c r="BL37" s="56">
        <v>2</v>
      </c>
      <c r="BM37" s="61" t="s">
        <v>0</v>
      </c>
      <c r="BN37" s="56">
        <v>0</v>
      </c>
      <c r="BO37" s="101" t="s">
        <v>214</v>
      </c>
      <c r="BP37" s="102" t="s">
        <v>218</v>
      </c>
      <c r="BQ37" s="84"/>
      <c r="BR37" s="56">
        <v>2</v>
      </c>
      <c r="BS37" s="61" t="s">
        <v>0</v>
      </c>
      <c r="BT37" s="56">
        <v>2</v>
      </c>
      <c r="BU37" s="101" t="s">
        <v>217</v>
      </c>
      <c r="BV37" s="102" t="s">
        <v>215</v>
      </c>
      <c r="BW37" s="84"/>
      <c r="BX37" s="56"/>
      <c r="BY37" s="61" t="s">
        <v>0</v>
      </c>
      <c r="BZ37" s="56"/>
      <c r="CA37" s="101" t="s">
        <v>325</v>
      </c>
      <c r="CB37" s="102" t="s">
        <v>325</v>
      </c>
      <c r="CC37" s="84"/>
      <c r="CD37" s="56">
        <v>3</v>
      </c>
      <c r="CE37" s="61" t="s">
        <v>0</v>
      </c>
      <c r="CF37" s="56">
        <v>0</v>
      </c>
      <c r="CG37" s="101" t="s">
        <v>216</v>
      </c>
      <c r="CH37" s="102" t="s">
        <v>359</v>
      </c>
      <c r="CI37" s="84"/>
      <c r="CJ37" s="93">
        <v>2</v>
      </c>
      <c r="CK37" s="61" t="s">
        <v>0</v>
      </c>
      <c r="CL37" s="56">
        <v>0</v>
      </c>
      <c r="CM37" s="101" t="s">
        <v>215</v>
      </c>
      <c r="CN37" s="102" t="s">
        <v>288</v>
      </c>
      <c r="CO37" s="84"/>
      <c r="CP37" s="93"/>
      <c r="CQ37" s="61" t="s">
        <v>0</v>
      </c>
      <c r="CR37" s="56"/>
      <c r="CS37" s="101" t="s">
        <v>325</v>
      </c>
      <c r="CT37" s="102" t="s">
        <v>325</v>
      </c>
      <c r="CU37" s="84"/>
      <c r="CV37" s="56">
        <v>0</v>
      </c>
      <c r="CW37" s="61" t="s">
        <v>0</v>
      </c>
      <c r="CX37" s="56">
        <v>3</v>
      </c>
      <c r="CY37" s="101" t="s">
        <v>215</v>
      </c>
      <c r="CZ37" s="102" t="s">
        <v>215</v>
      </c>
      <c r="DA37" s="84"/>
      <c r="DB37" s="56"/>
      <c r="DC37" s="61" t="s">
        <v>0</v>
      </c>
      <c r="DD37" s="56"/>
      <c r="DE37" s="101" t="s">
        <v>325</v>
      </c>
      <c r="DF37" s="102" t="s">
        <v>325</v>
      </c>
      <c r="DG37" s="84"/>
      <c r="DH37" s="56">
        <v>2</v>
      </c>
      <c r="DI37" s="61" t="s">
        <v>0</v>
      </c>
      <c r="DJ37" s="56">
        <v>0</v>
      </c>
      <c r="DK37" s="101" t="s">
        <v>215</v>
      </c>
      <c r="DL37" s="102" t="s">
        <v>288</v>
      </c>
      <c r="DM37" s="84"/>
      <c r="DN37" s="56">
        <v>1</v>
      </c>
      <c r="DO37" s="61" t="s">
        <v>0</v>
      </c>
      <c r="DP37" s="56">
        <v>1</v>
      </c>
      <c r="DQ37" s="101" t="s">
        <v>206</v>
      </c>
      <c r="DR37" s="102" t="s">
        <v>208</v>
      </c>
      <c r="DS37" s="84"/>
      <c r="DT37" s="56">
        <v>3</v>
      </c>
      <c r="DU37" s="61" t="s">
        <v>0</v>
      </c>
      <c r="DV37" s="56">
        <v>0</v>
      </c>
      <c r="DW37" s="101" t="s">
        <v>217</v>
      </c>
      <c r="DX37" s="102" t="s">
        <v>214</v>
      </c>
      <c r="DY37" s="84"/>
      <c r="DZ37" s="56">
        <v>3</v>
      </c>
      <c r="EA37" s="61" t="s">
        <v>0</v>
      </c>
      <c r="EB37" s="56">
        <v>1</v>
      </c>
      <c r="EC37" s="101" t="s">
        <v>215</v>
      </c>
      <c r="ED37" s="102" t="s">
        <v>211</v>
      </c>
      <c r="EE37" s="84"/>
      <c r="EF37" s="56"/>
      <c r="EG37" s="61" t="s">
        <v>0</v>
      </c>
      <c r="EH37" s="56"/>
      <c r="EI37" s="101" t="s">
        <v>325</v>
      </c>
      <c r="EJ37" s="102" t="s">
        <v>325</v>
      </c>
      <c r="EK37" s="84"/>
      <c r="EL37" s="56">
        <v>1</v>
      </c>
      <c r="EM37" s="61" t="s">
        <v>0</v>
      </c>
      <c r="EN37" s="56">
        <v>2</v>
      </c>
      <c r="EO37" s="101" t="s">
        <v>217</v>
      </c>
      <c r="EP37" s="102" t="s">
        <v>215</v>
      </c>
      <c r="EQ37" s="84"/>
      <c r="ER37" s="93">
        <v>2</v>
      </c>
      <c r="ES37" s="61" t="s">
        <v>0</v>
      </c>
      <c r="ET37" s="56">
        <v>2</v>
      </c>
      <c r="EU37" s="101" t="s">
        <v>265</v>
      </c>
      <c r="EV37" s="102" t="s">
        <v>388</v>
      </c>
      <c r="EW37" s="84"/>
      <c r="EX37" s="56">
        <v>2</v>
      </c>
      <c r="EY37" s="61" t="s">
        <v>0</v>
      </c>
      <c r="EZ37" s="56">
        <v>1</v>
      </c>
      <c r="FA37" s="101" t="s">
        <v>215</v>
      </c>
      <c r="FB37" s="102" t="s">
        <v>211</v>
      </c>
      <c r="FC37" s="84"/>
      <c r="FD37" s="93"/>
      <c r="FE37" s="61" t="s">
        <v>0</v>
      </c>
      <c r="FF37" s="56"/>
      <c r="FG37" s="101" t="s">
        <v>325</v>
      </c>
      <c r="FH37" s="102" t="s">
        <v>325</v>
      </c>
      <c r="FI37" s="84"/>
      <c r="FJ37" s="56">
        <v>1</v>
      </c>
      <c r="FK37" s="61" t="s">
        <v>0</v>
      </c>
      <c r="FL37" s="56">
        <v>1</v>
      </c>
      <c r="FM37" s="101" t="s">
        <v>215</v>
      </c>
      <c r="FN37" s="102" t="s">
        <v>217</v>
      </c>
      <c r="FO37" s="84"/>
      <c r="FP37" s="56"/>
      <c r="FQ37" s="61" t="s">
        <v>0</v>
      </c>
      <c r="FR37" s="56"/>
      <c r="FS37" s="101" t="s">
        <v>325</v>
      </c>
      <c r="FT37" s="102" t="s">
        <v>325</v>
      </c>
      <c r="FU37" s="84"/>
      <c r="FV37" s="56">
        <v>2</v>
      </c>
      <c r="FW37" s="61" t="s">
        <v>0</v>
      </c>
      <c r="FX37" s="56">
        <v>0</v>
      </c>
      <c r="FY37" s="101" t="s">
        <v>217</v>
      </c>
      <c r="FZ37" s="102" t="s">
        <v>211</v>
      </c>
      <c r="GA37" s="84"/>
      <c r="GB37" s="93">
        <v>2</v>
      </c>
      <c r="GC37" s="61" t="s">
        <v>0</v>
      </c>
      <c r="GD37" s="56">
        <v>2</v>
      </c>
      <c r="GE37" s="101" t="s">
        <v>217</v>
      </c>
      <c r="GF37" s="102" t="s">
        <v>213</v>
      </c>
      <c r="GG37" s="84"/>
      <c r="GH37" s="93">
        <v>2</v>
      </c>
      <c r="GI37" s="61" t="s">
        <v>0</v>
      </c>
      <c r="GJ37" s="56">
        <v>0</v>
      </c>
      <c r="GK37" s="101" t="s">
        <v>216</v>
      </c>
      <c r="GL37" s="102" t="s">
        <v>326</v>
      </c>
      <c r="GM37" s="84"/>
      <c r="GN37" s="56"/>
      <c r="GO37" s="61" t="s">
        <v>0</v>
      </c>
      <c r="GP37" s="56"/>
      <c r="GQ37" s="101" t="s">
        <v>325</v>
      </c>
      <c r="GR37" s="102" t="s">
        <v>325</v>
      </c>
      <c r="GS37" s="84"/>
      <c r="GT37" s="56">
        <v>1</v>
      </c>
      <c r="GU37" s="61" t="s">
        <v>0</v>
      </c>
      <c r="GV37" s="56">
        <v>1</v>
      </c>
      <c r="GW37" s="101" t="s">
        <v>218</v>
      </c>
      <c r="GX37" s="102" t="s">
        <v>217</v>
      </c>
      <c r="GY37" s="84"/>
      <c r="GZ37" s="93">
        <v>3</v>
      </c>
      <c r="HA37" s="61" t="s">
        <v>0</v>
      </c>
      <c r="HB37" s="56">
        <v>0</v>
      </c>
      <c r="HC37" s="101" t="s">
        <v>217</v>
      </c>
      <c r="HD37" s="102" t="s">
        <v>265</v>
      </c>
      <c r="HE37" s="84"/>
      <c r="HF37" s="56">
        <v>3</v>
      </c>
      <c r="HG37" s="61" t="s">
        <v>0</v>
      </c>
      <c r="HH37" s="56">
        <v>1</v>
      </c>
      <c r="HI37" s="101" t="s">
        <v>217</v>
      </c>
      <c r="HJ37" s="102" t="s">
        <v>359</v>
      </c>
      <c r="HK37" s="84"/>
      <c r="HL37" s="56">
        <v>3</v>
      </c>
      <c r="HM37" s="61" t="s">
        <v>0</v>
      </c>
      <c r="HN37" s="56">
        <v>3</v>
      </c>
      <c r="HO37" s="101" t="s">
        <v>216</v>
      </c>
      <c r="HP37" s="102" t="s">
        <v>209</v>
      </c>
      <c r="HQ37" s="84"/>
      <c r="HR37" s="56">
        <v>3</v>
      </c>
      <c r="HS37" s="61" t="s">
        <v>0</v>
      </c>
      <c r="HT37" s="56">
        <v>0</v>
      </c>
      <c r="HU37" s="101" t="s">
        <v>213</v>
      </c>
      <c r="HV37" s="102" t="s">
        <v>211</v>
      </c>
      <c r="HW37" s="84"/>
      <c r="HX37" s="93"/>
      <c r="HY37" s="61" t="s">
        <v>0</v>
      </c>
      <c r="HZ37" s="56"/>
      <c r="IA37" s="101" t="s">
        <v>325</v>
      </c>
      <c r="IB37" s="102" t="s">
        <v>325</v>
      </c>
      <c r="IC37" s="84"/>
      <c r="ID37" s="56">
        <v>1</v>
      </c>
      <c r="IE37" s="61" t="s">
        <v>0</v>
      </c>
      <c r="IF37" s="56">
        <v>2</v>
      </c>
      <c r="IG37" s="101" t="s">
        <v>217</v>
      </c>
      <c r="IH37" s="102" t="s">
        <v>213</v>
      </c>
      <c r="II37" s="84"/>
      <c r="IJ37" s="56"/>
      <c r="IK37" s="61" t="s">
        <v>0</v>
      </c>
      <c r="IL37" s="56"/>
      <c r="IM37" s="101" t="s">
        <v>325</v>
      </c>
      <c r="IN37" s="102" t="s">
        <v>325</v>
      </c>
      <c r="IO37" s="84"/>
      <c r="IP37" s="93">
        <v>2</v>
      </c>
      <c r="IQ37" s="61" t="s">
        <v>0</v>
      </c>
      <c r="IR37" s="56">
        <v>0</v>
      </c>
      <c r="IS37" s="101" t="s">
        <v>265</v>
      </c>
      <c r="IT37" s="102" t="s">
        <v>344</v>
      </c>
      <c r="IU37" s="84"/>
      <c r="IV37" s="56">
        <v>2</v>
      </c>
      <c r="IW37" s="61" t="s">
        <v>0</v>
      </c>
      <c r="IX37" s="56">
        <v>2</v>
      </c>
      <c r="IY37" s="101" t="s">
        <v>265</v>
      </c>
      <c r="IZ37" s="102" t="s">
        <v>218</v>
      </c>
      <c r="JA37" s="84"/>
      <c r="JB37" s="56">
        <v>1</v>
      </c>
      <c r="JC37" s="61" t="s">
        <v>0</v>
      </c>
      <c r="JD37" s="56">
        <v>1</v>
      </c>
      <c r="JE37" s="101" t="s">
        <v>218</v>
      </c>
      <c r="JF37" s="102" t="s">
        <v>406</v>
      </c>
      <c r="JG37" s="84"/>
      <c r="JH37" s="56">
        <v>1</v>
      </c>
      <c r="JI37" s="61" t="s">
        <v>0</v>
      </c>
      <c r="JJ37" s="56">
        <v>2</v>
      </c>
      <c r="JK37" s="101" t="s">
        <v>265</v>
      </c>
      <c r="JL37" s="102" t="s">
        <v>214</v>
      </c>
      <c r="JM37" s="84"/>
      <c r="JN37" s="56">
        <v>1</v>
      </c>
      <c r="JO37" s="61" t="s">
        <v>0</v>
      </c>
      <c r="JP37" s="56">
        <v>1</v>
      </c>
      <c r="JQ37" s="101" t="s">
        <v>217</v>
      </c>
      <c r="JR37" s="102" t="s">
        <v>326</v>
      </c>
      <c r="JS37" s="84"/>
      <c r="JT37" s="93"/>
      <c r="JU37" s="61" t="s">
        <v>0</v>
      </c>
      <c r="JV37" s="56"/>
      <c r="JW37" s="101" t="s">
        <v>325</v>
      </c>
      <c r="JX37" s="102" t="s">
        <v>325</v>
      </c>
      <c r="JY37" s="84"/>
      <c r="JZ37" s="93">
        <v>2</v>
      </c>
      <c r="KA37" s="61" t="s">
        <v>0</v>
      </c>
      <c r="KB37" s="56">
        <v>1</v>
      </c>
      <c r="KC37" s="101" t="s">
        <v>288</v>
      </c>
      <c r="KD37" s="102" t="s">
        <v>416</v>
      </c>
      <c r="KE37" s="84"/>
      <c r="KF37" s="93">
        <v>2</v>
      </c>
      <c r="KG37" s="61" t="s">
        <v>0</v>
      </c>
      <c r="KH37" s="56">
        <v>2</v>
      </c>
      <c r="KI37" s="101" t="s">
        <v>217</v>
      </c>
      <c r="KJ37" s="102" t="s">
        <v>215</v>
      </c>
      <c r="KK37" s="84"/>
      <c r="KL37" s="56"/>
      <c r="KM37" s="61" t="s">
        <v>0</v>
      </c>
      <c r="KN37" s="56"/>
      <c r="KO37" s="101" t="s">
        <v>325</v>
      </c>
      <c r="KP37" s="102" t="s">
        <v>325</v>
      </c>
      <c r="KQ37" s="84"/>
      <c r="KR37" s="56">
        <v>3</v>
      </c>
      <c r="KS37" s="61" t="s">
        <v>0</v>
      </c>
      <c r="KT37" s="56">
        <v>1</v>
      </c>
      <c r="KU37" s="101" t="s">
        <v>215</v>
      </c>
      <c r="KV37" s="102" t="s">
        <v>288</v>
      </c>
      <c r="KW37" s="84"/>
      <c r="KX37" s="56"/>
      <c r="KY37" s="61" t="s">
        <v>0</v>
      </c>
      <c r="KZ37" s="56"/>
      <c r="LA37" s="101" t="s">
        <v>325</v>
      </c>
      <c r="LB37" s="102" t="s">
        <v>325</v>
      </c>
      <c r="LC37" s="84"/>
      <c r="LD37" s="93"/>
      <c r="LE37" s="61" t="s">
        <v>0</v>
      </c>
      <c r="LF37" s="56"/>
      <c r="LG37" s="101" t="s">
        <v>325</v>
      </c>
      <c r="LH37" s="102" t="s">
        <v>325</v>
      </c>
      <c r="LI37" s="84"/>
      <c r="LJ37" s="56"/>
      <c r="LK37" s="61" t="s">
        <v>0</v>
      </c>
      <c r="LL37" s="56"/>
      <c r="LM37" s="101" t="s">
        <v>325</v>
      </c>
      <c r="LN37" s="102" t="s">
        <v>325</v>
      </c>
      <c r="LO37" s="84"/>
      <c r="LP37" s="56"/>
      <c r="LQ37" s="61" t="s">
        <v>0</v>
      </c>
      <c r="LR37" s="56"/>
      <c r="LS37" s="101" t="s">
        <v>325</v>
      </c>
      <c r="LT37" s="102" t="s">
        <v>325</v>
      </c>
      <c r="LU37" s="84"/>
      <c r="LV37" s="93"/>
      <c r="LW37" s="61" t="s">
        <v>0</v>
      </c>
      <c r="LX37" s="56"/>
      <c r="LY37" s="101" t="s">
        <v>325</v>
      </c>
      <c r="LZ37" s="102" t="s">
        <v>325</v>
      </c>
      <c r="MA37" s="84"/>
      <c r="MB37" s="56"/>
      <c r="MC37" s="61" t="s">
        <v>0</v>
      </c>
      <c r="MD37" s="56"/>
      <c r="ME37" s="101" t="s">
        <v>325</v>
      </c>
      <c r="MF37" s="102" t="s">
        <v>325</v>
      </c>
      <c r="MG37" s="84"/>
      <c r="MH37" s="56"/>
      <c r="MI37" s="61" t="s">
        <v>0</v>
      </c>
      <c r="MJ37" s="56"/>
      <c r="MK37" s="101" t="s">
        <v>325</v>
      </c>
      <c r="ML37" s="102" t="s">
        <v>325</v>
      </c>
      <c r="MM37" s="84"/>
      <c r="MN37" s="56"/>
      <c r="MO37" s="61" t="s">
        <v>0</v>
      </c>
      <c r="MP37" s="56"/>
      <c r="MQ37" s="101" t="s">
        <v>325</v>
      </c>
      <c r="MR37" s="102" t="s">
        <v>325</v>
      </c>
      <c r="MS37" s="84"/>
      <c r="MT37" s="93"/>
      <c r="MU37" s="61" t="s">
        <v>0</v>
      </c>
      <c r="MV37" s="56"/>
      <c r="MW37" s="101" t="s">
        <v>325</v>
      </c>
      <c r="MX37" s="102" t="s">
        <v>325</v>
      </c>
      <c r="MY37" s="84"/>
      <c r="MZ37" s="56"/>
      <c r="NA37" s="61" t="s">
        <v>0</v>
      </c>
      <c r="NB37" s="56"/>
      <c r="NC37" s="101" t="s">
        <v>325</v>
      </c>
      <c r="ND37" s="102" t="s">
        <v>325</v>
      </c>
      <c r="NE37" s="84"/>
      <c r="NF37" s="56"/>
      <c r="NG37" s="61" t="s">
        <v>0</v>
      </c>
      <c r="NH37" s="56"/>
      <c r="NI37" s="101" t="s">
        <v>325</v>
      </c>
      <c r="NJ37" s="102" t="s">
        <v>325</v>
      </c>
      <c r="NK37" s="84"/>
      <c r="NL37" s="56"/>
      <c r="NM37" s="61" t="s">
        <v>0</v>
      </c>
      <c r="NN37" s="56"/>
      <c r="NO37" s="101" t="s">
        <v>325</v>
      </c>
      <c r="NP37" s="102" t="s">
        <v>325</v>
      </c>
      <c r="NQ37" s="84"/>
      <c r="NR37" s="56"/>
      <c r="NS37" s="61" t="s">
        <v>0</v>
      </c>
      <c r="NT37" s="56"/>
      <c r="NU37" s="101" t="s">
        <v>325</v>
      </c>
      <c r="NV37" s="102" t="s">
        <v>325</v>
      </c>
      <c r="NW37" s="61"/>
      <c r="NX37" s="93"/>
      <c r="NY37" s="61" t="s">
        <v>0</v>
      </c>
      <c r="NZ37" s="56"/>
      <c r="OA37" s="101" t="s">
        <v>325</v>
      </c>
      <c r="OB37" s="102" t="s">
        <v>325</v>
      </c>
      <c r="OC37" s="61"/>
      <c r="OD37" s="229"/>
      <c r="OE37" s="101" t="s">
        <v>0</v>
      </c>
      <c r="OF37" s="101"/>
      <c r="OG37" s="101" t="s">
        <v>325</v>
      </c>
      <c r="OH37" s="102" t="s">
        <v>325</v>
      </c>
    </row>
    <row r="38" spans="1:398" ht="15" hidden="1" x14ac:dyDescent="0.2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215</v>
      </c>
      <c r="N38" s="102" t="s">
        <v>215</v>
      </c>
      <c r="O38" s="72"/>
      <c r="P38" s="93"/>
      <c r="Q38" s="61" t="s">
        <v>0</v>
      </c>
      <c r="R38" s="56"/>
      <c r="S38" s="101" t="s">
        <v>325</v>
      </c>
      <c r="T38" s="102" t="s">
        <v>325</v>
      </c>
      <c r="U38" s="72"/>
      <c r="V38" s="93"/>
      <c r="W38" s="61" t="s">
        <v>0</v>
      </c>
      <c r="X38" s="56"/>
      <c r="Y38" s="101" t="s">
        <v>325</v>
      </c>
      <c r="Z38" s="102" t="s">
        <v>325</v>
      </c>
      <c r="AA38" s="84"/>
      <c r="AB38" s="56"/>
      <c r="AC38" s="61" t="s">
        <v>0</v>
      </c>
      <c r="AD38" s="56"/>
      <c r="AE38" s="101" t="s">
        <v>325</v>
      </c>
      <c r="AF38" s="102" t="s">
        <v>325</v>
      </c>
      <c r="AG38" s="84"/>
      <c r="AH38" s="56"/>
      <c r="AI38" s="61" t="s">
        <v>0</v>
      </c>
      <c r="AJ38" s="56"/>
      <c r="AK38" s="101" t="s">
        <v>325</v>
      </c>
      <c r="AL38" s="102" t="s">
        <v>325</v>
      </c>
      <c r="AM38" s="84"/>
      <c r="AN38" s="93"/>
      <c r="AO38" s="61" t="s">
        <v>0</v>
      </c>
      <c r="AP38" s="56"/>
      <c r="AQ38" s="101" t="s">
        <v>325</v>
      </c>
      <c r="AR38" s="102" t="s">
        <v>325</v>
      </c>
      <c r="AS38" s="84"/>
      <c r="AT38" s="56"/>
      <c r="AU38" s="61" t="s">
        <v>0</v>
      </c>
      <c r="AV38" s="56"/>
      <c r="AW38" s="101" t="s">
        <v>325</v>
      </c>
      <c r="AX38" s="102" t="s">
        <v>325</v>
      </c>
      <c r="AY38" s="84"/>
      <c r="AZ38" s="93"/>
      <c r="BA38" s="61" t="s">
        <v>0</v>
      </c>
      <c r="BB38" s="56"/>
      <c r="BC38" s="101" t="s">
        <v>325</v>
      </c>
      <c r="BD38" s="102" t="s">
        <v>325</v>
      </c>
      <c r="BE38" s="84"/>
      <c r="BF38" s="56"/>
      <c r="BG38" s="61" t="s">
        <v>0</v>
      </c>
      <c r="BH38" s="56"/>
      <c r="BI38" s="101" t="s">
        <v>325</v>
      </c>
      <c r="BJ38" s="102" t="s">
        <v>325</v>
      </c>
      <c r="BK38" s="84"/>
      <c r="BL38" s="56"/>
      <c r="BM38" s="61" t="s">
        <v>0</v>
      </c>
      <c r="BN38" s="56"/>
      <c r="BO38" s="101" t="s">
        <v>325</v>
      </c>
      <c r="BP38" s="102" t="s">
        <v>325</v>
      </c>
      <c r="BQ38" s="84"/>
      <c r="BR38" s="56"/>
      <c r="BS38" s="61" t="s">
        <v>0</v>
      </c>
      <c r="BT38" s="56"/>
      <c r="BU38" s="101" t="s">
        <v>325</v>
      </c>
      <c r="BV38" s="102" t="s">
        <v>325</v>
      </c>
      <c r="BW38" s="84"/>
      <c r="BX38" s="56"/>
      <c r="BY38" s="61" t="s">
        <v>0</v>
      </c>
      <c r="BZ38" s="56"/>
      <c r="CA38" s="101" t="s">
        <v>325</v>
      </c>
      <c r="CB38" s="102" t="s">
        <v>325</v>
      </c>
      <c r="CC38" s="84"/>
      <c r="CD38" s="56"/>
      <c r="CE38" s="61" t="s">
        <v>0</v>
      </c>
      <c r="CF38" s="56"/>
      <c r="CG38" s="101" t="s">
        <v>325</v>
      </c>
      <c r="CH38" s="102" t="s">
        <v>325</v>
      </c>
      <c r="CI38" s="84"/>
      <c r="CJ38" s="93"/>
      <c r="CK38" s="61" t="s">
        <v>0</v>
      </c>
      <c r="CL38" s="56"/>
      <c r="CM38" s="101" t="s">
        <v>325</v>
      </c>
      <c r="CN38" s="102" t="s">
        <v>325</v>
      </c>
      <c r="CO38" s="84"/>
      <c r="CP38" s="93"/>
      <c r="CQ38" s="61" t="s">
        <v>0</v>
      </c>
      <c r="CR38" s="56"/>
      <c r="CS38" s="101" t="s">
        <v>325</v>
      </c>
      <c r="CT38" s="102" t="s">
        <v>325</v>
      </c>
      <c r="CU38" s="84"/>
      <c r="CV38" s="56"/>
      <c r="CW38" s="61" t="s">
        <v>0</v>
      </c>
      <c r="CX38" s="56"/>
      <c r="CY38" s="101" t="s">
        <v>325</v>
      </c>
      <c r="CZ38" s="102" t="s">
        <v>325</v>
      </c>
      <c r="DA38" s="84"/>
      <c r="DB38" s="56"/>
      <c r="DC38" s="61" t="s">
        <v>0</v>
      </c>
      <c r="DD38" s="56"/>
      <c r="DE38" s="101" t="s">
        <v>325</v>
      </c>
      <c r="DF38" s="102" t="s">
        <v>325</v>
      </c>
      <c r="DG38" s="84"/>
      <c r="DH38" s="56"/>
      <c r="DI38" s="61" t="s">
        <v>0</v>
      </c>
      <c r="DJ38" s="56"/>
      <c r="DK38" s="101" t="s">
        <v>325</v>
      </c>
      <c r="DL38" s="102" t="s">
        <v>325</v>
      </c>
      <c r="DM38" s="84"/>
      <c r="DN38" s="56"/>
      <c r="DO38" s="61" t="s">
        <v>0</v>
      </c>
      <c r="DP38" s="56"/>
      <c r="DQ38" s="101" t="s">
        <v>325</v>
      </c>
      <c r="DR38" s="102" t="s">
        <v>325</v>
      </c>
      <c r="DS38" s="84"/>
      <c r="DT38" s="56"/>
      <c r="DU38" s="61" t="s">
        <v>0</v>
      </c>
      <c r="DV38" s="56"/>
      <c r="DW38" s="101" t="s">
        <v>325</v>
      </c>
      <c r="DX38" s="102" t="s">
        <v>325</v>
      </c>
      <c r="DY38" s="84"/>
      <c r="DZ38" s="56"/>
      <c r="EA38" s="61" t="s">
        <v>0</v>
      </c>
      <c r="EB38" s="56"/>
      <c r="EC38" s="101" t="s">
        <v>325</v>
      </c>
      <c r="ED38" s="102" t="s">
        <v>325</v>
      </c>
      <c r="EE38" s="84"/>
      <c r="EF38" s="56"/>
      <c r="EG38" s="61" t="s">
        <v>0</v>
      </c>
      <c r="EH38" s="56"/>
      <c r="EI38" s="101" t="s">
        <v>325</v>
      </c>
      <c r="EJ38" s="102" t="s">
        <v>325</v>
      </c>
      <c r="EK38" s="84"/>
      <c r="EL38" s="56"/>
      <c r="EM38" s="61" t="s">
        <v>0</v>
      </c>
      <c r="EN38" s="56"/>
      <c r="EO38" s="101" t="s">
        <v>325</v>
      </c>
      <c r="EP38" s="102" t="s">
        <v>325</v>
      </c>
      <c r="EQ38" s="84"/>
      <c r="ER38" s="93"/>
      <c r="ES38" s="61" t="s">
        <v>0</v>
      </c>
      <c r="ET38" s="56"/>
      <c r="EU38" s="101" t="s">
        <v>325</v>
      </c>
      <c r="EV38" s="102" t="s">
        <v>325</v>
      </c>
      <c r="EW38" s="84"/>
      <c r="EX38" s="56"/>
      <c r="EY38" s="61" t="s">
        <v>0</v>
      </c>
      <c r="EZ38" s="56"/>
      <c r="FA38" s="101" t="s">
        <v>325</v>
      </c>
      <c r="FB38" s="102" t="s">
        <v>325</v>
      </c>
      <c r="FC38" s="84"/>
      <c r="FD38" s="93"/>
      <c r="FE38" s="61" t="s">
        <v>0</v>
      </c>
      <c r="FF38" s="56"/>
      <c r="FG38" s="101" t="s">
        <v>325</v>
      </c>
      <c r="FH38" s="102" t="s">
        <v>325</v>
      </c>
      <c r="FI38" s="84"/>
      <c r="FJ38" s="56"/>
      <c r="FK38" s="61" t="s">
        <v>0</v>
      </c>
      <c r="FL38" s="56"/>
      <c r="FM38" s="101" t="s">
        <v>325</v>
      </c>
      <c r="FN38" s="102" t="s">
        <v>325</v>
      </c>
      <c r="FO38" s="84"/>
      <c r="FP38" s="56"/>
      <c r="FQ38" s="61" t="s">
        <v>0</v>
      </c>
      <c r="FR38" s="56"/>
      <c r="FS38" s="101" t="s">
        <v>325</v>
      </c>
      <c r="FT38" s="102" t="s">
        <v>325</v>
      </c>
      <c r="FU38" s="84"/>
      <c r="FV38" s="56"/>
      <c r="FW38" s="61" t="s">
        <v>0</v>
      </c>
      <c r="FX38" s="56"/>
      <c r="FY38" s="101" t="s">
        <v>325</v>
      </c>
      <c r="FZ38" s="102" t="s">
        <v>325</v>
      </c>
      <c r="GA38" s="84"/>
      <c r="GB38" s="93"/>
      <c r="GC38" s="61" t="s">
        <v>0</v>
      </c>
      <c r="GD38" s="56"/>
      <c r="GE38" s="101" t="s">
        <v>325</v>
      </c>
      <c r="GF38" s="102" t="s">
        <v>325</v>
      </c>
      <c r="GG38" s="84"/>
      <c r="GH38" s="93"/>
      <c r="GI38" s="61" t="s">
        <v>0</v>
      </c>
      <c r="GJ38" s="56"/>
      <c r="GK38" s="101" t="s">
        <v>325</v>
      </c>
      <c r="GL38" s="102" t="s">
        <v>325</v>
      </c>
      <c r="GM38" s="84"/>
      <c r="GN38" s="56"/>
      <c r="GO38" s="61" t="s">
        <v>0</v>
      </c>
      <c r="GP38" s="56"/>
      <c r="GQ38" s="101" t="s">
        <v>325</v>
      </c>
      <c r="GR38" s="102" t="s">
        <v>325</v>
      </c>
      <c r="GS38" s="84"/>
      <c r="GT38" s="56"/>
      <c r="GU38" s="61" t="s">
        <v>0</v>
      </c>
      <c r="GV38" s="56"/>
      <c r="GW38" s="101" t="s">
        <v>325</v>
      </c>
      <c r="GX38" s="102" t="s">
        <v>325</v>
      </c>
      <c r="GY38" s="84"/>
      <c r="GZ38" s="93"/>
      <c r="HA38" s="61" t="s">
        <v>0</v>
      </c>
      <c r="HB38" s="56"/>
      <c r="HC38" s="101" t="s">
        <v>325</v>
      </c>
      <c r="HD38" s="102" t="s">
        <v>325</v>
      </c>
      <c r="HE38" s="84"/>
      <c r="HF38" s="56"/>
      <c r="HG38" s="61" t="s">
        <v>0</v>
      </c>
      <c r="HH38" s="56"/>
      <c r="HI38" s="101" t="s">
        <v>325</v>
      </c>
      <c r="HJ38" s="102" t="s">
        <v>325</v>
      </c>
      <c r="HK38" s="84"/>
      <c r="HL38" s="56"/>
      <c r="HM38" s="61" t="s">
        <v>0</v>
      </c>
      <c r="HN38" s="56"/>
      <c r="HO38" s="101" t="s">
        <v>325</v>
      </c>
      <c r="HP38" s="102" t="s">
        <v>325</v>
      </c>
      <c r="HQ38" s="84"/>
      <c r="HR38" s="56"/>
      <c r="HS38" s="61" t="s">
        <v>0</v>
      </c>
      <c r="HT38" s="56"/>
      <c r="HU38" s="101" t="s">
        <v>325</v>
      </c>
      <c r="HV38" s="102" t="s">
        <v>325</v>
      </c>
      <c r="HW38" s="84"/>
      <c r="HX38" s="93"/>
      <c r="HY38" s="61" t="s">
        <v>0</v>
      </c>
      <c r="HZ38" s="56"/>
      <c r="IA38" s="101" t="s">
        <v>325</v>
      </c>
      <c r="IB38" s="102" t="s">
        <v>325</v>
      </c>
      <c r="IC38" s="84"/>
      <c r="ID38" s="56"/>
      <c r="IE38" s="61" t="s">
        <v>0</v>
      </c>
      <c r="IF38" s="56"/>
      <c r="IG38" s="101" t="s">
        <v>325</v>
      </c>
      <c r="IH38" s="102" t="s">
        <v>325</v>
      </c>
      <c r="II38" s="84"/>
      <c r="IJ38" s="56"/>
      <c r="IK38" s="61" t="s">
        <v>0</v>
      </c>
      <c r="IL38" s="56"/>
      <c r="IM38" s="101" t="s">
        <v>325</v>
      </c>
      <c r="IN38" s="102" t="s">
        <v>325</v>
      </c>
      <c r="IO38" s="84"/>
      <c r="IP38" s="93"/>
      <c r="IQ38" s="61" t="s">
        <v>0</v>
      </c>
      <c r="IR38" s="56"/>
      <c r="IS38" s="101" t="s">
        <v>325</v>
      </c>
      <c r="IT38" s="102" t="s">
        <v>325</v>
      </c>
      <c r="IU38" s="84"/>
      <c r="IV38" s="56"/>
      <c r="IW38" s="61" t="s">
        <v>0</v>
      </c>
      <c r="IX38" s="56"/>
      <c r="IY38" s="101" t="s">
        <v>325</v>
      </c>
      <c r="IZ38" s="102" t="s">
        <v>325</v>
      </c>
      <c r="JA38" s="84"/>
      <c r="JB38" s="56"/>
      <c r="JC38" s="61" t="s">
        <v>0</v>
      </c>
      <c r="JD38" s="56"/>
      <c r="JE38" s="101" t="s">
        <v>325</v>
      </c>
      <c r="JF38" s="102" t="s">
        <v>325</v>
      </c>
      <c r="JG38" s="84"/>
      <c r="JH38" s="56"/>
      <c r="JI38" s="61" t="s">
        <v>0</v>
      </c>
      <c r="JJ38" s="56"/>
      <c r="JK38" s="101" t="s">
        <v>325</v>
      </c>
      <c r="JL38" s="102" t="s">
        <v>325</v>
      </c>
      <c r="JM38" s="84"/>
      <c r="JN38" s="56"/>
      <c r="JO38" s="61" t="s">
        <v>0</v>
      </c>
      <c r="JP38" s="56"/>
      <c r="JQ38" s="101" t="s">
        <v>325</v>
      </c>
      <c r="JR38" s="102" t="s">
        <v>325</v>
      </c>
      <c r="JS38" s="84"/>
      <c r="JT38" s="93"/>
      <c r="JU38" s="61" t="s">
        <v>0</v>
      </c>
      <c r="JV38" s="56"/>
      <c r="JW38" s="101" t="s">
        <v>325</v>
      </c>
      <c r="JX38" s="102" t="s">
        <v>325</v>
      </c>
      <c r="JY38" s="84"/>
      <c r="JZ38" s="93"/>
      <c r="KA38" s="61" t="s">
        <v>0</v>
      </c>
      <c r="KB38" s="56"/>
      <c r="KC38" s="101" t="s">
        <v>325</v>
      </c>
      <c r="KD38" s="102" t="s">
        <v>325</v>
      </c>
      <c r="KE38" s="84"/>
      <c r="KF38" s="93"/>
      <c r="KG38" s="61" t="s">
        <v>0</v>
      </c>
      <c r="KH38" s="56"/>
      <c r="KI38" s="101" t="s">
        <v>325</v>
      </c>
      <c r="KJ38" s="102" t="s">
        <v>325</v>
      </c>
      <c r="KK38" s="84"/>
      <c r="KL38" s="56"/>
      <c r="KM38" s="61" t="s">
        <v>0</v>
      </c>
      <c r="KN38" s="56"/>
      <c r="KO38" s="101" t="s">
        <v>325</v>
      </c>
      <c r="KP38" s="102" t="s">
        <v>325</v>
      </c>
      <c r="KQ38" s="84"/>
      <c r="KR38" s="56"/>
      <c r="KS38" s="61" t="s">
        <v>0</v>
      </c>
      <c r="KT38" s="56"/>
      <c r="KU38" s="101" t="s">
        <v>325</v>
      </c>
      <c r="KV38" s="102" t="s">
        <v>325</v>
      </c>
      <c r="KW38" s="84"/>
      <c r="KX38" s="56"/>
      <c r="KY38" s="61" t="s">
        <v>0</v>
      </c>
      <c r="KZ38" s="56"/>
      <c r="LA38" s="101" t="s">
        <v>325</v>
      </c>
      <c r="LB38" s="102" t="s">
        <v>325</v>
      </c>
      <c r="LC38" s="84"/>
      <c r="LD38" s="93"/>
      <c r="LE38" s="61" t="s">
        <v>0</v>
      </c>
      <c r="LF38" s="56"/>
      <c r="LG38" s="101" t="s">
        <v>325</v>
      </c>
      <c r="LH38" s="102" t="s">
        <v>325</v>
      </c>
      <c r="LI38" s="84"/>
      <c r="LJ38" s="56"/>
      <c r="LK38" s="61" t="s">
        <v>0</v>
      </c>
      <c r="LL38" s="56"/>
      <c r="LM38" s="101" t="s">
        <v>325</v>
      </c>
      <c r="LN38" s="102" t="s">
        <v>325</v>
      </c>
      <c r="LO38" s="84"/>
      <c r="LP38" s="56"/>
      <c r="LQ38" s="61" t="s">
        <v>0</v>
      </c>
      <c r="LR38" s="56"/>
      <c r="LS38" s="101" t="s">
        <v>325</v>
      </c>
      <c r="LT38" s="102" t="s">
        <v>325</v>
      </c>
      <c r="LU38" s="84"/>
      <c r="LV38" s="93"/>
      <c r="LW38" s="61" t="s">
        <v>0</v>
      </c>
      <c r="LX38" s="56"/>
      <c r="LY38" s="101" t="s">
        <v>325</v>
      </c>
      <c r="LZ38" s="102" t="s">
        <v>325</v>
      </c>
      <c r="MA38" s="84"/>
      <c r="MB38" s="56"/>
      <c r="MC38" s="61" t="s">
        <v>0</v>
      </c>
      <c r="MD38" s="56"/>
      <c r="ME38" s="101" t="s">
        <v>325</v>
      </c>
      <c r="MF38" s="102" t="s">
        <v>325</v>
      </c>
      <c r="MG38" s="84"/>
      <c r="MH38" s="56"/>
      <c r="MI38" s="61" t="s">
        <v>0</v>
      </c>
      <c r="MJ38" s="56"/>
      <c r="MK38" s="101" t="s">
        <v>325</v>
      </c>
      <c r="ML38" s="102" t="s">
        <v>325</v>
      </c>
      <c r="MM38" s="84"/>
      <c r="MN38" s="56"/>
      <c r="MO38" s="61" t="s">
        <v>0</v>
      </c>
      <c r="MP38" s="56"/>
      <c r="MQ38" s="101" t="s">
        <v>325</v>
      </c>
      <c r="MR38" s="102" t="s">
        <v>325</v>
      </c>
      <c r="MS38" s="84"/>
      <c r="MT38" s="93"/>
      <c r="MU38" s="61" t="s">
        <v>0</v>
      </c>
      <c r="MV38" s="56"/>
      <c r="MW38" s="101" t="s">
        <v>325</v>
      </c>
      <c r="MX38" s="102" t="s">
        <v>325</v>
      </c>
      <c r="MY38" s="84"/>
      <c r="MZ38" s="56"/>
      <c r="NA38" s="61" t="s">
        <v>0</v>
      </c>
      <c r="NB38" s="56"/>
      <c r="NC38" s="101" t="s">
        <v>325</v>
      </c>
      <c r="ND38" s="102" t="s">
        <v>325</v>
      </c>
      <c r="NE38" s="84"/>
      <c r="NF38" s="56"/>
      <c r="NG38" s="61" t="s">
        <v>0</v>
      </c>
      <c r="NH38" s="56"/>
      <c r="NI38" s="101" t="s">
        <v>325</v>
      </c>
      <c r="NJ38" s="102" t="s">
        <v>325</v>
      </c>
      <c r="NK38" s="84"/>
      <c r="NL38" s="56"/>
      <c r="NM38" s="61" t="s">
        <v>0</v>
      </c>
      <c r="NN38" s="56"/>
      <c r="NO38" s="101" t="s">
        <v>325</v>
      </c>
      <c r="NP38" s="102" t="s">
        <v>325</v>
      </c>
      <c r="NQ38" s="84"/>
      <c r="NR38" s="56"/>
      <c r="NS38" s="61" t="s">
        <v>0</v>
      </c>
      <c r="NT38" s="56"/>
      <c r="NU38" s="101" t="s">
        <v>325</v>
      </c>
      <c r="NV38" s="102" t="s">
        <v>325</v>
      </c>
      <c r="NW38" s="61"/>
      <c r="NX38" s="93"/>
      <c r="NY38" s="61" t="s">
        <v>0</v>
      </c>
      <c r="NZ38" s="56"/>
      <c r="OA38" s="101" t="s">
        <v>325</v>
      </c>
      <c r="OB38" s="102" t="s">
        <v>325</v>
      </c>
      <c r="OC38" s="61"/>
      <c r="OD38" s="229"/>
      <c r="OE38" s="101" t="s">
        <v>0</v>
      </c>
      <c r="OF38" s="101"/>
      <c r="OG38" s="101" t="s">
        <v>325</v>
      </c>
      <c r="OH38" s="102" t="s">
        <v>325</v>
      </c>
    </row>
    <row r="39" spans="1:398" ht="15" hidden="1" x14ac:dyDescent="0.2">
      <c r="A39" s="256">
        <f>IF(B39="","",VLOOKUP(B39,'Registrovaní tipéri'!$A$2:$B$101,2,FALSE))</f>
        <v>40</v>
      </c>
      <c r="B39" s="250" t="s">
        <v>188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216</v>
      </c>
      <c r="N39" s="102" t="s">
        <v>288</v>
      </c>
      <c r="O39" s="72"/>
      <c r="P39" s="93"/>
      <c r="Q39" s="61" t="s">
        <v>0</v>
      </c>
      <c r="R39" s="56"/>
      <c r="S39" s="101" t="s">
        <v>325</v>
      </c>
      <c r="T39" s="102" t="s">
        <v>325</v>
      </c>
      <c r="U39" s="72"/>
      <c r="V39" s="93"/>
      <c r="W39" s="61" t="s">
        <v>0</v>
      </c>
      <c r="X39" s="56"/>
      <c r="Y39" s="101" t="s">
        <v>325</v>
      </c>
      <c r="Z39" s="102" t="s">
        <v>325</v>
      </c>
      <c r="AA39" s="84"/>
      <c r="AB39" s="56"/>
      <c r="AC39" s="61" t="s">
        <v>0</v>
      </c>
      <c r="AD39" s="56"/>
      <c r="AE39" s="101" t="s">
        <v>325</v>
      </c>
      <c r="AF39" s="102" t="s">
        <v>325</v>
      </c>
      <c r="AG39" s="84"/>
      <c r="AH39" s="56"/>
      <c r="AI39" s="61" t="s">
        <v>0</v>
      </c>
      <c r="AJ39" s="56"/>
      <c r="AK39" s="101" t="s">
        <v>325</v>
      </c>
      <c r="AL39" s="102" t="s">
        <v>325</v>
      </c>
      <c r="AM39" s="84"/>
      <c r="AN39" s="93"/>
      <c r="AO39" s="61" t="s">
        <v>0</v>
      </c>
      <c r="AP39" s="56"/>
      <c r="AQ39" s="101" t="s">
        <v>325</v>
      </c>
      <c r="AR39" s="102" t="s">
        <v>325</v>
      </c>
      <c r="AS39" s="84"/>
      <c r="AT39" s="56"/>
      <c r="AU39" s="61" t="s">
        <v>0</v>
      </c>
      <c r="AV39" s="56"/>
      <c r="AW39" s="101" t="s">
        <v>325</v>
      </c>
      <c r="AX39" s="102" t="s">
        <v>325</v>
      </c>
      <c r="AY39" s="84"/>
      <c r="AZ39" s="93"/>
      <c r="BA39" s="61" t="s">
        <v>0</v>
      </c>
      <c r="BB39" s="56"/>
      <c r="BC39" s="101" t="s">
        <v>325</v>
      </c>
      <c r="BD39" s="102" t="s">
        <v>325</v>
      </c>
      <c r="BE39" s="84"/>
      <c r="BF39" s="56"/>
      <c r="BG39" s="61" t="s">
        <v>0</v>
      </c>
      <c r="BH39" s="56"/>
      <c r="BI39" s="101" t="s">
        <v>325</v>
      </c>
      <c r="BJ39" s="102" t="s">
        <v>325</v>
      </c>
      <c r="BK39" s="84"/>
      <c r="BL39" s="56"/>
      <c r="BM39" s="61" t="s">
        <v>0</v>
      </c>
      <c r="BN39" s="56"/>
      <c r="BO39" s="101" t="s">
        <v>325</v>
      </c>
      <c r="BP39" s="102" t="s">
        <v>325</v>
      </c>
      <c r="BQ39" s="84"/>
      <c r="BR39" s="56"/>
      <c r="BS39" s="61" t="s">
        <v>0</v>
      </c>
      <c r="BT39" s="56"/>
      <c r="BU39" s="101" t="s">
        <v>325</v>
      </c>
      <c r="BV39" s="102" t="s">
        <v>325</v>
      </c>
      <c r="BW39" s="84"/>
      <c r="BX39" s="56"/>
      <c r="BY39" s="61" t="s">
        <v>0</v>
      </c>
      <c r="BZ39" s="56"/>
      <c r="CA39" s="101" t="s">
        <v>325</v>
      </c>
      <c r="CB39" s="102" t="s">
        <v>325</v>
      </c>
      <c r="CC39" s="84"/>
      <c r="CD39" s="56"/>
      <c r="CE39" s="61" t="s">
        <v>0</v>
      </c>
      <c r="CF39" s="56"/>
      <c r="CG39" s="101" t="s">
        <v>325</v>
      </c>
      <c r="CH39" s="102" t="s">
        <v>325</v>
      </c>
      <c r="CI39" s="84"/>
      <c r="CJ39" s="93"/>
      <c r="CK39" s="61" t="s">
        <v>0</v>
      </c>
      <c r="CL39" s="56"/>
      <c r="CM39" s="101" t="s">
        <v>325</v>
      </c>
      <c r="CN39" s="102" t="s">
        <v>325</v>
      </c>
      <c r="CO39" s="84"/>
      <c r="CP39" s="93"/>
      <c r="CQ39" s="61" t="s">
        <v>0</v>
      </c>
      <c r="CR39" s="56"/>
      <c r="CS39" s="101" t="s">
        <v>325</v>
      </c>
      <c r="CT39" s="102" t="s">
        <v>325</v>
      </c>
      <c r="CU39" s="84"/>
      <c r="CV39" s="56"/>
      <c r="CW39" s="61" t="s">
        <v>0</v>
      </c>
      <c r="CX39" s="56"/>
      <c r="CY39" s="101" t="s">
        <v>325</v>
      </c>
      <c r="CZ39" s="102" t="s">
        <v>325</v>
      </c>
      <c r="DA39" s="84"/>
      <c r="DB39" s="56"/>
      <c r="DC39" s="61" t="s">
        <v>0</v>
      </c>
      <c r="DD39" s="56"/>
      <c r="DE39" s="101" t="s">
        <v>325</v>
      </c>
      <c r="DF39" s="102" t="s">
        <v>325</v>
      </c>
      <c r="DG39" s="84"/>
      <c r="DH39" s="56"/>
      <c r="DI39" s="61" t="s">
        <v>0</v>
      </c>
      <c r="DJ39" s="56"/>
      <c r="DK39" s="101" t="s">
        <v>325</v>
      </c>
      <c r="DL39" s="102" t="s">
        <v>325</v>
      </c>
      <c r="DM39" s="84"/>
      <c r="DN39" s="56"/>
      <c r="DO39" s="61" t="s">
        <v>0</v>
      </c>
      <c r="DP39" s="56"/>
      <c r="DQ39" s="101" t="s">
        <v>325</v>
      </c>
      <c r="DR39" s="102" t="s">
        <v>325</v>
      </c>
      <c r="DS39" s="84"/>
      <c r="DT39" s="56"/>
      <c r="DU39" s="61" t="s">
        <v>0</v>
      </c>
      <c r="DV39" s="56"/>
      <c r="DW39" s="101" t="s">
        <v>325</v>
      </c>
      <c r="DX39" s="102" t="s">
        <v>325</v>
      </c>
      <c r="DY39" s="84"/>
      <c r="DZ39" s="56"/>
      <c r="EA39" s="61" t="s">
        <v>0</v>
      </c>
      <c r="EB39" s="56"/>
      <c r="EC39" s="101" t="s">
        <v>325</v>
      </c>
      <c r="ED39" s="102" t="s">
        <v>325</v>
      </c>
      <c r="EE39" s="84"/>
      <c r="EF39" s="56"/>
      <c r="EG39" s="61" t="s">
        <v>0</v>
      </c>
      <c r="EH39" s="56"/>
      <c r="EI39" s="101" t="s">
        <v>325</v>
      </c>
      <c r="EJ39" s="102" t="s">
        <v>325</v>
      </c>
      <c r="EK39" s="84"/>
      <c r="EL39" s="56"/>
      <c r="EM39" s="61" t="s">
        <v>0</v>
      </c>
      <c r="EN39" s="56"/>
      <c r="EO39" s="101" t="s">
        <v>325</v>
      </c>
      <c r="EP39" s="102" t="s">
        <v>325</v>
      </c>
      <c r="EQ39" s="84"/>
      <c r="ER39" s="93"/>
      <c r="ES39" s="61" t="s">
        <v>0</v>
      </c>
      <c r="ET39" s="56"/>
      <c r="EU39" s="101" t="s">
        <v>325</v>
      </c>
      <c r="EV39" s="102" t="s">
        <v>325</v>
      </c>
      <c r="EW39" s="84"/>
      <c r="EX39" s="56"/>
      <c r="EY39" s="61" t="s">
        <v>0</v>
      </c>
      <c r="EZ39" s="56"/>
      <c r="FA39" s="101" t="s">
        <v>325</v>
      </c>
      <c r="FB39" s="102" t="s">
        <v>325</v>
      </c>
      <c r="FC39" s="84"/>
      <c r="FD39" s="93"/>
      <c r="FE39" s="61" t="s">
        <v>0</v>
      </c>
      <c r="FF39" s="56"/>
      <c r="FG39" s="101" t="s">
        <v>325</v>
      </c>
      <c r="FH39" s="102" t="s">
        <v>325</v>
      </c>
      <c r="FI39" s="84"/>
      <c r="FJ39" s="56"/>
      <c r="FK39" s="61" t="s">
        <v>0</v>
      </c>
      <c r="FL39" s="56"/>
      <c r="FM39" s="101" t="s">
        <v>325</v>
      </c>
      <c r="FN39" s="102" t="s">
        <v>325</v>
      </c>
      <c r="FO39" s="84"/>
      <c r="FP39" s="56"/>
      <c r="FQ39" s="61" t="s">
        <v>0</v>
      </c>
      <c r="FR39" s="56"/>
      <c r="FS39" s="101" t="s">
        <v>325</v>
      </c>
      <c r="FT39" s="102" t="s">
        <v>325</v>
      </c>
      <c r="FU39" s="84"/>
      <c r="FV39" s="56"/>
      <c r="FW39" s="61" t="s">
        <v>0</v>
      </c>
      <c r="FX39" s="56"/>
      <c r="FY39" s="101" t="s">
        <v>325</v>
      </c>
      <c r="FZ39" s="102" t="s">
        <v>325</v>
      </c>
      <c r="GA39" s="84"/>
      <c r="GB39" s="93"/>
      <c r="GC39" s="61" t="s">
        <v>0</v>
      </c>
      <c r="GD39" s="56"/>
      <c r="GE39" s="101" t="s">
        <v>325</v>
      </c>
      <c r="GF39" s="102" t="s">
        <v>325</v>
      </c>
      <c r="GG39" s="84"/>
      <c r="GH39" s="93"/>
      <c r="GI39" s="61" t="s">
        <v>0</v>
      </c>
      <c r="GJ39" s="56"/>
      <c r="GK39" s="101" t="s">
        <v>325</v>
      </c>
      <c r="GL39" s="102" t="s">
        <v>325</v>
      </c>
      <c r="GM39" s="84"/>
      <c r="GN39" s="56"/>
      <c r="GO39" s="61" t="s">
        <v>0</v>
      </c>
      <c r="GP39" s="56"/>
      <c r="GQ39" s="101" t="s">
        <v>325</v>
      </c>
      <c r="GR39" s="102" t="s">
        <v>325</v>
      </c>
      <c r="GS39" s="84"/>
      <c r="GT39" s="56"/>
      <c r="GU39" s="61" t="s">
        <v>0</v>
      </c>
      <c r="GV39" s="56"/>
      <c r="GW39" s="101" t="s">
        <v>325</v>
      </c>
      <c r="GX39" s="102" t="s">
        <v>325</v>
      </c>
      <c r="GY39" s="84"/>
      <c r="GZ39" s="93"/>
      <c r="HA39" s="61" t="s">
        <v>0</v>
      </c>
      <c r="HB39" s="56"/>
      <c r="HC39" s="101" t="s">
        <v>325</v>
      </c>
      <c r="HD39" s="102" t="s">
        <v>325</v>
      </c>
      <c r="HE39" s="84"/>
      <c r="HF39" s="56"/>
      <c r="HG39" s="61" t="s">
        <v>0</v>
      </c>
      <c r="HH39" s="56"/>
      <c r="HI39" s="101" t="s">
        <v>325</v>
      </c>
      <c r="HJ39" s="102" t="s">
        <v>325</v>
      </c>
      <c r="HK39" s="84"/>
      <c r="HL39" s="56"/>
      <c r="HM39" s="61" t="s">
        <v>0</v>
      </c>
      <c r="HN39" s="56"/>
      <c r="HO39" s="101" t="s">
        <v>325</v>
      </c>
      <c r="HP39" s="102" t="s">
        <v>325</v>
      </c>
      <c r="HQ39" s="84"/>
      <c r="HR39" s="56"/>
      <c r="HS39" s="61" t="s">
        <v>0</v>
      </c>
      <c r="HT39" s="56"/>
      <c r="HU39" s="101" t="s">
        <v>325</v>
      </c>
      <c r="HV39" s="102" t="s">
        <v>325</v>
      </c>
      <c r="HW39" s="84"/>
      <c r="HX39" s="93"/>
      <c r="HY39" s="61" t="s">
        <v>0</v>
      </c>
      <c r="HZ39" s="56"/>
      <c r="IA39" s="101" t="s">
        <v>325</v>
      </c>
      <c r="IB39" s="102" t="s">
        <v>325</v>
      </c>
      <c r="IC39" s="84"/>
      <c r="ID39" s="56"/>
      <c r="IE39" s="61" t="s">
        <v>0</v>
      </c>
      <c r="IF39" s="56"/>
      <c r="IG39" s="101" t="s">
        <v>325</v>
      </c>
      <c r="IH39" s="102" t="s">
        <v>325</v>
      </c>
      <c r="II39" s="84"/>
      <c r="IJ39" s="56"/>
      <c r="IK39" s="61" t="s">
        <v>0</v>
      </c>
      <c r="IL39" s="56"/>
      <c r="IM39" s="101" t="s">
        <v>325</v>
      </c>
      <c r="IN39" s="102" t="s">
        <v>325</v>
      </c>
      <c r="IO39" s="84"/>
      <c r="IP39" s="93"/>
      <c r="IQ39" s="61" t="s">
        <v>0</v>
      </c>
      <c r="IR39" s="56"/>
      <c r="IS39" s="101" t="s">
        <v>325</v>
      </c>
      <c r="IT39" s="102" t="s">
        <v>325</v>
      </c>
      <c r="IU39" s="84"/>
      <c r="IV39" s="56"/>
      <c r="IW39" s="61" t="s">
        <v>0</v>
      </c>
      <c r="IX39" s="56"/>
      <c r="IY39" s="101" t="s">
        <v>325</v>
      </c>
      <c r="IZ39" s="102" t="s">
        <v>325</v>
      </c>
      <c r="JA39" s="84"/>
      <c r="JB39" s="56"/>
      <c r="JC39" s="61" t="s">
        <v>0</v>
      </c>
      <c r="JD39" s="56"/>
      <c r="JE39" s="101" t="s">
        <v>325</v>
      </c>
      <c r="JF39" s="102" t="s">
        <v>325</v>
      </c>
      <c r="JG39" s="84"/>
      <c r="JH39" s="56"/>
      <c r="JI39" s="61" t="s">
        <v>0</v>
      </c>
      <c r="JJ39" s="56"/>
      <c r="JK39" s="101" t="s">
        <v>325</v>
      </c>
      <c r="JL39" s="102" t="s">
        <v>325</v>
      </c>
      <c r="JM39" s="84"/>
      <c r="JN39" s="56"/>
      <c r="JO39" s="61" t="s">
        <v>0</v>
      </c>
      <c r="JP39" s="56"/>
      <c r="JQ39" s="101" t="s">
        <v>325</v>
      </c>
      <c r="JR39" s="102" t="s">
        <v>325</v>
      </c>
      <c r="JS39" s="84"/>
      <c r="JT39" s="93"/>
      <c r="JU39" s="61" t="s">
        <v>0</v>
      </c>
      <c r="JV39" s="56"/>
      <c r="JW39" s="101" t="s">
        <v>325</v>
      </c>
      <c r="JX39" s="102" t="s">
        <v>325</v>
      </c>
      <c r="JY39" s="84"/>
      <c r="JZ39" s="93"/>
      <c r="KA39" s="61" t="s">
        <v>0</v>
      </c>
      <c r="KB39" s="56"/>
      <c r="KC39" s="101" t="s">
        <v>325</v>
      </c>
      <c r="KD39" s="102" t="s">
        <v>325</v>
      </c>
      <c r="KE39" s="84"/>
      <c r="KF39" s="93"/>
      <c r="KG39" s="61" t="s">
        <v>0</v>
      </c>
      <c r="KH39" s="56"/>
      <c r="KI39" s="101" t="s">
        <v>325</v>
      </c>
      <c r="KJ39" s="102" t="s">
        <v>325</v>
      </c>
      <c r="KK39" s="84"/>
      <c r="KL39" s="56"/>
      <c r="KM39" s="61" t="s">
        <v>0</v>
      </c>
      <c r="KN39" s="56"/>
      <c r="KO39" s="101" t="s">
        <v>325</v>
      </c>
      <c r="KP39" s="102" t="s">
        <v>325</v>
      </c>
      <c r="KQ39" s="84"/>
      <c r="KR39" s="56"/>
      <c r="KS39" s="61" t="s">
        <v>0</v>
      </c>
      <c r="KT39" s="56"/>
      <c r="KU39" s="101" t="s">
        <v>325</v>
      </c>
      <c r="KV39" s="102" t="s">
        <v>325</v>
      </c>
      <c r="KW39" s="84"/>
      <c r="KX39" s="56"/>
      <c r="KY39" s="61" t="s">
        <v>0</v>
      </c>
      <c r="KZ39" s="56"/>
      <c r="LA39" s="101" t="s">
        <v>325</v>
      </c>
      <c r="LB39" s="102" t="s">
        <v>325</v>
      </c>
      <c r="LC39" s="84"/>
      <c r="LD39" s="93"/>
      <c r="LE39" s="61" t="s">
        <v>0</v>
      </c>
      <c r="LF39" s="56"/>
      <c r="LG39" s="101" t="s">
        <v>325</v>
      </c>
      <c r="LH39" s="102" t="s">
        <v>325</v>
      </c>
      <c r="LI39" s="84"/>
      <c r="LJ39" s="56"/>
      <c r="LK39" s="61" t="s">
        <v>0</v>
      </c>
      <c r="LL39" s="56"/>
      <c r="LM39" s="101" t="s">
        <v>325</v>
      </c>
      <c r="LN39" s="102" t="s">
        <v>325</v>
      </c>
      <c r="LO39" s="84"/>
      <c r="LP39" s="56"/>
      <c r="LQ39" s="61" t="s">
        <v>0</v>
      </c>
      <c r="LR39" s="56"/>
      <c r="LS39" s="101" t="s">
        <v>325</v>
      </c>
      <c r="LT39" s="102" t="s">
        <v>325</v>
      </c>
      <c r="LU39" s="84"/>
      <c r="LV39" s="93"/>
      <c r="LW39" s="61" t="s">
        <v>0</v>
      </c>
      <c r="LX39" s="56"/>
      <c r="LY39" s="101" t="s">
        <v>325</v>
      </c>
      <c r="LZ39" s="102" t="s">
        <v>325</v>
      </c>
      <c r="MA39" s="84"/>
      <c r="MB39" s="56"/>
      <c r="MC39" s="61" t="s">
        <v>0</v>
      </c>
      <c r="MD39" s="56"/>
      <c r="ME39" s="101" t="s">
        <v>325</v>
      </c>
      <c r="MF39" s="102" t="s">
        <v>325</v>
      </c>
      <c r="MG39" s="84"/>
      <c r="MH39" s="56"/>
      <c r="MI39" s="61" t="s">
        <v>0</v>
      </c>
      <c r="MJ39" s="56"/>
      <c r="MK39" s="101" t="s">
        <v>325</v>
      </c>
      <c r="ML39" s="102" t="s">
        <v>325</v>
      </c>
      <c r="MM39" s="84"/>
      <c r="MN39" s="56"/>
      <c r="MO39" s="61" t="s">
        <v>0</v>
      </c>
      <c r="MP39" s="56"/>
      <c r="MQ39" s="101" t="s">
        <v>325</v>
      </c>
      <c r="MR39" s="102" t="s">
        <v>325</v>
      </c>
      <c r="MS39" s="84"/>
      <c r="MT39" s="93"/>
      <c r="MU39" s="61" t="s">
        <v>0</v>
      </c>
      <c r="MV39" s="56"/>
      <c r="MW39" s="101" t="s">
        <v>325</v>
      </c>
      <c r="MX39" s="102" t="s">
        <v>325</v>
      </c>
      <c r="MY39" s="84"/>
      <c r="MZ39" s="56"/>
      <c r="NA39" s="61" t="s">
        <v>0</v>
      </c>
      <c r="NB39" s="56"/>
      <c r="NC39" s="101" t="s">
        <v>325</v>
      </c>
      <c r="ND39" s="102" t="s">
        <v>325</v>
      </c>
      <c r="NE39" s="84"/>
      <c r="NF39" s="56"/>
      <c r="NG39" s="61" t="s">
        <v>0</v>
      </c>
      <c r="NH39" s="56"/>
      <c r="NI39" s="101" t="s">
        <v>325</v>
      </c>
      <c r="NJ39" s="102" t="s">
        <v>325</v>
      </c>
      <c r="NK39" s="84"/>
      <c r="NL39" s="56"/>
      <c r="NM39" s="61" t="s">
        <v>0</v>
      </c>
      <c r="NN39" s="56"/>
      <c r="NO39" s="101" t="s">
        <v>325</v>
      </c>
      <c r="NP39" s="102" t="s">
        <v>325</v>
      </c>
      <c r="NQ39" s="84"/>
      <c r="NR39" s="56"/>
      <c r="NS39" s="61" t="s">
        <v>0</v>
      </c>
      <c r="NT39" s="56"/>
      <c r="NU39" s="101" t="s">
        <v>325</v>
      </c>
      <c r="NV39" s="102" t="s">
        <v>325</v>
      </c>
      <c r="NW39" s="61"/>
      <c r="NX39" s="93"/>
      <c r="NY39" s="61" t="s">
        <v>0</v>
      </c>
      <c r="NZ39" s="56"/>
      <c r="OA39" s="101" t="s">
        <v>325</v>
      </c>
      <c r="OB39" s="102" t="s">
        <v>325</v>
      </c>
      <c r="OC39" s="61"/>
      <c r="OD39" s="229"/>
      <c r="OE39" s="101" t="s">
        <v>0</v>
      </c>
      <c r="OF39" s="101"/>
      <c r="OG39" s="101" t="s">
        <v>325</v>
      </c>
      <c r="OH39" s="102" t="s">
        <v>325</v>
      </c>
    </row>
    <row r="40" spans="1:398" ht="15" x14ac:dyDescent="0.2">
      <c r="A40" s="256">
        <f>IF(B40="","",VLOOKUP(B40,'Registrovaní tipéri'!$A$2:$B$101,2,FALSE))</f>
        <v>55</v>
      </c>
      <c r="B40" s="250" t="s">
        <v>316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265</v>
      </c>
      <c r="N40" s="102" t="s">
        <v>288</v>
      </c>
      <c r="O40" s="72"/>
      <c r="P40" s="93">
        <v>3</v>
      </c>
      <c r="Q40" s="61" t="s">
        <v>0</v>
      </c>
      <c r="R40" s="56">
        <v>1</v>
      </c>
      <c r="S40" s="101" t="s">
        <v>215</v>
      </c>
      <c r="T40" s="102" t="s">
        <v>288</v>
      </c>
      <c r="U40" s="72"/>
      <c r="V40" s="93">
        <v>1</v>
      </c>
      <c r="W40" s="61" t="s">
        <v>0</v>
      </c>
      <c r="X40" s="56">
        <v>2</v>
      </c>
      <c r="Y40" s="101" t="s">
        <v>288</v>
      </c>
      <c r="Z40" s="102" t="s">
        <v>215</v>
      </c>
      <c r="AA40" s="84"/>
      <c r="AB40" s="56">
        <v>3</v>
      </c>
      <c r="AC40" s="61" t="s">
        <v>0</v>
      </c>
      <c r="AD40" s="56">
        <v>1</v>
      </c>
      <c r="AE40" s="101" t="s">
        <v>218</v>
      </c>
      <c r="AF40" s="102" t="s">
        <v>215</v>
      </c>
      <c r="AG40" s="84"/>
      <c r="AH40" s="56">
        <v>0</v>
      </c>
      <c r="AI40" s="61" t="s">
        <v>0</v>
      </c>
      <c r="AJ40" s="56">
        <v>3</v>
      </c>
      <c r="AK40" s="101" t="s">
        <v>215</v>
      </c>
      <c r="AL40" s="102" t="s">
        <v>288</v>
      </c>
      <c r="AM40" s="84"/>
      <c r="AN40" s="93"/>
      <c r="AO40" s="61" t="s">
        <v>0</v>
      </c>
      <c r="AP40" s="56"/>
      <c r="AQ40" s="101" t="s">
        <v>325</v>
      </c>
      <c r="AR40" s="102" t="s">
        <v>325</v>
      </c>
      <c r="AS40" s="84"/>
      <c r="AT40" s="56">
        <v>3</v>
      </c>
      <c r="AU40" s="61" t="s">
        <v>0</v>
      </c>
      <c r="AV40" s="56">
        <v>1</v>
      </c>
      <c r="AW40" s="101" t="s">
        <v>215</v>
      </c>
      <c r="AX40" s="102" t="s">
        <v>215</v>
      </c>
      <c r="AY40" s="84"/>
      <c r="AZ40" s="93">
        <v>2</v>
      </c>
      <c r="BA40" s="61" t="s">
        <v>0</v>
      </c>
      <c r="BB40" s="56">
        <v>0</v>
      </c>
      <c r="BC40" s="101" t="s">
        <v>265</v>
      </c>
      <c r="BD40" s="102" t="s">
        <v>359</v>
      </c>
      <c r="BE40" s="84"/>
      <c r="BF40" s="56">
        <v>1</v>
      </c>
      <c r="BG40" s="61" t="s">
        <v>0</v>
      </c>
      <c r="BH40" s="56">
        <v>2</v>
      </c>
      <c r="BI40" s="101" t="s">
        <v>217</v>
      </c>
      <c r="BJ40" s="102" t="s">
        <v>215</v>
      </c>
      <c r="BK40" s="84"/>
      <c r="BL40" s="56">
        <v>3</v>
      </c>
      <c r="BM40" s="61" t="s">
        <v>0</v>
      </c>
      <c r="BN40" s="56">
        <v>1</v>
      </c>
      <c r="BO40" s="101" t="s">
        <v>217</v>
      </c>
      <c r="BP40" s="102" t="s">
        <v>216</v>
      </c>
      <c r="BQ40" s="84"/>
      <c r="BR40" s="56"/>
      <c r="BS40" s="61" t="s">
        <v>0</v>
      </c>
      <c r="BT40" s="56"/>
      <c r="BU40" s="101" t="s">
        <v>325</v>
      </c>
      <c r="BV40" s="102" t="s">
        <v>325</v>
      </c>
      <c r="BW40" s="84"/>
      <c r="BX40" s="56">
        <v>3</v>
      </c>
      <c r="BY40" s="61" t="s">
        <v>0</v>
      </c>
      <c r="BZ40" s="56">
        <v>0</v>
      </c>
      <c r="CA40" s="101" t="s">
        <v>215</v>
      </c>
      <c r="CB40" s="102" t="s">
        <v>211</v>
      </c>
      <c r="CC40" s="84"/>
      <c r="CD40" s="56">
        <v>3</v>
      </c>
      <c r="CE40" s="61" t="s">
        <v>0</v>
      </c>
      <c r="CF40" s="56">
        <v>1</v>
      </c>
      <c r="CG40" s="101" t="s">
        <v>217</v>
      </c>
      <c r="CH40" s="102" t="s">
        <v>216</v>
      </c>
      <c r="CI40" s="84"/>
      <c r="CJ40" s="93">
        <v>3</v>
      </c>
      <c r="CK40" s="61" t="s">
        <v>0</v>
      </c>
      <c r="CL40" s="56">
        <v>1</v>
      </c>
      <c r="CM40" s="101" t="s">
        <v>217</v>
      </c>
      <c r="CN40" s="102" t="s">
        <v>215</v>
      </c>
      <c r="CO40" s="84"/>
      <c r="CP40" s="93">
        <v>1</v>
      </c>
      <c r="CQ40" s="61" t="s">
        <v>0</v>
      </c>
      <c r="CR40" s="56">
        <v>3</v>
      </c>
      <c r="CS40" s="101" t="s">
        <v>265</v>
      </c>
      <c r="CT40" s="102" t="s">
        <v>359</v>
      </c>
      <c r="CU40" s="84"/>
      <c r="CV40" s="56">
        <v>0</v>
      </c>
      <c r="CW40" s="61" t="s">
        <v>0</v>
      </c>
      <c r="CX40" s="56">
        <v>4</v>
      </c>
      <c r="CY40" s="101" t="s">
        <v>217</v>
      </c>
      <c r="CZ40" s="102" t="s">
        <v>215</v>
      </c>
      <c r="DA40" s="84"/>
      <c r="DB40" s="56"/>
      <c r="DC40" s="61" t="s">
        <v>0</v>
      </c>
      <c r="DD40" s="56"/>
      <c r="DE40" s="101" t="s">
        <v>325</v>
      </c>
      <c r="DF40" s="102" t="s">
        <v>325</v>
      </c>
      <c r="DG40" s="84"/>
      <c r="DH40" s="56">
        <v>2</v>
      </c>
      <c r="DI40" s="61" t="s">
        <v>0</v>
      </c>
      <c r="DJ40" s="56">
        <v>1</v>
      </c>
      <c r="DK40" s="101" t="s">
        <v>217</v>
      </c>
      <c r="DL40" s="102" t="s">
        <v>215</v>
      </c>
      <c r="DM40" s="84"/>
      <c r="DN40" s="56">
        <v>1</v>
      </c>
      <c r="DO40" s="61" t="s">
        <v>0</v>
      </c>
      <c r="DP40" s="101">
        <v>3</v>
      </c>
      <c r="DQ40" s="101" t="s">
        <v>217</v>
      </c>
      <c r="DR40" s="102" t="s">
        <v>215</v>
      </c>
      <c r="DS40" s="84"/>
      <c r="DT40" s="56">
        <v>3</v>
      </c>
      <c r="DU40" s="61" t="s">
        <v>0</v>
      </c>
      <c r="DV40" s="56">
        <v>1</v>
      </c>
      <c r="DW40" s="101" t="s">
        <v>265</v>
      </c>
      <c r="DX40" s="102" t="s">
        <v>359</v>
      </c>
      <c r="DY40" s="84"/>
      <c r="DZ40" s="56">
        <v>3</v>
      </c>
      <c r="EA40" s="61" t="s">
        <v>0</v>
      </c>
      <c r="EB40" s="56">
        <v>1</v>
      </c>
      <c r="EC40" s="101" t="s">
        <v>217</v>
      </c>
      <c r="ED40" s="102" t="s">
        <v>215</v>
      </c>
      <c r="EE40" s="84"/>
      <c r="EF40" s="56">
        <v>1</v>
      </c>
      <c r="EG40" s="61" t="s">
        <v>0</v>
      </c>
      <c r="EH40" s="56">
        <v>3</v>
      </c>
      <c r="EI40" s="101" t="s">
        <v>217</v>
      </c>
      <c r="EJ40" s="102" t="s">
        <v>215</v>
      </c>
      <c r="EK40" s="84"/>
      <c r="EL40" s="56">
        <v>1</v>
      </c>
      <c r="EM40" s="61" t="s">
        <v>0</v>
      </c>
      <c r="EN40" s="56">
        <v>3</v>
      </c>
      <c r="EO40" s="101" t="s">
        <v>217</v>
      </c>
      <c r="EP40" s="102" t="s">
        <v>215</v>
      </c>
      <c r="EQ40" s="84"/>
      <c r="ER40" s="93">
        <v>2</v>
      </c>
      <c r="ES40" s="61" t="s">
        <v>0</v>
      </c>
      <c r="ET40" s="56">
        <v>2</v>
      </c>
      <c r="EU40" s="101" t="s">
        <v>265</v>
      </c>
      <c r="EV40" s="102" t="s">
        <v>359</v>
      </c>
      <c r="EW40" s="84"/>
      <c r="EX40" s="56">
        <v>2</v>
      </c>
      <c r="EY40" s="61" t="s">
        <v>0</v>
      </c>
      <c r="EZ40" s="56">
        <v>1</v>
      </c>
      <c r="FA40" s="101" t="s">
        <v>215</v>
      </c>
      <c r="FB40" s="102" t="s">
        <v>217</v>
      </c>
      <c r="FC40" s="84"/>
      <c r="FD40" s="93"/>
      <c r="FE40" s="61" t="s">
        <v>0</v>
      </c>
      <c r="FF40" s="56"/>
      <c r="FG40" s="101" t="s">
        <v>325</v>
      </c>
      <c r="FH40" s="102" t="s">
        <v>325</v>
      </c>
      <c r="FI40" s="84"/>
      <c r="FJ40" s="56">
        <v>3</v>
      </c>
      <c r="FK40" s="61" t="s">
        <v>0</v>
      </c>
      <c r="FL40" s="56">
        <v>1</v>
      </c>
      <c r="FM40" s="101" t="s">
        <v>215</v>
      </c>
      <c r="FN40" s="102" t="s">
        <v>217</v>
      </c>
      <c r="FO40" s="84"/>
      <c r="FP40" s="56">
        <v>0</v>
      </c>
      <c r="FQ40" s="61" t="s">
        <v>0</v>
      </c>
      <c r="FR40" s="56">
        <v>4</v>
      </c>
      <c r="FS40" s="101" t="s">
        <v>217</v>
      </c>
      <c r="FT40" s="102" t="s">
        <v>215</v>
      </c>
      <c r="FU40" s="84"/>
      <c r="FV40" s="56">
        <v>4</v>
      </c>
      <c r="FW40" s="61" t="s">
        <v>0</v>
      </c>
      <c r="FX40" s="56">
        <v>1</v>
      </c>
      <c r="FY40" s="101" t="s">
        <v>215</v>
      </c>
      <c r="FZ40" s="102" t="s">
        <v>217</v>
      </c>
      <c r="GA40" s="84"/>
      <c r="GB40" s="93">
        <v>1</v>
      </c>
      <c r="GC40" s="61" t="s">
        <v>0</v>
      </c>
      <c r="GD40" s="56">
        <v>2</v>
      </c>
      <c r="GE40" s="101" t="s">
        <v>217</v>
      </c>
      <c r="GF40" s="102" t="s">
        <v>213</v>
      </c>
      <c r="GG40" s="84"/>
      <c r="GH40" s="93"/>
      <c r="GI40" s="61" t="s">
        <v>0</v>
      </c>
      <c r="GJ40" s="56"/>
      <c r="GK40" s="101" t="s">
        <v>325</v>
      </c>
      <c r="GL40" s="102" t="s">
        <v>325</v>
      </c>
      <c r="GM40" s="84"/>
      <c r="GN40" s="56">
        <v>1</v>
      </c>
      <c r="GO40" s="61" t="s">
        <v>0</v>
      </c>
      <c r="GP40" s="56">
        <v>3</v>
      </c>
      <c r="GQ40" s="101" t="s">
        <v>217</v>
      </c>
      <c r="GR40" s="102" t="s">
        <v>218</v>
      </c>
      <c r="GS40" s="84"/>
      <c r="GT40" s="56">
        <v>1</v>
      </c>
      <c r="GU40" s="61" t="s">
        <v>0</v>
      </c>
      <c r="GV40" s="56">
        <v>3</v>
      </c>
      <c r="GW40" s="101" t="s">
        <v>218</v>
      </c>
      <c r="GX40" s="102" t="s">
        <v>217</v>
      </c>
      <c r="GY40" s="84"/>
      <c r="GZ40" s="93"/>
      <c r="HA40" s="61" t="s">
        <v>0</v>
      </c>
      <c r="HB40" s="56"/>
      <c r="HC40" s="101" t="s">
        <v>325</v>
      </c>
      <c r="HD40" s="102" t="s">
        <v>325</v>
      </c>
      <c r="HE40" s="84"/>
      <c r="HF40" s="56">
        <v>2</v>
      </c>
      <c r="HG40" s="61" t="s">
        <v>0</v>
      </c>
      <c r="HH40" s="56">
        <v>0</v>
      </c>
      <c r="HI40" s="101" t="s">
        <v>217</v>
      </c>
      <c r="HJ40" s="102" t="s">
        <v>211</v>
      </c>
      <c r="HK40" s="84"/>
      <c r="HL40" s="56">
        <v>1</v>
      </c>
      <c r="HM40" s="61" t="s">
        <v>0</v>
      </c>
      <c r="HN40" s="56">
        <v>3</v>
      </c>
      <c r="HO40" s="101" t="s">
        <v>216</v>
      </c>
      <c r="HP40" s="102" t="s">
        <v>218</v>
      </c>
      <c r="HQ40" s="84"/>
      <c r="HR40" s="56">
        <v>3</v>
      </c>
      <c r="HS40" s="61" t="s">
        <v>0</v>
      </c>
      <c r="HT40" s="56">
        <v>0</v>
      </c>
      <c r="HU40" s="101" t="s">
        <v>217</v>
      </c>
      <c r="HV40" s="102" t="s">
        <v>211</v>
      </c>
      <c r="HW40" s="84"/>
      <c r="HX40" s="93"/>
      <c r="HY40" s="61" t="s">
        <v>0</v>
      </c>
      <c r="HZ40" s="56"/>
      <c r="IA40" s="101" t="s">
        <v>325</v>
      </c>
      <c r="IB40" s="102" t="s">
        <v>325</v>
      </c>
      <c r="IC40" s="84"/>
      <c r="ID40" s="56">
        <v>1</v>
      </c>
      <c r="IE40" s="61" t="s">
        <v>0</v>
      </c>
      <c r="IF40" s="56">
        <v>3</v>
      </c>
      <c r="IG40" s="101" t="s">
        <v>217</v>
      </c>
      <c r="IH40" s="102" t="s">
        <v>215</v>
      </c>
      <c r="II40" s="84"/>
      <c r="IJ40" s="56"/>
      <c r="IK40" s="61" t="s">
        <v>0</v>
      </c>
      <c r="IL40" s="56"/>
      <c r="IM40" s="101" t="s">
        <v>325</v>
      </c>
      <c r="IN40" s="102" t="s">
        <v>325</v>
      </c>
      <c r="IO40" s="84"/>
      <c r="IP40" s="93">
        <v>3</v>
      </c>
      <c r="IQ40" s="61" t="s">
        <v>0</v>
      </c>
      <c r="IR40" s="56">
        <v>1</v>
      </c>
      <c r="IS40" s="101" t="s">
        <v>218</v>
      </c>
      <c r="IT40" s="102" t="s">
        <v>265</v>
      </c>
      <c r="IU40" s="84"/>
      <c r="IV40" s="56">
        <v>1</v>
      </c>
      <c r="IW40" s="61" t="s">
        <v>0</v>
      </c>
      <c r="IX40" s="56">
        <v>3</v>
      </c>
      <c r="IY40" s="101" t="s">
        <v>218</v>
      </c>
      <c r="IZ40" s="102" t="s">
        <v>388</v>
      </c>
      <c r="JA40" s="84"/>
      <c r="JB40" s="56">
        <v>3</v>
      </c>
      <c r="JC40" s="61" t="s">
        <v>0</v>
      </c>
      <c r="JD40" s="56">
        <v>1</v>
      </c>
      <c r="JE40" s="101" t="s">
        <v>265</v>
      </c>
      <c r="JF40" s="102" t="s">
        <v>208</v>
      </c>
      <c r="JG40" s="84"/>
      <c r="JH40" s="56">
        <v>1</v>
      </c>
      <c r="JI40" s="61" t="s">
        <v>0</v>
      </c>
      <c r="JJ40" s="56">
        <v>3</v>
      </c>
      <c r="JK40" s="101" t="s">
        <v>218</v>
      </c>
      <c r="JL40" s="102" t="s">
        <v>388</v>
      </c>
      <c r="JM40" s="84"/>
      <c r="JN40" s="56">
        <v>0</v>
      </c>
      <c r="JO40" s="61" t="s">
        <v>0</v>
      </c>
      <c r="JP40" s="56">
        <v>2</v>
      </c>
      <c r="JQ40" s="101" t="s">
        <v>218</v>
      </c>
      <c r="JR40" s="102" t="s">
        <v>388</v>
      </c>
      <c r="JS40" s="84"/>
      <c r="JT40" s="93">
        <v>2</v>
      </c>
      <c r="JU40" s="61" t="s">
        <v>0</v>
      </c>
      <c r="JV40" s="56">
        <v>1</v>
      </c>
      <c r="JW40" s="101" t="s">
        <v>217</v>
      </c>
      <c r="JX40" s="102" t="s">
        <v>215</v>
      </c>
      <c r="JY40" s="84"/>
      <c r="JZ40" s="93">
        <v>3</v>
      </c>
      <c r="KA40" s="61" t="s">
        <v>0</v>
      </c>
      <c r="KB40" s="56">
        <v>1</v>
      </c>
      <c r="KC40" s="101" t="s">
        <v>265</v>
      </c>
      <c r="KD40" s="102" t="s">
        <v>388</v>
      </c>
      <c r="KE40" s="84"/>
      <c r="KF40" s="93"/>
      <c r="KG40" s="61" t="s">
        <v>0</v>
      </c>
      <c r="KH40" s="56"/>
      <c r="KI40" s="101" t="s">
        <v>325</v>
      </c>
      <c r="KJ40" s="102" t="s">
        <v>325</v>
      </c>
      <c r="KK40" s="84"/>
      <c r="KL40" s="56"/>
      <c r="KM40" s="61" t="s">
        <v>0</v>
      </c>
      <c r="KN40" s="56"/>
      <c r="KO40" s="101" t="s">
        <v>325</v>
      </c>
      <c r="KP40" s="102" t="s">
        <v>325</v>
      </c>
      <c r="KQ40" s="84"/>
      <c r="KR40" s="56">
        <v>2</v>
      </c>
      <c r="KS40" s="61" t="s">
        <v>0</v>
      </c>
      <c r="KT40" s="56">
        <v>0</v>
      </c>
      <c r="KU40" s="101" t="s">
        <v>217</v>
      </c>
      <c r="KV40" s="102" t="s">
        <v>215</v>
      </c>
      <c r="KW40" s="84"/>
      <c r="KX40" s="56"/>
      <c r="KY40" s="61" t="s">
        <v>0</v>
      </c>
      <c r="KZ40" s="56"/>
      <c r="LA40" s="101" t="s">
        <v>325</v>
      </c>
      <c r="LB40" s="102" t="s">
        <v>325</v>
      </c>
      <c r="LC40" s="84"/>
      <c r="LD40" s="93"/>
      <c r="LE40" s="61" t="s">
        <v>0</v>
      </c>
      <c r="LF40" s="56"/>
      <c r="LG40" s="101" t="s">
        <v>325</v>
      </c>
      <c r="LH40" s="102" t="s">
        <v>325</v>
      </c>
      <c r="LI40" s="84"/>
      <c r="LJ40" s="56"/>
      <c r="LK40" s="61" t="s">
        <v>0</v>
      </c>
      <c r="LL40" s="56"/>
      <c r="LM40" s="101" t="s">
        <v>325</v>
      </c>
      <c r="LN40" s="102" t="s">
        <v>325</v>
      </c>
      <c r="LO40" s="84"/>
      <c r="LP40" s="56"/>
      <c r="LQ40" s="61" t="s">
        <v>0</v>
      </c>
      <c r="LR40" s="56"/>
      <c r="LS40" s="101" t="s">
        <v>325</v>
      </c>
      <c r="LT40" s="102" t="s">
        <v>325</v>
      </c>
      <c r="LU40" s="84"/>
      <c r="LV40" s="93"/>
      <c r="LW40" s="61" t="s">
        <v>0</v>
      </c>
      <c r="LX40" s="56"/>
      <c r="LY40" s="101" t="s">
        <v>325</v>
      </c>
      <c r="LZ40" s="102" t="s">
        <v>325</v>
      </c>
      <c r="MA40" s="84"/>
      <c r="MB40" s="56"/>
      <c r="MC40" s="61" t="s">
        <v>0</v>
      </c>
      <c r="MD40" s="56"/>
      <c r="ME40" s="101" t="s">
        <v>325</v>
      </c>
      <c r="MF40" s="102" t="s">
        <v>325</v>
      </c>
      <c r="MG40" s="84"/>
      <c r="MH40" s="56"/>
      <c r="MI40" s="61" t="s">
        <v>0</v>
      </c>
      <c r="MJ40" s="56"/>
      <c r="MK40" s="101" t="s">
        <v>325</v>
      </c>
      <c r="ML40" s="102" t="s">
        <v>325</v>
      </c>
      <c r="MM40" s="84"/>
      <c r="MN40" s="56"/>
      <c r="MO40" s="61" t="s">
        <v>0</v>
      </c>
      <c r="MP40" s="56"/>
      <c r="MQ40" s="101" t="s">
        <v>325</v>
      </c>
      <c r="MR40" s="102" t="s">
        <v>325</v>
      </c>
      <c r="MS40" s="84"/>
      <c r="MT40" s="93"/>
      <c r="MU40" s="61" t="s">
        <v>0</v>
      </c>
      <c r="MV40" s="56"/>
      <c r="MW40" s="101" t="s">
        <v>325</v>
      </c>
      <c r="MX40" s="102" t="s">
        <v>325</v>
      </c>
      <c r="MY40" s="84"/>
      <c r="MZ40" s="56"/>
      <c r="NA40" s="61" t="s">
        <v>0</v>
      </c>
      <c r="NB40" s="56"/>
      <c r="NC40" s="101" t="s">
        <v>325</v>
      </c>
      <c r="ND40" s="102" t="s">
        <v>325</v>
      </c>
      <c r="NE40" s="84"/>
      <c r="NF40" s="56"/>
      <c r="NG40" s="61" t="s">
        <v>0</v>
      </c>
      <c r="NH40" s="56"/>
      <c r="NI40" s="101" t="s">
        <v>325</v>
      </c>
      <c r="NJ40" s="102" t="s">
        <v>325</v>
      </c>
      <c r="NK40" s="84"/>
      <c r="NL40" s="56"/>
      <c r="NM40" s="61" t="s">
        <v>0</v>
      </c>
      <c r="NN40" s="56"/>
      <c r="NO40" s="101" t="s">
        <v>325</v>
      </c>
      <c r="NP40" s="102" t="s">
        <v>325</v>
      </c>
      <c r="NQ40" s="84"/>
      <c r="NR40" s="56"/>
      <c r="NS40" s="61" t="s">
        <v>0</v>
      </c>
      <c r="NT40" s="56"/>
      <c r="NU40" s="101" t="s">
        <v>325</v>
      </c>
      <c r="NV40" s="102" t="s">
        <v>325</v>
      </c>
      <c r="NW40" s="61"/>
      <c r="NX40" s="93"/>
      <c r="NY40" s="61" t="s">
        <v>0</v>
      </c>
      <c r="NZ40" s="56"/>
      <c r="OA40" s="101" t="s">
        <v>325</v>
      </c>
      <c r="OB40" s="102" t="s">
        <v>325</v>
      </c>
      <c r="OC40" s="61"/>
      <c r="OD40" s="229"/>
      <c r="OE40" s="101" t="s">
        <v>0</v>
      </c>
      <c r="OF40" s="101"/>
      <c r="OG40" s="101" t="s">
        <v>325</v>
      </c>
      <c r="OH40" s="102" t="s">
        <v>325</v>
      </c>
    </row>
    <row r="41" spans="1:398" ht="15" x14ac:dyDescent="0.2">
      <c r="A41" s="256">
        <f>IF(B41="","",VLOOKUP(B41,'Registrovaní tipéri'!$A$2:$B$101,2,FALSE))</f>
        <v>43</v>
      </c>
      <c r="B41" s="250" t="s">
        <v>249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215</v>
      </c>
      <c r="N41" s="102" t="s">
        <v>211</v>
      </c>
      <c r="O41" s="72"/>
      <c r="P41" s="93">
        <v>4</v>
      </c>
      <c r="Q41" s="61" t="s">
        <v>0</v>
      </c>
      <c r="R41" s="56">
        <v>0</v>
      </c>
      <c r="S41" s="101" t="s">
        <v>217</v>
      </c>
      <c r="T41" s="102" t="s">
        <v>326</v>
      </c>
      <c r="U41" s="72"/>
      <c r="V41" s="93">
        <v>0</v>
      </c>
      <c r="W41" s="61" t="s">
        <v>0</v>
      </c>
      <c r="X41" s="56">
        <v>2</v>
      </c>
      <c r="Y41" s="101" t="s">
        <v>215</v>
      </c>
      <c r="Z41" s="102" t="s">
        <v>215</v>
      </c>
      <c r="AA41" s="84"/>
      <c r="AB41" s="56">
        <v>4</v>
      </c>
      <c r="AC41" s="61" t="s">
        <v>0</v>
      </c>
      <c r="AD41" s="56">
        <v>1</v>
      </c>
      <c r="AE41" s="101" t="s">
        <v>217</v>
      </c>
      <c r="AF41" s="102" t="s">
        <v>215</v>
      </c>
      <c r="AG41" s="84"/>
      <c r="AH41" s="56">
        <v>1</v>
      </c>
      <c r="AI41" s="61" t="s">
        <v>0</v>
      </c>
      <c r="AJ41" s="56">
        <v>4</v>
      </c>
      <c r="AK41" s="101" t="s">
        <v>217</v>
      </c>
      <c r="AL41" s="102" t="s">
        <v>215</v>
      </c>
      <c r="AM41" s="84"/>
      <c r="AN41" s="93">
        <v>0</v>
      </c>
      <c r="AO41" s="61" t="s">
        <v>0</v>
      </c>
      <c r="AP41" s="56">
        <v>4</v>
      </c>
      <c r="AQ41" s="101" t="s">
        <v>217</v>
      </c>
      <c r="AR41" s="102" t="s">
        <v>215</v>
      </c>
      <c r="AS41" s="84"/>
      <c r="AT41" s="56">
        <v>4</v>
      </c>
      <c r="AU41" s="61" t="s">
        <v>0</v>
      </c>
      <c r="AV41" s="56">
        <v>1</v>
      </c>
      <c r="AW41" s="101" t="s">
        <v>217</v>
      </c>
      <c r="AX41" s="102" t="s">
        <v>215</v>
      </c>
      <c r="AY41" s="84"/>
      <c r="AZ41" s="93">
        <v>4</v>
      </c>
      <c r="BA41" s="61" t="s">
        <v>0</v>
      </c>
      <c r="BB41" s="56">
        <v>0</v>
      </c>
      <c r="BC41" s="101" t="s">
        <v>216</v>
      </c>
      <c r="BD41" s="102" t="s">
        <v>359</v>
      </c>
      <c r="BE41" s="84"/>
      <c r="BF41" s="56">
        <v>0</v>
      </c>
      <c r="BG41" s="61" t="s">
        <v>0</v>
      </c>
      <c r="BH41" s="56">
        <v>4</v>
      </c>
      <c r="BI41" s="101" t="s">
        <v>217</v>
      </c>
      <c r="BJ41" s="102" t="s">
        <v>215</v>
      </c>
      <c r="BK41" s="84"/>
      <c r="BL41" s="56">
        <v>4</v>
      </c>
      <c r="BM41" s="61" t="s">
        <v>0</v>
      </c>
      <c r="BN41" s="56">
        <v>0</v>
      </c>
      <c r="BO41" s="101" t="s">
        <v>217</v>
      </c>
      <c r="BP41" s="102" t="s">
        <v>359</v>
      </c>
      <c r="BQ41" s="84"/>
      <c r="BR41" s="56">
        <v>0</v>
      </c>
      <c r="BS41" s="61" t="s">
        <v>0</v>
      </c>
      <c r="BT41" s="56">
        <v>4</v>
      </c>
      <c r="BU41" s="101" t="s">
        <v>215</v>
      </c>
      <c r="BV41" s="102" t="s">
        <v>215</v>
      </c>
      <c r="BW41" s="84"/>
      <c r="BX41" s="56">
        <v>4</v>
      </c>
      <c r="BY41" s="61" t="s">
        <v>0</v>
      </c>
      <c r="BZ41" s="56">
        <v>0</v>
      </c>
      <c r="CA41" s="101" t="s">
        <v>217</v>
      </c>
      <c r="CB41" s="102" t="s">
        <v>288</v>
      </c>
      <c r="CC41" s="84"/>
      <c r="CD41" s="56">
        <v>4</v>
      </c>
      <c r="CE41" s="61" t="s">
        <v>0</v>
      </c>
      <c r="CF41" s="56">
        <v>0</v>
      </c>
      <c r="CG41" s="101" t="s">
        <v>213</v>
      </c>
      <c r="CH41" s="102" t="s">
        <v>214</v>
      </c>
      <c r="CI41" s="84"/>
      <c r="CJ41" s="93">
        <v>4</v>
      </c>
      <c r="CK41" s="61" t="s">
        <v>0</v>
      </c>
      <c r="CL41" s="56">
        <v>0</v>
      </c>
      <c r="CM41" s="101" t="s">
        <v>217</v>
      </c>
      <c r="CN41" s="102" t="s">
        <v>215</v>
      </c>
      <c r="CO41" s="84"/>
      <c r="CP41" s="93">
        <v>0</v>
      </c>
      <c r="CQ41" s="61" t="s">
        <v>0</v>
      </c>
      <c r="CR41" s="56">
        <v>4</v>
      </c>
      <c r="CS41" s="101" t="s">
        <v>214</v>
      </c>
      <c r="CT41" s="102" t="s">
        <v>265</v>
      </c>
      <c r="CU41" s="84"/>
      <c r="CV41" s="56">
        <v>0</v>
      </c>
      <c r="CW41" s="61" t="s">
        <v>0</v>
      </c>
      <c r="CX41" s="56">
        <v>4</v>
      </c>
      <c r="CY41" s="101" t="s">
        <v>217</v>
      </c>
      <c r="CZ41" s="102" t="s">
        <v>215</v>
      </c>
      <c r="DA41" s="84"/>
      <c r="DB41" s="56"/>
      <c r="DC41" s="61" t="s">
        <v>0</v>
      </c>
      <c r="DD41" s="56"/>
      <c r="DE41" s="101" t="s">
        <v>325</v>
      </c>
      <c r="DF41" s="102" t="s">
        <v>325</v>
      </c>
      <c r="DG41" s="84"/>
      <c r="DH41" s="56">
        <v>4</v>
      </c>
      <c r="DI41" s="61" t="s">
        <v>0</v>
      </c>
      <c r="DJ41" s="56">
        <v>0</v>
      </c>
      <c r="DK41" s="101" t="s">
        <v>217</v>
      </c>
      <c r="DL41" s="102" t="s">
        <v>215</v>
      </c>
      <c r="DM41" s="84"/>
      <c r="DN41" s="56">
        <v>0</v>
      </c>
      <c r="DO41" s="61" t="s">
        <v>0</v>
      </c>
      <c r="DP41" s="56">
        <v>4</v>
      </c>
      <c r="DQ41" s="101" t="s">
        <v>217</v>
      </c>
      <c r="DR41" s="102" t="s">
        <v>215</v>
      </c>
      <c r="DS41" s="84"/>
      <c r="DT41" s="56">
        <v>4</v>
      </c>
      <c r="DU41" s="61" t="s">
        <v>0</v>
      </c>
      <c r="DV41" s="56">
        <v>0</v>
      </c>
      <c r="DW41" s="101" t="s">
        <v>215</v>
      </c>
      <c r="DX41" s="102" t="s">
        <v>218</v>
      </c>
      <c r="DY41" s="84"/>
      <c r="DZ41" s="56">
        <v>4</v>
      </c>
      <c r="EA41" s="61" t="s">
        <v>0</v>
      </c>
      <c r="EB41" s="56">
        <v>0</v>
      </c>
      <c r="EC41" s="101" t="s">
        <v>217</v>
      </c>
      <c r="ED41" s="102" t="s">
        <v>215</v>
      </c>
      <c r="EE41" s="84"/>
      <c r="EF41" s="56">
        <v>0</v>
      </c>
      <c r="EG41" s="61" t="s">
        <v>0</v>
      </c>
      <c r="EH41" s="56">
        <v>4</v>
      </c>
      <c r="EI41" s="101" t="s">
        <v>217</v>
      </c>
      <c r="EJ41" s="102" t="s">
        <v>215</v>
      </c>
      <c r="EK41" s="84"/>
      <c r="EL41" s="56">
        <v>0</v>
      </c>
      <c r="EM41" s="61" t="s">
        <v>0</v>
      </c>
      <c r="EN41" s="56">
        <v>4</v>
      </c>
      <c r="EO41" s="101" t="s">
        <v>217</v>
      </c>
      <c r="EP41" s="102" t="s">
        <v>215</v>
      </c>
      <c r="EQ41" s="84"/>
      <c r="ER41" s="93">
        <v>0</v>
      </c>
      <c r="ES41" s="61" t="s">
        <v>0</v>
      </c>
      <c r="ET41" s="56">
        <v>4</v>
      </c>
      <c r="EU41" s="101" t="s">
        <v>361</v>
      </c>
      <c r="EV41" s="102" t="s">
        <v>359</v>
      </c>
      <c r="EW41" s="84"/>
      <c r="EX41" s="56">
        <v>4</v>
      </c>
      <c r="EY41" s="61" t="s">
        <v>0</v>
      </c>
      <c r="EZ41" s="56">
        <v>0</v>
      </c>
      <c r="FA41" s="101" t="s">
        <v>217</v>
      </c>
      <c r="FB41" s="102" t="s">
        <v>215</v>
      </c>
      <c r="FC41" s="84"/>
      <c r="FD41" s="93">
        <v>3</v>
      </c>
      <c r="FE41" s="61" t="s">
        <v>0</v>
      </c>
      <c r="FF41" s="56">
        <v>0</v>
      </c>
      <c r="FG41" s="101" t="s">
        <v>217</v>
      </c>
      <c r="FH41" s="102" t="s">
        <v>214</v>
      </c>
      <c r="FI41" s="84"/>
      <c r="FJ41" s="56">
        <v>4</v>
      </c>
      <c r="FK41" s="61" t="s">
        <v>0</v>
      </c>
      <c r="FL41" s="56">
        <v>2</v>
      </c>
      <c r="FM41" s="101" t="s">
        <v>217</v>
      </c>
      <c r="FN41" s="102" t="s">
        <v>215</v>
      </c>
      <c r="FO41" s="84"/>
      <c r="FP41" s="56"/>
      <c r="FQ41" s="61" t="s">
        <v>0</v>
      </c>
      <c r="FR41" s="56"/>
      <c r="FS41" s="101" t="s">
        <v>325</v>
      </c>
      <c r="FT41" s="102" t="s">
        <v>325</v>
      </c>
      <c r="FU41" s="84"/>
      <c r="FV41" s="56">
        <v>4</v>
      </c>
      <c r="FW41" s="61" t="s">
        <v>0</v>
      </c>
      <c r="FX41" s="56">
        <v>0</v>
      </c>
      <c r="FY41" s="101" t="s">
        <v>217</v>
      </c>
      <c r="FZ41" s="102" t="s">
        <v>217</v>
      </c>
      <c r="GA41" s="84"/>
      <c r="GB41" s="93">
        <v>1</v>
      </c>
      <c r="GC41" s="61" t="s">
        <v>0</v>
      </c>
      <c r="GD41" s="56">
        <v>3</v>
      </c>
      <c r="GE41" s="101" t="s">
        <v>217</v>
      </c>
      <c r="GF41" s="102" t="s">
        <v>214</v>
      </c>
      <c r="GG41" s="84"/>
      <c r="GH41" s="93">
        <v>2</v>
      </c>
      <c r="GI41" s="61" t="s">
        <v>0</v>
      </c>
      <c r="GJ41" s="56">
        <v>1</v>
      </c>
      <c r="GK41" s="101" t="s">
        <v>217</v>
      </c>
      <c r="GL41" s="102" t="s">
        <v>218</v>
      </c>
      <c r="GM41" s="84"/>
      <c r="GN41" s="56">
        <v>0</v>
      </c>
      <c r="GO41" s="61" t="s">
        <v>0</v>
      </c>
      <c r="GP41" s="56">
        <v>4</v>
      </c>
      <c r="GQ41" s="101" t="s">
        <v>217</v>
      </c>
      <c r="GR41" s="102" t="s">
        <v>326</v>
      </c>
      <c r="GS41" s="84"/>
      <c r="GT41" s="56">
        <v>2</v>
      </c>
      <c r="GU41" s="61" t="s">
        <v>0</v>
      </c>
      <c r="GV41" s="56">
        <v>2</v>
      </c>
      <c r="GW41" s="101" t="s">
        <v>217</v>
      </c>
      <c r="GX41" s="102" t="s">
        <v>216</v>
      </c>
      <c r="GY41" s="84"/>
      <c r="GZ41" s="93">
        <v>4</v>
      </c>
      <c r="HA41" s="61" t="s">
        <v>0</v>
      </c>
      <c r="HB41" s="56">
        <v>0</v>
      </c>
      <c r="HC41" s="101" t="s">
        <v>217</v>
      </c>
      <c r="HD41" s="102" t="s">
        <v>209</v>
      </c>
      <c r="HE41" s="84"/>
      <c r="HF41" s="56">
        <v>2</v>
      </c>
      <c r="HG41" s="61" t="s">
        <v>0</v>
      </c>
      <c r="HH41" s="56">
        <v>1</v>
      </c>
      <c r="HI41" s="101" t="s">
        <v>217</v>
      </c>
      <c r="HJ41" s="102" t="s">
        <v>217</v>
      </c>
      <c r="HK41" s="84"/>
      <c r="HL41" s="56">
        <v>1</v>
      </c>
      <c r="HM41" s="61" t="s">
        <v>0</v>
      </c>
      <c r="HN41" s="56">
        <v>2</v>
      </c>
      <c r="HO41" s="101" t="s">
        <v>217</v>
      </c>
      <c r="HP41" s="102" t="s">
        <v>211</v>
      </c>
      <c r="HQ41" s="84"/>
      <c r="HR41" s="56">
        <v>4</v>
      </c>
      <c r="HS41" s="61" t="s">
        <v>0</v>
      </c>
      <c r="HT41" s="56">
        <v>0</v>
      </c>
      <c r="HU41" s="101" t="s">
        <v>217</v>
      </c>
      <c r="HV41" s="102" t="s">
        <v>211</v>
      </c>
      <c r="HW41" s="84"/>
      <c r="HX41" s="93"/>
      <c r="HY41" s="61" t="s">
        <v>0</v>
      </c>
      <c r="HZ41" s="56"/>
      <c r="IA41" s="101" t="s">
        <v>325</v>
      </c>
      <c r="IB41" s="102" t="s">
        <v>325</v>
      </c>
      <c r="IC41" s="84"/>
      <c r="ID41" s="56">
        <v>0</v>
      </c>
      <c r="IE41" s="61" t="s">
        <v>0</v>
      </c>
      <c r="IF41" s="56">
        <v>2</v>
      </c>
      <c r="IG41" s="101" t="s">
        <v>217</v>
      </c>
      <c r="IH41" s="102" t="s">
        <v>215</v>
      </c>
      <c r="II41" s="84"/>
      <c r="IJ41" s="56"/>
      <c r="IK41" s="61" t="s">
        <v>0</v>
      </c>
      <c r="IL41" s="56"/>
      <c r="IM41" s="101" t="s">
        <v>325</v>
      </c>
      <c r="IN41" s="102" t="s">
        <v>325</v>
      </c>
      <c r="IO41" s="84"/>
      <c r="IP41" s="93">
        <v>3</v>
      </c>
      <c r="IQ41" s="61" t="s">
        <v>0</v>
      </c>
      <c r="IR41" s="56">
        <v>0</v>
      </c>
      <c r="IS41" s="101" t="s">
        <v>218</v>
      </c>
      <c r="IT41" s="102" t="s">
        <v>388</v>
      </c>
      <c r="IU41" s="84"/>
      <c r="IV41" s="56"/>
      <c r="IW41" s="61" t="s">
        <v>0</v>
      </c>
      <c r="IX41" s="56"/>
      <c r="IY41" s="101" t="s">
        <v>325</v>
      </c>
      <c r="IZ41" s="102" t="s">
        <v>325</v>
      </c>
      <c r="JA41" s="84"/>
      <c r="JB41" s="56"/>
      <c r="JC41" s="61" t="s">
        <v>0</v>
      </c>
      <c r="JD41" s="56"/>
      <c r="JE41" s="101" t="s">
        <v>325</v>
      </c>
      <c r="JF41" s="102" t="s">
        <v>325</v>
      </c>
      <c r="JG41" s="84"/>
      <c r="JH41" s="56"/>
      <c r="JI41" s="61" t="s">
        <v>0</v>
      </c>
      <c r="JJ41" s="56"/>
      <c r="JK41" s="101" t="s">
        <v>325</v>
      </c>
      <c r="JL41" s="102" t="s">
        <v>325</v>
      </c>
      <c r="JM41" s="84"/>
      <c r="JN41" s="56"/>
      <c r="JO41" s="61" t="s">
        <v>0</v>
      </c>
      <c r="JP41" s="56"/>
      <c r="JQ41" s="101" t="s">
        <v>325</v>
      </c>
      <c r="JR41" s="102" t="s">
        <v>325</v>
      </c>
      <c r="JS41" s="84"/>
      <c r="JT41" s="93"/>
      <c r="JU41" s="61" t="s">
        <v>0</v>
      </c>
      <c r="JV41" s="56"/>
      <c r="JW41" s="101" t="s">
        <v>325</v>
      </c>
      <c r="JX41" s="102" t="s">
        <v>325</v>
      </c>
      <c r="JY41" s="84"/>
      <c r="JZ41" s="93"/>
      <c r="KA41" s="61" t="s">
        <v>0</v>
      </c>
      <c r="KB41" s="56"/>
      <c r="KC41" s="101" t="s">
        <v>325</v>
      </c>
      <c r="KD41" s="102" t="s">
        <v>325</v>
      </c>
      <c r="KE41" s="84"/>
      <c r="KF41" s="93">
        <v>0</v>
      </c>
      <c r="KG41" s="61" t="s">
        <v>0</v>
      </c>
      <c r="KH41" s="56">
        <v>4</v>
      </c>
      <c r="KI41" s="101" t="s">
        <v>217</v>
      </c>
      <c r="KJ41" s="102" t="s">
        <v>215</v>
      </c>
      <c r="KK41" s="84"/>
      <c r="KL41" s="56"/>
      <c r="KM41" s="61" t="s">
        <v>0</v>
      </c>
      <c r="KN41" s="56"/>
      <c r="KO41" s="101" t="s">
        <v>325</v>
      </c>
      <c r="KP41" s="102" t="s">
        <v>325</v>
      </c>
      <c r="KQ41" s="84"/>
      <c r="KR41" s="56"/>
      <c r="KS41" s="61" t="s">
        <v>0</v>
      </c>
      <c r="KT41" s="56"/>
      <c r="KU41" s="101" t="s">
        <v>325</v>
      </c>
      <c r="KV41" s="102" t="s">
        <v>325</v>
      </c>
      <c r="KW41" s="84"/>
      <c r="KX41" s="56"/>
      <c r="KY41" s="61" t="s">
        <v>0</v>
      </c>
      <c r="KZ41" s="56"/>
      <c r="LA41" s="101" t="s">
        <v>325</v>
      </c>
      <c r="LB41" s="102" t="s">
        <v>325</v>
      </c>
      <c r="LC41" s="84"/>
      <c r="LD41" s="93"/>
      <c r="LE41" s="61" t="s">
        <v>0</v>
      </c>
      <c r="LF41" s="56"/>
      <c r="LG41" s="101" t="s">
        <v>325</v>
      </c>
      <c r="LH41" s="102" t="s">
        <v>325</v>
      </c>
      <c r="LI41" s="84"/>
      <c r="LJ41" s="56"/>
      <c r="LK41" s="61" t="s">
        <v>0</v>
      </c>
      <c r="LL41" s="56"/>
      <c r="LM41" s="101" t="s">
        <v>325</v>
      </c>
      <c r="LN41" s="102" t="s">
        <v>325</v>
      </c>
      <c r="LO41" s="84"/>
      <c r="LP41" s="56"/>
      <c r="LQ41" s="61" t="s">
        <v>0</v>
      </c>
      <c r="LR41" s="56"/>
      <c r="LS41" s="101" t="s">
        <v>325</v>
      </c>
      <c r="LT41" s="102" t="s">
        <v>325</v>
      </c>
      <c r="LU41" s="84"/>
      <c r="LV41" s="93"/>
      <c r="LW41" s="61" t="s">
        <v>0</v>
      </c>
      <c r="LX41" s="56"/>
      <c r="LY41" s="101" t="s">
        <v>325</v>
      </c>
      <c r="LZ41" s="102" t="s">
        <v>325</v>
      </c>
      <c r="MA41" s="84"/>
      <c r="MB41" s="56"/>
      <c r="MC41" s="61" t="s">
        <v>0</v>
      </c>
      <c r="MD41" s="56"/>
      <c r="ME41" s="101" t="s">
        <v>325</v>
      </c>
      <c r="MF41" s="102" t="s">
        <v>325</v>
      </c>
      <c r="MG41" s="84"/>
      <c r="MH41" s="56"/>
      <c r="MI41" s="61" t="s">
        <v>0</v>
      </c>
      <c r="MJ41" s="56"/>
      <c r="MK41" s="101" t="s">
        <v>325</v>
      </c>
      <c r="ML41" s="102" t="s">
        <v>325</v>
      </c>
      <c r="MM41" s="84"/>
      <c r="MN41" s="56"/>
      <c r="MO41" s="61" t="s">
        <v>0</v>
      </c>
      <c r="MP41" s="56"/>
      <c r="MQ41" s="101" t="s">
        <v>325</v>
      </c>
      <c r="MR41" s="102" t="s">
        <v>325</v>
      </c>
      <c r="MS41" s="84"/>
      <c r="MT41" s="93"/>
      <c r="MU41" s="61" t="s">
        <v>0</v>
      </c>
      <c r="MV41" s="56"/>
      <c r="MW41" s="101" t="s">
        <v>325</v>
      </c>
      <c r="MX41" s="102" t="s">
        <v>325</v>
      </c>
      <c r="MY41" s="84"/>
      <c r="MZ41" s="56"/>
      <c r="NA41" s="61" t="s">
        <v>0</v>
      </c>
      <c r="NB41" s="56"/>
      <c r="NC41" s="101" t="s">
        <v>325</v>
      </c>
      <c r="ND41" s="102" t="s">
        <v>325</v>
      </c>
      <c r="NE41" s="84"/>
      <c r="NF41" s="56"/>
      <c r="NG41" s="61" t="s">
        <v>0</v>
      </c>
      <c r="NH41" s="56"/>
      <c r="NI41" s="101" t="s">
        <v>325</v>
      </c>
      <c r="NJ41" s="102" t="s">
        <v>325</v>
      </c>
      <c r="NK41" s="84"/>
      <c r="NL41" s="56"/>
      <c r="NM41" s="61" t="s">
        <v>0</v>
      </c>
      <c r="NN41" s="56"/>
      <c r="NO41" s="101" t="s">
        <v>325</v>
      </c>
      <c r="NP41" s="102" t="s">
        <v>325</v>
      </c>
      <c r="NQ41" s="84"/>
      <c r="NR41" s="56"/>
      <c r="NS41" s="61" t="s">
        <v>0</v>
      </c>
      <c r="NT41" s="56"/>
      <c r="NU41" s="101" t="s">
        <v>325</v>
      </c>
      <c r="NV41" s="102" t="s">
        <v>325</v>
      </c>
      <c r="NW41" s="61"/>
      <c r="NX41" s="93"/>
      <c r="NY41" s="61" t="s">
        <v>0</v>
      </c>
      <c r="NZ41" s="56"/>
      <c r="OA41" s="101" t="s">
        <v>325</v>
      </c>
      <c r="OB41" s="102" t="s">
        <v>325</v>
      </c>
      <c r="OC41" s="61"/>
      <c r="OD41" s="229"/>
      <c r="OE41" s="101" t="s">
        <v>0</v>
      </c>
      <c r="OF41" s="101"/>
      <c r="OG41" s="101" t="s">
        <v>325</v>
      </c>
      <c r="OH41" s="102" t="s">
        <v>325</v>
      </c>
    </row>
    <row r="42" spans="1:398" ht="15" hidden="1" x14ac:dyDescent="0.2">
      <c r="A42" s="256">
        <f>IF(B42="","",VLOOKUP(B42,'Registrovaní tipéri'!$A$2:$B$101,2,FALSE))</f>
        <v>42</v>
      </c>
      <c r="B42" s="250" t="s">
        <v>245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216</v>
      </c>
      <c r="N42" s="102" t="s">
        <v>215</v>
      </c>
      <c r="O42" s="72"/>
      <c r="P42" s="93">
        <v>3</v>
      </c>
      <c r="Q42" s="61" t="s">
        <v>0</v>
      </c>
      <c r="R42" s="56">
        <v>0</v>
      </c>
      <c r="S42" s="101" t="s">
        <v>265</v>
      </c>
      <c r="T42" s="102" t="s">
        <v>216</v>
      </c>
      <c r="U42" s="72"/>
      <c r="V42" s="93">
        <v>1</v>
      </c>
      <c r="W42" s="61" t="s">
        <v>0</v>
      </c>
      <c r="X42" s="56">
        <v>2</v>
      </c>
      <c r="Y42" s="101" t="s">
        <v>216</v>
      </c>
      <c r="Z42" s="102" t="s">
        <v>215</v>
      </c>
      <c r="AA42" s="84"/>
      <c r="AB42" s="56">
        <v>2</v>
      </c>
      <c r="AC42" s="61" t="s">
        <v>0</v>
      </c>
      <c r="AD42" s="56">
        <v>1</v>
      </c>
      <c r="AE42" s="101" t="s">
        <v>218</v>
      </c>
      <c r="AF42" s="102" t="s">
        <v>215</v>
      </c>
      <c r="AG42" s="84"/>
      <c r="AH42" s="56">
        <v>1</v>
      </c>
      <c r="AI42" s="61" t="s">
        <v>0</v>
      </c>
      <c r="AJ42" s="56">
        <v>2</v>
      </c>
      <c r="AK42" s="101" t="s">
        <v>265</v>
      </c>
      <c r="AL42" s="102" t="s">
        <v>216</v>
      </c>
      <c r="AM42" s="84"/>
      <c r="AN42" s="93">
        <v>1</v>
      </c>
      <c r="AO42" s="61" t="s">
        <v>0</v>
      </c>
      <c r="AP42" s="56">
        <v>2</v>
      </c>
      <c r="AQ42" s="101" t="s">
        <v>361</v>
      </c>
      <c r="AR42" s="102" t="s">
        <v>214</v>
      </c>
      <c r="AS42" s="84"/>
      <c r="AT42" s="56">
        <v>2</v>
      </c>
      <c r="AU42" s="61" t="s">
        <v>0</v>
      </c>
      <c r="AV42" s="56">
        <v>0</v>
      </c>
      <c r="AW42" s="101" t="s">
        <v>265</v>
      </c>
      <c r="AX42" s="102" t="s">
        <v>215</v>
      </c>
      <c r="AY42" s="84"/>
      <c r="AZ42" s="93">
        <v>3</v>
      </c>
      <c r="BA42" s="61" t="s">
        <v>0</v>
      </c>
      <c r="BB42" s="56">
        <v>0</v>
      </c>
      <c r="BC42" s="101" t="s">
        <v>216</v>
      </c>
      <c r="BD42" s="102" t="s">
        <v>265</v>
      </c>
      <c r="BE42" s="84"/>
      <c r="BF42" s="56">
        <v>2</v>
      </c>
      <c r="BG42" s="61" t="s">
        <v>0</v>
      </c>
      <c r="BH42" s="56">
        <v>3</v>
      </c>
      <c r="BI42" s="101" t="s">
        <v>218</v>
      </c>
      <c r="BJ42" s="102" t="s">
        <v>215</v>
      </c>
      <c r="BK42" s="84"/>
      <c r="BL42" s="56">
        <v>2</v>
      </c>
      <c r="BM42" s="61" t="s">
        <v>0</v>
      </c>
      <c r="BN42" s="56">
        <v>0</v>
      </c>
      <c r="BO42" s="101" t="s">
        <v>216</v>
      </c>
      <c r="BP42" s="102" t="s">
        <v>217</v>
      </c>
      <c r="BQ42" s="84"/>
      <c r="BR42" s="56">
        <v>0</v>
      </c>
      <c r="BS42" s="61" t="s">
        <v>0</v>
      </c>
      <c r="BT42" s="56">
        <v>2</v>
      </c>
      <c r="BU42" s="101" t="s">
        <v>218</v>
      </c>
      <c r="BV42" s="102" t="s">
        <v>288</v>
      </c>
      <c r="BW42" s="84"/>
      <c r="BX42" s="56">
        <v>2</v>
      </c>
      <c r="BY42" s="61" t="s">
        <v>0</v>
      </c>
      <c r="BZ42" s="56">
        <v>1</v>
      </c>
      <c r="CA42" s="101" t="s">
        <v>215</v>
      </c>
      <c r="CB42" s="102" t="s">
        <v>288</v>
      </c>
      <c r="CC42" s="84"/>
      <c r="CD42" s="56">
        <v>3</v>
      </c>
      <c r="CE42" s="61" t="s">
        <v>0</v>
      </c>
      <c r="CF42" s="56">
        <v>0</v>
      </c>
      <c r="CG42" s="101" t="s">
        <v>217</v>
      </c>
      <c r="CH42" s="102" t="s">
        <v>214</v>
      </c>
      <c r="CI42" s="84"/>
      <c r="CJ42" s="93">
        <v>3</v>
      </c>
      <c r="CK42" s="61" t="s">
        <v>0</v>
      </c>
      <c r="CL42" s="56">
        <v>0</v>
      </c>
      <c r="CM42" s="101" t="s">
        <v>215</v>
      </c>
      <c r="CN42" s="102" t="s">
        <v>265</v>
      </c>
      <c r="CO42" s="84"/>
      <c r="CP42" s="93">
        <v>1</v>
      </c>
      <c r="CQ42" s="61" t="s">
        <v>0</v>
      </c>
      <c r="CR42" s="56">
        <v>2</v>
      </c>
      <c r="CS42" s="101" t="s">
        <v>265</v>
      </c>
      <c r="CT42" s="102" t="s">
        <v>213</v>
      </c>
      <c r="CU42" s="84"/>
      <c r="CV42" s="56">
        <v>1</v>
      </c>
      <c r="CW42" s="61" t="s">
        <v>0</v>
      </c>
      <c r="CX42" s="56">
        <v>3</v>
      </c>
      <c r="CY42" s="101" t="s">
        <v>216</v>
      </c>
      <c r="CZ42" s="102" t="s">
        <v>288</v>
      </c>
      <c r="DA42" s="84"/>
      <c r="DB42" s="56"/>
      <c r="DC42" s="61" t="s">
        <v>0</v>
      </c>
      <c r="DD42" s="56"/>
      <c r="DE42" s="101" t="s">
        <v>325</v>
      </c>
      <c r="DF42" s="102" t="s">
        <v>325</v>
      </c>
      <c r="DG42" s="84"/>
      <c r="DH42" s="56">
        <v>2</v>
      </c>
      <c r="DI42" s="61" t="s">
        <v>0</v>
      </c>
      <c r="DJ42" s="56">
        <v>1</v>
      </c>
      <c r="DK42" s="101" t="s">
        <v>216</v>
      </c>
      <c r="DL42" s="102" t="s">
        <v>215</v>
      </c>
      <c r="DM42" s="84"/>
      <c r="DN42" s="56">
        <v>3</v>
      </c>
      <c r="DO42" s="61" t="s">
        <v>0</v>
      </c>
      <c r="DP42" s="56">
        <v>1</v>
      </c>
      <c r="DQ42" s="101" t="s">
        <v>374</v>
      </c>
      <c r="DR42" s="102" t="s">
        <v>376</v>
      </c>
      <c r="DS42" s="84"/>
      <c r="DT42" s="56"/>
      <c r="DU42" s="61" t="s">
        <v>0</v>
      </c>
      <c r="DV42" s="56"/>
      <c r="DW42" s="101" t="s">
        <v>325</v>
      </c>
      <c r="DX42" s="102" t="s">
        <v>325</v>
      </c>
      <c r="DY42" s="84"/>
      <c r="DZ42" s="56">
        <v>3</v>
      </c>
      <c r="EA42" s="61" t="s">
        <v>0</v>
      </c>
      <c r="EB42" s="56">
        <v>1</v>
      </c>
      <c r="EC42" s="101" t="s">
        <v>217</v>
      </c>
      <c r="ED42" s="102" t="s">
        <v>288</v>
      </c>
      <c r="EE42" s="84"/>
      <c r="EF42" s="56">
        <v>1</v>
      </c>
      <c r="EG42" s="61" t="s">
        <v>0</v>
      </c>
      <c r="EH42" s="56">
        <v>3</v>
      </c>
      <c r="EI42" s="101" t="s">
        <v>217</v>
      </c>
      <c r="EJ42" s="102" t="s">
        <v>211</v>
      </c>
      <c r="EK42" s="84"/>
      <c r="EL42" s="56"/>
      <c r="EM42" s="61" t="s">
        <v>0</v>
      </c>
      <c r="EN42" s="56"/>
      <c r="EO42" s="101" t="s">
        <v>325</v>
      </c>
      <c r="EP42" s="102" t="s">
        <v>325</v>
      </c>
      <c r="EQ42" s="84"/>
      <c r="ER42" s="93">
        <v>1</v>
      </c>
      <c r="ES42" s="61" t="s">
        <v>0</v>
      </c>
      <c r="ET42" s="56">
        <v>1</v>
      </c>
      <c r="EU42" s="101" t="s">
        <v>265</v>
      </c>
      <c r="EV42" s="102" t="s">
        <v>214</v>
      </c>
      <c r="EW42" s="84"/>
      <c r="EX42" s="56"/>
      <c r="EY42" s="61" t="s">
        <v>0</v>
      </c>
      <c r="EZ42" s="56"/>
      <c r="FA42" s="101" t="s">
        <v>325</v>
      </c>
      <c r="FB42" s="102" t="s">
        <v>325</v>
      </c>
      <c r="FC42" s="84"/>
      <c r="FD42" s="93">
        <v>2</v>
      </c>
      <c r="FE42" s="61" t="s">
        <v>0</v>
      </c>
      <c r="FF42" s="56">
        <v>2</v>
      </c>
      <c r="FG42" s="101" t="s">
        <v>394</v>
      </c>
      <c r="FH42" s="102" t="s">
        <v>265</v>
      </c>
      <c r="FI42" s="84"/>
      <c r="FJ42" s="56"/>
      <c r="FK42" s="61" t="s">
        <v>0</v>
      </c>
      <c r="FL42" s="56"/>
      <c r="FM42" s="101" t="s">
        <v>325</v>
      </c>
      <c r="FN42" s="102" t="s">
        <v>325</v>
      </c>
      <c r="FO42" s="84"/>
      <c r="FP42" s="56">
        <v>0</v>
      </c>
      <c r="FQ42" s="61" t="s">
        <v>0</v>
      </c>
      <c r="FR42" s="56">
        <v>2</v>
      </c>
      <c r="FS42" s="101" t="s">
        <v>215</v>
      </c>
      <c r="FT42" s="102" t="s">
        <v>211</v>
      </c>
      <c r="FU42" s="84"/>
      <c r="FV42" s="56"/>
      <c r="FW42" s="61" t="s">
        <v>0</v>
      </c>
      <c r="FX42" s="56"/>
      <c r="FY42" s="101" t="s">
        <v>325</v>
      </c>
      <c r="FZ42" s="102" t="s">
        <v>325</v>
      </c>
      <c r="GA42" s="84"/>
      <c r="GB42" s="93"/>
      <c r="GC42" s="61" t="s">
        <v>0</v>
      </c>
      <c r="GD42" s="56"/>
      <c r="GE42" s="101" t="s">
        <v>325</v>
      </c>
      <c r="GF42" s="102" t="s">
        <v>325</v>
      </c>
      <c r="GG42" s="84"/>
      <c r="GH42" s="93"/>
      <c r="GI42" s="61" t="s">
        <v>0</v>
      </c>
      <c r="GJ42" s="56"/>
      <c r="GK42" s="101" t="s">
        <v>325</v>
      </c>
      <c r="GL42" s="102" t="s">
        <v>325</v>
      </c>
      <c r="GM42" s="84"/>
      <c r="GN42" s="56"/>
      <c r="GO42" s="61" t="s">
        <v>0</v>
      </c>
      <c r="GP42" s="56"/>
      <c r="GQ42" s="101" t="s">
        <v>325</v>
      </c>
      <c r="GR42" s="102" t="s">
        <v>325</v>
      </c>
      <c r="GS42" s="84"/>
      <c r="GT42" s="56"/>
      <c r="GU42" s="61" t="s">
        <v>0</v>
      </c>
      <c r="GV42" s="56"/>
      <c r="GW42" s="101" t="s">
        <v>325</v>
      </c>
      <c r="GX42" s="102" t="s">
        <v>325</v>
      </c>
      <c r="GY42" s="84"/>
      <c r="GZ42" s="93"/>
      <c r="HA42" s="61" t="s">
        <v>0</v>
      </c>
      <c r="HB42" s="56"/>
      <c r="HC42" s="101" t="s">
        <v>325</v>
      </c>
      <c r="HD42" s="102" t="s">
        <v>325</v>
      </c>
      <c r="HE42" s="84"/>
      <c r="HF42" s="56"/>
      <c r="HG42" s="61" t="s">
        <v>0</v>
      </c>
      <c r="HH42" s="56"/>
      <c r="HI42" s="101" t="s">
        <v>325</v>
      </c>
      <c r="HJ42" s="102" t="s">
        <v>325</v>
      </c>
      <c r="HK42" s="84"/>
      <c r="HL42" s="56"/>
      <c r="HM42" s="61" t="s">
        <v>0</v>
      </c>
      <c r="HN42" s="56"/>
      <c r="HO42" s="101" t="s">
        <v>325</v>
      </c>
      <c r="HP42" s="102" t="s">
        <v>325</v>
      </c>
      <c r="HQ42" s="84"/>
      <c r="HR42" s="56"/>
      <c r="HS42" s="61" t="s">
        <v>0</v>
      </c>
      <c r="HT42" s="56"/>
      <c r="HU42" s="101" t="s">
        <v>325</v>
      </c>
      <c r="HV42" s="102" t="s">
        <v>325</v>
      </c>
      <c r="HW42" s="84"/>
      <c r="HX42" s="93"/>
      <c r="HY42" s="61" t="s">
        <v>0</v>
      </c>
      <c r="HZ42" s="56"/>
      <c r="IA42" s="101" t="s">
        <v>325</v>
      </c>
      <c r="IB42" s="102" t="s">
        <v>325</v>
      </c>
      <c r="IC42" s="84"/>
      <c r="ID42" s="56"/>
      <c r="IE42" s="61" t="s">
        <v>0</v>
      </c>
      <c r="IF42" s="56"/>
      <c r="IG42" s="101" t="s">
        <v>325</v>
      </c>
      <c r="IH42" s="102" t="s">
        <v>325</v>
      </c>
      <c r="II42" s="84"/>
      <c r="IJ42" s="56"/>
      <c r="IK42" s="61" t="s">
        <v>0</v>
      </c>
      <c r="IL42" s="56"/>
      <c r="IM42" s="101" t="s">
        <v>325</v>
      </c>
      <c r="IN42" s="102" t="s">
        <v>325</v>
      </c>
      <c r="IO42" s="84"/>
      <c r="IP42" s="93"/>
      <c r="IQ42" s="61" t="s">
        <v>0</v>
      </c>
      <c r="IR42" s="56"/>
      <c r="IS42" s="101" t="s">
        <v>325</v>
      </c>
      <c r="IT42" s="102" t="s">
        <v>325</v>
      </c>
      <c r="IU42" s="84"/>
      <c r="IV42" s="56"/>
      <c r="IW42" s="61" t="s">
        <v>0</v>
      </c>
      <c r="IX42" s="56"/>
      <c r="IY42" s="101" t="s">
        <v>325</v>
      </c>
      <c r="IZ42" s="102" t="s">
        <v>325</v>
      </c>
      <c r="JA42" s="84"/>
      <c r="JB42" s="56"/>
      <c r="JC42" s="61" t="s">
        <v>0</v>
      </c>
      <c r="JD42" s="56"/>
      <c r="JE42" s="101" t="s">
        <v>325</v>
      </c>
      <c r="JF42" s="102" t="s">
        <v>325</v>
      </c>
      <c r="JG42" s="84"/>
      <c r="JH42" s="56"/>
      <c r="JI42" s="61" t="s">
        <v>0</v>
      </c>
      <c r="JJ42" s="56"/>
      <c r="JK42" s="101" t="s">
        <v>325</v>
      </c>
      <c r="JL42" s="102" t="s">
        <v>325</v>
      </c>
      <c r="JM42" s="84"/>
      <c r="JN42" s="56"/>
      <c r="JO42" s="61" t="s">
        <v>0</v>
      </c>
      <c r="JP42" s="56"/>
      <c r="JQ42" s="101" t="s">
        <v>325</v>
      </c>
      <c r="JR42" s="102" t="s">
        <v>325</v>
      </c>
      <c r="JS42" s="84"/>
      <c r="JT42" s="93"/>
      <c r="JU42" s="61" t="s">
        <v>0</v>
      </c>
      <c r="JV42" s="56"/>
      <c r="JW42" s="101" t="s">
        <v>325</v>
      </c>
      <c r="JX42" s="102" t="s">
        <v>325</v>
      </c>
      <c r="JY42" s="84"/>
      <c r="JZ42" s="93"/>
      <c r="KA42" s="61" t="s">
        <v>0</v>
      </c>
      <c r="KB42" s="56"/>
      <c r="KC42" s="101" t="s">
        <v>325</v>
      </c>
      <c r="KD42" s="102" t="s">
        <v>325</v>
      </c>
      <c r="KE42" s="84"/>
      <c r="KF42" s="93"/>
      <c r="KG42" s="61" t="s">
        <v>0</v>
      </c>
      <c r="KH42" s="56"/>
      <c r="KI42" s="101" t="s">
        <v>325</v>
      </c>
      <c r="KJ42" s="102" t="s">
        <v>325</v>
      </c>
      <c r="KK42" s="84"/>
      <c r="KL42" s="56"/>
      <c r="KM42" s="61" t="s">
        <v>0</v>
      </c>
      <c r="KN42" s="56"/>
      <c r="KO42" s="101" t="s">
        <v>325</v>
      </c>
      <c r="KP42" s="102" t="s">
        <v>325</v>
      </c>
      <c r="KQ42" s="84"/>
      <c r="KR42" s="56"/>
      <c r="KS42" s="61" t="s">
        <v>0</v>
      </c>
      <c r="KT42" s="56"/>
      <c r="KU42" s="101" t="s">
        <v>325</v>
      </c>
      <c r="KV42" s="102" t="s">
        <v>325</v>
      </c>
      <c r="KW42" s="84"/>
      <c r="KX42" s="56"/>
      <c r="KY42" s="61" t="s">
        <v>0</v>
      </c>
      <c r="KZ42" s="56"/>
      <c r="LA42" s="101" t="s">
        <v>325</v>
      </c>
      <c r="LB42" s="102" t="s">
        <v>325</v>
      </c>
      <c r="LC42" s="84"/>
      <c r="LD42" s="93"/>
      <c r="LE42" s="61" t="s">
        <v>0</v>
      </c>
      <c r="LF42" s="56"/>
      <c r="LG42" s="101" t="s">
        <v>325</v>
      </c>
      <c r="LH42" s="102" t="s">
        <v>325</v>
      </c>
      <c r="LI42" s="84"/>
      <c r="LJ42" s="56"/>
      <c r="LK42" s="61" t="s">
        <v>0</v>
      </c>
      <c r="LL42" s="56"/>
      <c r="LM42" s="101" t="s">
        <v>325</v>
      </c>
      <c r="LN42" s="102" t="s">
        <v>325</v>
      </c>
      <c r="LO42" s="84"/>
      <c r="LP42" s="56"/>
      <c r="LQ42" s="61" t="s">
        <v>0</v>
      </c>
      <c r="LR42" s="56"/>
      <c r="LS42" s="101" t="s">
        <v>325</v>
      </c>
      <c r="LT42" s="102" t="s">
        <v>325</v>
      </c>
      <c r="LU42" s="84"/>
      <c r="LV42" s="93"/>
      <c r="LW42" s="61" t="s">
        <v>0</v>
      </c>
      <c r="LX42" s="56"/>
      <c r="LY42" s="101" t="s">
        <v>325</v>
      </c>
      <c r="LZ42" s="102" t="s">
        <v>325</v>
      </c>
      <c r="MA42" s="84"/>
      <c r="MB42" s="56"/>
      <c r="MC42" s="61" t="s">
        <v>0</v>
      </c>
      <c r="MD42" s="56"/>
      <c r="ME42" s="101" t="s">
        <v>325</v>
      </c>
      <c r="MF42" s="102" t="s">
        <v>325</v>
      </c>
      <c r="MG42" s="84"/>
      <c r="MH42" s="56"/>
      <c r="MI42" s="61" t="s">
        <v>0</v>
      </c>
      <c r="MJ42" s="56"/>
      <c r="MK42" s="101" t="s">
        <v>325</v>
      </c>
      <c r="ML42" s="102" t="s">
        <v>325</v>
      </c>
      <c r="MM42" s="84"/>
      <c r="MN42" s="56"/>
      <c r="MO42" s="61" t="s">
        <v>0</v>
      </c>
      <c r="MP42" s="56"/>
      <c r="MQ42" s="101" t="s">
        <v>325</v>
      </c>
      <c r="MR42" s="102" t="s">
        <v>325</v>
      </c>
      <c r="MS42" s="84"/>
      <c r="MT42" s="93"/>
      <c r="MU42" s="61" t="s">
        <v>0</v>
      </c>
      <c r="MV42" s="56"/>
      <c r="MW42" s="101" t="s">
        <v>325</v>
      </c>
      <c r="MX42" s="102" t="s">
        <v>325</v>
      </c>
      <c r="MY42" s="84"/>
      <c r="MZ42" s="56"/>
      <c r="NA42" s="61" t="s">
        <v>0</v>
      </c>
      <c r="NB42" s="56"/>
      <c r="NC42" s="101" t="s">
        <v>325</v>
      </c>
      <c r="ND42" s="102" t="s">
        <v>325</v>
      </c>
      <c r="NE42" s="84"/>
      <c r="NF42" s="56"/>
      <c r="NG42" s="61" t="s">
        <v>0</v>
      </c>
      <c r="NH42" s="56"/>
      <c r="NI42" s="101" t="s">
        <v>325</v>
      </c>
      <c r="NJ42" s="102" t="s">
        <v>325</v>
      </c>
      <c r="NK42" s="84"/>
      <c r="NL42" s="56"/>
      <c r="NM42" s="61" t="s">
        <v>0</v>
      </c>
      <c r="NN42" s="56"/>
      <c r="NO42" s="101" t="s">
        <v>325</v>
      </c>
      <c r="NP42" s="102" t="s">
        <v>325</v>
      </c>
      <c r="NQ42" s="84"/>
      <c r="NR42" s="56"/>
      <c r="NS42" s="61" t="s">
        <v>0</v>
      </c>
      <c r="NT42" s="56"/>
      <c r="NU42" s="101" t="s">
        <v>325</v>
      </c>
      <c r="NV42" s="102" t="s">
        <v>325</v>
      </c>
      <c r="NW42" s="61"/>
      <c r="NX42" s="93"/>
      <c r="NY42" s="61" t="s">
        <v>0</v>
      </c>
      <c r="NZ42" s="56"/>
      <c r="OA42" s="101" t="s">
        <v>325</v>
      </c>
      <c r="OB42" s="102" t="s">
        <v>325</v>
      </c>
      <c r="OC42" s="61"/>
      <c r="OD42" s="229"/>
      <c r="OE42" s="101" t="s">
        <v>0</v>
      </c>
      <c r="OF42" s="101"/>
      <c r="OG42" s="101" t="s">
        <v>325</v>
      </c>
      <c r="OH42" s="102" t="s">
        <v>325</v>
      </c>
    </row>
    <row r="43" spans="1:398" ht="15" hidden="1" x14ac:dyDescent="0.2">
      <c r="A43" s="256">
        <f>IF(B43="","",VLOOKUP(B43,'Registrovaní tipéri'!$A$2:$B$101,2,FALSE))</f>
        <v>37</v>
      </c>
      <c r="B43" s="250" t="s">
        <v>248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327</v>
      </c>
      <c r="N43" s="102" t="s">
        <v>215</v>
      </c>
      <c r="O43" s="72"/>
      <c r="P43" s="93"/>
      <c r="Q43" s="61" t="s">
        <v>0</v>
      </c>
      <c r="R43" s="56"/>
      <c r="S43" s="101" t="s">
        <v>325</v>
      </c>
      <c r="T43" s="102" t="s">
        <v>325</v>
      </c>
      <c r="U43" s="72"/>
      <c r="V43" s="93">
        <v>3</v>
      </c>
      <c r="W43" s="61" t="s">
        <v>0</v>
      </c>
      <c r="X43" s="56">
        <v>2</v>
      </c>
      <c r="Y43" s="101" t="s">
        <v>215</v>
      </c>
      <c r="Z43" s="102" t="s">
        <v>211</v>
      </c>
      <c r="AA43" s="84"/>
      <c r="AB43" s="56"/>
      <c r="AC43" s="61" t="s">
        <v>0</v>
      </c>
      <c r="AD43" s="56"/>
      <c r="AE43" s="101" t="s">
        <v>325</v>
      </c>
      <c r="AF43" s="102" t="s">
        <v>325</v>
      </c>
      <c r="AG43" s="84"/>
      <c r="AH43" s="56">
        <v>2</v>
      </c>
      <c r="AI43" s="61" t="s">
        <v>0</v>
      </c>
      <c r="AJ43" s="56">
        <v>3</v>
      </c>
      <c r="AK43" s="101" t="s">
        <v>215</v>
      </c>
      <c r="AL43" s="102" t="s">
        <v>215</v>
      </c>
      <c r="AM43" s="84"/>
      <c r="AN43" s="93">
        <v>2</v>
      </c>
      <c r="AO43" s="61" t="s">
        <v>0</v>
      </c>
      <c r="AP43" s="56">
        <v>2</v>
      </c>
      <c r="AQ43" s="101" t="s">
        <v>216</v>
      </c>
      <c r="AR43" s="102" t="s">
        <v>215</v>
      </c>
      <c r="AS43" s="84"/>
      <c r="AT43" s="56"/>
      <c r="AU43" s="61" t="s">
        <v>0</v>
      </c>
      <c r="AV43" s="56"/>
      <c r="AW43" s="101" t="s">
        <v>325</v>
      </c>
      <c r="AX43" s="102" t="s">
        <v>325</v>
      </c>
      <c r="AY43" s="84"/>
      <c r="AZ43" s="93"/>
      <c r="BA43" s="61" t="s">
        <v>0</v>
      </c>
      <c r="BB43" s="56"/>
      <c r="BC43" s="101" t="s">
        <v>325</v>
      </c>
      <c r="BD43" s="102" t="s">
        <v>325</v>
      </c>
      <c r="BE43" s="84"/>
      <c r="BF43" s="56"/>
      <c r="BG43" s="61" t="s">
        <v>0</v>
      </c>
      <c r="BH43" s="56"/>
      <c r="BI43" s="101" t="s">
        <v>325</v>
      </c>
      <c r="BJ43" s="102" t="s">
        <v>325</v>
      </c>
      <c r="BK43" s="84"/>
      <c r="BL43" s="56"/>
      <c r="BM43" s="61" t="s">
        <v>0</v>
      </c>
      <c r="BN43" s="56"/>
      <c r="BO43" s="101" t="s">
        <v>325</v>
      </c>
      <c r="BP43" s="102" t="s">
        <v>325</v>
      </c>
      <c r="BQ43" s="84"/>
      <c r="BR43" s="56"/>
      <c r="BS43" s="61" t="s">
        <v>0</v>
      </c>
      <c r="BT43" s="56"/>
      <c r="BU43" s="101" t="s">
        <v>325</v>
      </c>
      <c r="BV43" s="102" t="s">
        <v>325</v>
      </c>
      <c r="BW43" s="84"/>
      <c r="BX43" s="56"/>
      <c r="BY43" s="61" t="s">
        <v>0</v>
      </c>
      <c r="BZ43" s="56"/>
      <c r="CA43" s="101" t="s">
        <v>325</v>
      </c>
      <c r="CB43" s="102" t="s">
        <v>325</v>
      </c>
      <c r="CC43" s="84"/>
      <c r="CD43" s="56"/>
      <c r="CE43" s="61" t="s">
        <v>0</v>
      </c>
      <c r="CF43" s="56"/>
      <c r="CG43" s="101" t="s">
        <v>325</v>
      </c>
      <c r="CH43" s="102" t="s">
        <v>325</v>
      </c>
      <c r="CI43" s="84"/>
      <c r="CJ43" s="93"/>
      <c r="CK43" s="61" t="s">
        <v>0</v>
      </c>
      <c r="CL43" s="56"/>
      <c r="CM43" s="101" t="s">
        <v>325</v>
      </c>
      <c r="CN43" s="102" t="s">
        <v>325</v>
      </c>
      <c r="CO43" s="84"/>
      <c r="CP43" s="93"/>
      <c r="CQ43" s="61" t="s">
        <v>0</v>
      </c>
      <c r="CR43" s="56"/>
      <c r="CS43" s="101" t="s">
        <v>325</v>
      </c>
      <c r="CT43" s="102" t="s">
        <v>325</v>
      </c>
      <c r="CU43" s="84"/>
      <c r="CV43" s="56"/>
      <c r="CW43" s="61" t="s">
        <v>0</v>
      </c>
      <c r="CX43" s="56"/>
      <c r="CY43" s="101" t="s">
        <v>325</v>
      </c>
      <c r="CZ43" s="102" t="s">
        <v>325</v>
      </c>
      <c r="DA43" s="84"/>
      <c r="DB43" s="56"/>
      <c r="DC43" s="61" t="s">
        <v>0</v>
      </c>
      <c r="DD43" s="56"/>
      <c r="DE43" s="101" t="s">
        <v>325</v>
      </c>
      <c r="DF43" s="102" t="s">
        <v>325</v>
      </c>
      <c r="DG43" s="84"/>
      <c r="DH43" s="56"/>
      <c r="DI43" s="61" t="s">
        <v>0</v>
      </c>
      <c r="DJ43" s="56"/>
      <c r="DK43" s="101" t="s">
        <v>325</v>
      </c>
      <c r="DL43" s="102" t="s">
        <v>325</v>
      </c>
      <c r="DM43" s="84"/>
      <c r="DN43" s="56"/>
      <c r="DO43" s="61" t="s">
        <v>0</v>
      </c>
      <c r="DP43" s="56"/>
      <c r="DQ43" s="101" t="s">
        <v>325</v>
      </c>
      <c r="DR43" s="102" t="s">
        <v>325</v>
      </c>
      <c r="DS43" s="84"/>
      <c r="DT43" s="56"/>
      <c r="DU43" s="61" t="s">
        <v>0</v>
      </c>
      <c r="DV43" s="56"/>
      <c r="DW43" s="101" t="s">
        <v>325</v>
      </c>
      <c r="DX43" s="102" t="s">
        <v>325</v>
      </c>
      <c r="DY43" s="84"/>
      <c r="DZ43" s="56"/>
      <c r="EA43" s="61" t="s">
        <v>0</v>
      </c>
      <c r="EB43" s="56"/>
      <c r="EC43" s="101" t="s">
        <v>325</v>
      </c>
      <c r="ED43" s="102" t="s">
        <v>325</v>
      </c>
      <c r="EE43" s="84"/>
      <c r="EF43" s="56"/>
      <c r="EG43" s="61" t="s">
        <v>0</v>
      </c>
      <c r="EH43" s="56"/>
      <c r="EI43" s="101" t="s">
        <v>325</v>
      </c>
      <c r="EJ43" s="102" t="s">
        <v>325</v>
      </c>
      <c r="EK43" s="84"/>
      <c r="EL43" s="56"/>
      <c r="EM43" s="61" t="s">
        <v>0</v>
      </c>
      <c r="EN43" s="56"/>
      <c r="EO43" s="101" t="s">
        <v>325</v>
      </c>
      <c r="EP43" s="102" t="s">
        <v>325</v>
      </c>
      <c r="EQ43" s="84"/>
      <c r="ER43" s="93"/>
      <c r="ES43" s="61" t="s">
        <v>0</v>
      </c>
      <c r="ET43" s="56"/>
      <c r="EU43" s="101" t="s">
        <v>325</v>
      </c>
      <c r="EV43" s="102" t="s">
        <v>325</v>
      </c>
      <c r="EW43" s="84"/>
      <c r="EX43" s="56"/>
      <c r="EY43" s="61" t="s">
        <v>0</v>
      </c>
      <c r="EZ43" s="56"/>
      <c r="FA43" s="101" t="s">
        <v>325</v>
      </c>
      <c r="FB43" s="102" t="s">
        <v>325</v>
      </c>
      <c r="FC43" s="84"/>
      <c r="FD43" s="93"/>
      <c r="FE43" s="61" t="s">
        <v>0</v>
      </c>
      <c r="FF43" s="56"/>
      <c r="FG43" s="101" t="s">
        <v>325</v>
      </c>
      <c r="FH43" s="102" t="s">
        <v>325</v>
      </c>
      <c r="FI43" s="84"/>
      <c r="FJ43" s="56"/>
      <c r="FK43" s="61" t="s">
        <v>0</v>
      </c>
      <c r="FL43" s="56"/>
      <c r="FM43" s="101" t="s">
        <v>325</v>
      </c>
      <c r="FN43" s="102" t="s">
        <v>325</v>
      </c>
      <c r="FO43" s="84"/>
      <c r="FP43" s="56"/>
      <c r="FQ43" s="61" t="s">
        <v>0</v>
      </c>
      <c r="FR43" s="56"/>
      <c r="FS43" s="101" t="s">
        <v>325</v>
      </c>
      <c r="FT43" s="102" t="s">
        <v>325</v>
      </c>
      <c r="FU43" s="84"/>
      <c r="FV43" s="56"/>
      <c r="FW43" s="61" t="s">
        <v>0</v>
      </c>
      <c r="FX43" s="56"/>
      <c r="FY43" s="101" t="s">
        <v>325</v>
      </c>
      <c r="FZ43" s="102" t="s">
        <v>325</v>
      </c>
      <c r="GA43" s="84"/>
      <c r="GB43" s="93"/>
      <c r="GC43" s="61" t="s">
        <v>0</v>
      </c>
      <c r="GD43" s="56"/>
      <c r="GE43" s="101" t="s">
        <v>325</v>
      </c>
      <c r="GF43" s="102" t="s">
        <v>325</v>
      </c>
      <c r="GG43" s="84"/>
      <c r="GH43" s="93"/>
      <c r="GI43" s="61" t="s">
        <v>0</v>
      </c>
      <c r="GJ43" s="56"/>
      <c r="GK43" s="101" t="s">
        <v>325</v>
      </c>
      <c r="GL43" s="102" t="s">
        <v>325</v>
      </c>
      <c r="GM43" s="84"/>
      <c r="GN43" s="56"/>
      <c r="GO43" s="61" t="s">
        <v>0</v>
      </c>
      <c r="GP43" s="56"/>
      <c r="GQ43" s="101" t="s">
        <v>325</v>
      </c>
      <c r="GR43" s="102" t="s">
        <v>325</v>
      </c>
      <c r="GS43" s="84"/>
      <c r="GT43" s="56"/>
      <c r="GU43" s="61" t="s">
        <v>0</v>
      </c>
      <c r="GV43" s="56"/>
      <c r="GW43" s="101" t="s">
        <v>325</v>
      </c>
      <c r="GX43" s="102" t="s">
        <v>325</v>
      </c>
      <c r="GY43" s="84"/>
      <c r="GZ43" s="93"/>
      <c r="HA43" s="61" t="s">
        <v>0</v>
      </c>
      <c r="HB43" s="56"/>
      <c r="HC43" s="101" t="s">
        <v>325</v>
      </c>
      <c r="HD43" s="102" t="s">
        <v>325</v>
      </c>
      <c r="HE43" s="84"/>
      <c r="HF43" s="56"/>
      <c r="HG43" s="61" t="s">
        <v>0</v>
      </c>
      <c r="HH43" s="56"/>
      <c r="HI43" s="101" t="s">
        <v>325</v>
      </c>
      <c r="HJ43" s="102" t="s">
        <v>325</v>
      </c>
      <c r="HK43" s="84"/>
      <c r="HL43" s="56"/>
      <c r="HM43" s="61" t="s">
        <v>0</v>
      </c>
      <c r="HN43" s="56"/>
      <c r="HO43" s="101" t="s">
        <v>325</v>
      </c>
      <c r="HP43" s="102" t="s">
        <v>325</v>
      </c>
      <c r="HQ43" s="84"/>
      <c r="HR43" s="56"/>
      <c r="HS43" s="61" t="s">
        <v>0</v>
      </c>
      <c r="HT43" s="56"/>
      <c r="HU43" s="101" t="s">
        <v>325</v>
      </c>
      <c r="HV43" s="102" t="s">
        <v>325</v>
      </c>
      <c r="HW43" s="84"/>
      <c r="HX43" s="93"/>
      <c r="HY43" s="61" t="s">
        <v>0</v>
      </c>
      <c r="HZ43" s="56"/>
      <c r="IA43" s="101" t="s">
        <v>325</v>
      </c>
      <c r="IB43" s="102" t="s">
        <v>325</v>
      </c>
      <c r="IC43" s="84"/>
      <c r="ID43" s="56"/>
      <c r="IE43" s="61" t="s">
        <v>0</v>
      </c>
      <c r="IF43" s="56"/>
      <c r="IG43" s="101" t="s">
        <v>325</v>
      </c>
      <c r="IH43" s="102" t="s">
        <v>325</v>
      </c>
      <c r="II43" s="84"/>
      <c r="IJ43" s="56"/>
      <c r="IK43" s="61" t="s">
        <v>0</v>
      </c>
      <c r="IL43" s="56"/>
      <c r="IM43" s="101" t="s">
        <v>325</v>
      </c>
      <c r="IN43" s="102" t="s">
        <v>325</v>
      </c>
      <c r="IO43" s="84"/>
      <c r="IP43" s="93"/>
      <c r="IQ43" s="61" t="s">
        <v>0</v>
      </c>
      <c r="IR43" s="56"/>
      <c r="IS43" s="101" t="s">
        <v>325</v>
      </c>
      <c r="IT43" s="102" t="s">
        <v>325</v>
      </c>
      <c r="IU43" s="84"/>
      <c r="IV43" s="56"/>
      <c r="IW43" s="61" t="s">
        <v>0</v>
      </c>
      <c r="IX43" s="56"/>
      <c r="IY43" s="101" t="s">
        <v>325</v>
      </c>
      <c r="IZ43" s="102" t="s">
        <v>325</v>
      </c>
      <c r="JA43" s="84"/>
      <c r="JB43" s="56"/>
      <c r="JC43" s="61" t="s">
        <v>0</v>
      </c>
      <c r="JD43" s="56"/>
      <c r="JE43" s="101" t="s">
        <v>325</v>
      </c>
      <c r="JF43" s="102" t="s">
        <v>325</v>
      </c>
      <c r="JG43" s="84"/>
      <c r="JH43" s="56"/>
      <c r="JI43" s="61" t="s">
        <v>0</v>
      </c>
      <c r="JJ43" s="56"/>
      <c r="JK43" s="101" t="s">
        <v>325</v>
      </c>
      <c r="JL43" s="102" t="s">
        <v>325</v>
      </c>
      <c r="JM43" s="84"/>
      <c r="JN43" s="56"/>
      <c r="JO43" s="61" t="s">
        <v>0</v>
      </c>
      <c r="JP43" s="56"/>
      <c r="JQ43" s="101" t="s">
        <v>325</v>
      </c>
      <c r="JR43" s="102" t="s">
        <v>325</v>
      </c>
      <c r="JS43" s="84"/>
      <c r="JT43" s="93"/>
      <c r="JU43" s="61" t="s">
        <v>0</v>
      </c>
      <c r="JV43" s="56"/>
      <c r="JW43" s="101" t="s">
        <v>325</v>
      </c>
      <c r="JX43" s="102" t="s">
        <v>325</v>
      </c>
      <c r="JY43" s="84"/>
      <c r="JZ43" s="93"/>
      <c r="KA43" s="61" t="s">
        <v>0</v>
      </c>
      <c r="KB43" s="56"/>
      <c r="KC43" s="101" t="s">
        <v>325</v>
      </c>
      <c r="KD43" s="102" t="s">
        <v>325</v>
      </c>
      <c r="KE43" s="84"/>
      <c r="KF43" s="93"/>
      <c r="KG43" s="61" t="s">
        <v>0</v>
      </c>
      <c r="KH43" s="56"/>
      <c r="KI43" s="101" t="s">
        <v>325</v>
      </c>
      <c r="KJ43" s="102" t="s">
        <v>325</v>
      </c>
      <c r="KK43" s="84"/>
      <c r="KL43" s="56"/>
      <c r="KM43" s="61" t="s">
        <v>0</v>
      </c>
      <c r="KN43" s="56"/>
      <c r="KO43" s="101" t="s">
        <v>325</v>
      </c>
      <c r="KP43" s="102" t="s">
        <v>325</v>
      </c>
      <c r="KQ43" s="84"/>
      <c r="KR43" s="56"/>
      <c r="KS43" s="61" t="s">
        <v>0</v>
      </c>
      <c r="KT43" s="56"/>
      <c r="KU43" s="101" t="s">
        <v>325</v>
      </c>
      <c r="KV43" s="102" t="s">
        <v>325</v>
      </c>
      <c r="KW43" s="84"/>
      <c r="KX43" s="56"/>
      <c r="KY43" s="61" t="s">
        <v>0</v>
      </c>
      <c r="KZ43" s="56"/>
      <c r="LA43" s="101" t="s">
        <v>325</v>
      </c>
      <c r="LB43" s="102" t="s">
        <v>325</v>
      </c>
      <c r="LC43" s="84"/>
      <c r="LD43" s="93"/>
      <c r="LE43" s="61" t="s">
        <v>0</v>
      </c>
      <c r="LF43" s="56"/>
      <c r="LG43" s="101" t="s">
        <v>325</v>
      </c>
      <c r="LH43" s="102" t="s">
        <v>325</v>
      </c>
      <c r="LI43" s="84"/>
      <c r="LJ43" s="56"/>
      <c r="LK43" s="61" t="s">
        <v>0</v>
      </c>
      <c r="LL43" s="56"/>
      <c r="LM43" s="101" t="s">
        <v>325</v>
      </c>
      <c r="LN43" s="102" t="s">
        <v>325</v>
      </c>
      <c r="LO43" s="84"/>
      <c r="LP43" s="56"/>
      <c r="LQ43" s="61" t="s">
        <v>0</v>
      </c>
      <c r="LR43" s="56"/>
      <c r="LS43" s="101" t="s">
        <v>325</v>
      </c>
      <c r="LT43" s="102" t="s">
        <v>325</v>
      </c>
      <c r="LU43" s="84"/>
      <c r="LV43" s="93"/>
      <c r="LW43" s="61" t="s">
        <v>0</v>
      </c>
      <c r="LX43" s="56"/>
      <c r="LY43" s="101" t="s">
        <v>325</v>
      </c>
      <c r="LZ43" s="102" t="s">
        <v>325</v>
      </c>
      <c r="MA43" s="84"/>
      <c r="MB43" s="56"/>
      <c r="MC43" s="61" t="s">
        <v>0</v>
      </c>
      <c r="MD43" s="56"/>
      <c r="ME43" s="101" t="s">
        <v>325</v>
      </c>
      <c r="MF43" s="102" t="s">
        <v>325</v>
      </c>
      <c r="MG43" s="84"/>
      <c r="MH43" s="56"/>
      <c r="MI43" s="61" t="s">
        <v>0</v>
      </c>
      <c r="MJ43" s="56"/>
      <c r="MK43" s="101" t="s">
        <v>325</v>
      </c>
      <c r="ML43" s="102" t="s">
        <v>325</v>
      </c>
      <c r="MM43" s="84"/>
      <c r="MN43" s="56"/>
      <c r="MO43" s="61" t="s">
        <v>0</v>
      </c>
      <c r="MP43" s="56"/>
      <c r="MQ43" s="101" t="s">
        <v>325</v>
      </c>
      <c r="MR43" s="102" t="s">
        <v>325</v>
      </c>
      <c r="MS43" s="84"/>
      <c r="MT43" s="93"/>
      <c r="MU43" s="61" t="s">
        <v>0</v>
      </c>
      <c r="MV43" s="56"/>
      <c r="MW43" s="101" t="s">
        <v>325</v>
      </c>
      <c r="MX43" s="102" t="s">
        <v>325</v>
      </c>
      <c r="MY43" s="84"/>
      <c r="MZ43" s="56"/>
      <c r="NA43" s="61" t="s">
        <v>0</v>
      </c>
      <c r="NB43" s="56"/>
      <c r="NC43" s="101" t="s">
        <v>325</v>
      </c>
      <c r="ND43" s="102" t="s">
        <v>325</v>
      </c>
      <c r="NE43" s="84"/>
      <c r="NF43" s="56"/>
      <c r="NG43" s="61" t="s">
        <v>0</v>
      </c>
      <c r="NH43" s="56"/>
      <c r="NI43" s="101" t="s">
        <v>325</v>
      </c>
      <c r="NJ43" s="102" t="s">
        <v>325</v>
      </c>
      <c r="NK43" s="84"/>
      <c r="NL43" s="56"/>
      <c r="NM43" s="61" t="s">
        <v>0</v>
      </c>
      <c r="NN43" s="56"/>
      <c r="NO43" s="101" t="s">
        <v>325</v>
      </c>
      <c r="NP43" s="102" t="s">
        <v>325</v>
      </c>
      <c r="NQ43" s="84"/>
      <c r="NR43" s="56"/>
      <c r="NS43" s="61" t="s">
        <v>0</v>
      </c>
      <c r="NT43" s="56"/>
      <c r="NU43" s="101" t="s">
        <v>325</v>
      </c>
      <c r="NV43" s="102" t="s">
        <v>325</v>
      </c>
      <c r="NW43" s="61"/>
      <c r="NX43" s="93"/>
      <c r="NY43" s="61" t="s">
        <v>0</v>
      </c>
      <c r="NZ43" s="56"/>
      <c r="OA43" s="101" t="s">
        <v>325</v>
      </c>
      <c r="OB43" s="102" t="s">
        <v>325</v>
      </c>
      <c r="OC43" s="61"/>
      <c r="OD43" s="229"/>
      <c r="OE43" s="101" t="s">
        <v>0</v>
      </c>
      <c r="OF43" s="101"/>
      <c r="OG43" s="101" t="s">
        <v>325</v>
      </c>
      <c r="OH43" s="102" t="s">
        <v>325</v>
      </c>
    </row>
    <row r="44" spans="1:398" ht="15" x14ac:dyDescent="0.2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215</v>
      </c>
      <c r="N44" s="102" t="s">
        <v>215</v>
      </c>
      <c r="O44" s="72"/>
      <c r="P44" s="93">
        <v>3</v>
      </c>
      <c r="Q44" s="61" t="s">
        <v>0</v>
      </c>
      <c r="R44" s="56">
        <v>0</v>
      </c>
      <c r="S44" s="101" t="s">
        <v>215</v>
      </c>
      <c r="T44" s="102" t="s">
        <v>215</v>
      </c>
      <c r="U44" s="72"/>
      <c r="V44" s="93">
        <v>1</v>
      </c>
      <c r="W44" s="61" t="s">
        <v>0</v>
      </c>
      <c r="X44" s="56">
        <v>2</v>
      </c>
      <c r="Y44" s="101" t="s">
        <v>218</v>
      </c>
      <c r="Z44" s="102" t="s">
        <v>211</v>
      </c>
      <c r="AA44" s="84"/>
      <c r="AB44" s="56">
        <v>2</v>
      </c>
      <c r="AC44" s="61" t="s">
        <v>0</v>
      </c>
      <c r="AD44" s="56">
        <v>2</v>
      </c>
      <c r="AE44" s="101" t="s">
        <v>215</v>
      </c>
      <c r="AF44" s="102" t="s">
        <v>215</v>
      </c>
      <c r="AG44" s="84"/>
      <c r="AH44" s="56">
        <v>1</v>
      </c>
      <c r="AI44" s="61" t="s">
        <v>0</v>
      </c>
      <c r="AJ44" s="56">
        <v>1</v>
      </c>
      <c r="AK44" s="101" t="s">
        <v>216</v>
      </c>
      <c r="AL44" s="102" t="s">
        <v>215</v>
      </c>
      <c r="AM44" s="84"/>
      <c r="AN44" s="93">
        <v>0</v>
      </c>
      <c r="AO44" s="61" t="s">
        <v>0</v>
      </c>
      <c r="AP44" s="56">
        <v>2</v>
      </c>
      <c r="AQ44" s="101" t="s">
        <v>218</v>
      </c>
      <c r="AR44" s="102" t="s">
        <v>217</v>
      </c>
      <c r="AS44" s="84"/>
      <c r="AT44" s="56">
        <v>2</v>
      </c>
      <c r="AU44" s="61" t="s">
        <v>0</v>
      </c>
      <c r="AV44" s="56">
        <v>1</v>
      </c>
      <c r="AW44" s="101" t="s">
        <v>215</v>
      </c>
      <c r="AX44" s="102" t="s">
        <v>288</v>
      </c>
      <c r="AY44" s="84"/>
      <c r="AZ44" s="93">
        <v>3</v>
      </c>
      <c r="BA44" s="61" t="s">
        <v>0</v>
      </c>
      <c r="BB44" s="56">
        <v>1</v>
      </c>
      <c r="BC44" s="101" t="s">
        <v>216</v>
      </c>
      <c r="BD44" s="102" t="s">
        <v>265</v>
      </c>
      <c r="BE44" s="84"/>
      <c r="BF44" s="56"/>
      <c r="BG44" s="61" t="s">
        <v>0</v>
      </c>
      <c r="BH44" s="56"/>
      <c r="BI44" s="101" t="s">
        <v>325</v>
      </c>
      <c r="BJ44" s="102" t="s">
        <v>325</v>
      </c>
      <c r="BK44" s="84"/>
      <c r="BL44" s="56">
        <v>3</v>
      </c>
      <c r="BM44" s="61" t="s">
        <v>0</v>
      </c>
      <c r="BN44" s="56">
        <v>0</v>
      </c>
      <c r="BO44" s="101" t="s">
        <v>217</v>
      </c>
      <c r="BP44" s="102" t="s">
        <v>216</v>
      </c>
      <c r="BQ44" s="84"/>
      <c r="BR44" s="56">
        <v>1</v>
      </c>
      <c r="BS44" s="61" t="s">
        <v>0</v>
      </c>
      <c r="BT44" s="56">
        <v>3</v>
      </c>
      <c r="BU44" s="101" t="s">
        <v>215</v>
      </c>
      <c r="BV44" s="102" t="s">
        <v>215</v>
      </c>
      <c r="BW44" s="84"/>
      <c r="BX44" s="56">
        <v>3</v>
      </c>
      <c r="BY44" s="61" t="s">
        <v>0</v>
      </c>
      <c r="BZ44" s="56">
        <v>0</v>
      </c>
      <c r="CA44" s="101" t="s">
        <v>215</v>
      </c>
      <c r="CB44" s="102" t="s">
        <v>211</v>
      </c>
      <c r="CC44" s="84"/>
      <c r="CD44" s="56">
        <v>2</v>
      </c>
      <c r="CE44" s="61" t="s">
        <v>0</v>
      </c>
      <c r="CF44" s="56">
        <v>0</v>
      </c>
      <c r="CG44" s="101" t="s">
        <v>217</v>
      </c>
      <c r="CH44" s="102" t="s">
        <v>215</v>
      </c>
      <c r="CI44" s="84"/>
      <c r="CJ44" s="93">
        <v>4</v>
      </c>
      <c r="CK44" s="61" t="s">
        <v>0</v>
      </c>
      <c r="CL44" s="56">
        <v>2</v>
      </c>
      <c r="CM44" s="101" t="s">
        <v>215</v>
      </c>
      <c r="CN44" s="102" t="s">
        <v>215</v>
      </c>
      <c r="CO44" s="84"/>
      <c r="CP44" s="93">
        <v>1</v>
      </c>
      <c r="CQ44" s="61" t="s">
        <v>0</v>
      </c>
      <c r="CR44" s="56">
        <v>3</v>
      </c>
      <c r="CS44" s="101" t="s">
        <v>265</v>
      </c>
      <c r="CT44" s="102" t="s">
        <v>217</v>
      </c>
      <c r="CU44" s="84"/>
      <c r="CV44" s="56">
        <v>1</v>
      </c>
      <c r="CW44" s="61" t="s">
        <v>0</v>
      </c>
      <c r="CX44" s="56">
        <v>3</v>
      </c>
      <c r="CY44" s="101" t="s">
        <v>215</v>
      </c>
      <c r="CZ44" s="102" t="s">
        <v>215</v>
      </c>
      <c r="DA44" s="84"/>
      <c r="DB44" s="56">
        <v>0</v>
      </c>
      <c r="DC44" s="61" t="s">
        <v>0</v>
      </c>
      <c r="DD44" s="56">
        <v>2</v>
      </c>
      <c r="DE44" s="101" t="s">
        <v>216</v>
      </c>
      <c r="DF44" s="102" t="s">
        <v>265</v>
      </c>
      <c r="DG44" s="84"/>
      <c r="DH44" s="56">
        <v>2</v>
      </c>
      <c r="DI44" s="61" t="s">
        <v>0</v>
      </c>
      <c r="DJ44" s="56">
        <v>0</v>
      </c>
      <c r="DK44" s="101" t="s">
        <v>216</v>
      </c>
      <c r="DL44" s="102" t="s">
        <v>215</v>
      </c>
      <c r="DM44" s="84"/>
      <c r="DN44" s="56">
        <v>3</v>
      </c>
      <c r="DO44" s="61" t="s">
        <v>0</v>
      </c>
      <c r="DP44" s="56">
        <v>1</v>
      </c>
      <c r="DQ44" s="101" t="s">
        <v>378</v>
      </c>
      <c r="DR44" s="102" t="s">
        <v>377</v>
      </c>
      <c r="DS44" s="84"/>
      <c r="DT44" s="56">
        <v>3</v>
      </c>
      <c r="DU44" s="61" t="s">
        <v>0</v>
      </c>
      <c r="DV44" s="56">
        <v>1</v>
      </c>
      <c r="DW44" s="101" t="s">
        <v>265</v>
      </c>
      <c r="DX44" s="102" t="s">
        <v>265</v>
      </c>
      <c r="DY44" s="84"/>
      <c r="DZ44" s="56"/>
      <c r="EA44" s="61" t="s">
        <v>0</v>
      </c>
      <c r="EB44" s="56"/>
      <c r="EC44" s="101" t="s">
        <v>325</v>
      </c>
      <c r="ED44" s="102" t="s">
        <v>325</v>
      </c>
      <c r="EE44" s="84"/>
      <c r="EF44" s="56">
        <v>1</v>
      </c>
      <c r="EG44" s="61" t="s">
        <v>0</v>
      </c>
      <c r="EH44" s="56">
        <v>3</v>
      </c>
      <c r="EI44" s="101" t="s">
        <v>218</v>
      </c>
      <c r="EJ44" s="102" t="s">
        <v>215</v>
      </c>
      <c r="EK44" s="84"/>
      <c r="EL44" s="56">
        <v>0</v>
      </c>
      <c r="EM44" s="61" t="s">
        <v>0</v>
      </c>
      <c r="EN44" s="56">
        <v>3</v>
      </c>
      <c r="EO44" s="101" t="s">
        <v>215</v>
      </c>
      <c r="EP44" s="102" t="s">
        <v>215</v>
      </c>
      <c r="EQ44" s="84"/>
      <c r="ER44" s="93">
        <v>2</v>
      </c>
      <c r="ES44" s="61" t="s">
        <v>0</v>
      </c>
      <c r="ET44" s="56">
        <v>2</v>
      </c>
      <c r="EU44" s="101" t="s">
        <v>386</v>
      </c>
      <c r="EV44" s="102" t="s">
        <v>361</v>
      </c>
      <c r="EW44" s="84"/>
      <c r="EX44" s="56">
        <v>3</v>
      </c>
      <c r="EY44" s="61" t="s">
        <v>0</v>
      </c>
      <c r="EZ44" s="56">
        <v>0</v>
      </c>
      <c r="FA44" s="101" t="s">
        <v>215</v>
      </c>
      <c r="FB44" s="102" t="s">
        <v>215</v>
      </c>
      <c r="FC44" s="84"/>
      <c r="FD44" s="93">
        <v>2</v>
      </c>
      <c r="FE44" s="61" t="s">
        <v>0</v>
      </c>
      <c r="FF44" s="56">
        <v>1</v>
      </c>
      <c r="FG44" s="101" t="s">
        <v>215</v>
      </c>
      <c r="FH44" s="102" t="s">
        <v>211</v>
      </c>
      <c r="FI44" s="84"/>
      <c r="FJ44" s="56">
        <v>2</v>
      </c>
      <c r="FK44" s="61" t="s">
        <v>0</v>
      </c>
      <c r="FL44" s="56">
        <v>1</v>
      </c>
      <c r="FM44" s="101" t="s">
        <v>215</v>
      </c>
      <c r="FN44" s="102" t="s">
        <v>211</v>
      </c>
      <c r="FO44" s="84"/>
      <c r="FP44" s="56">
        <v>0</v>
      </c>
      <c r="FQ44" s="61" t="s">
        <v>0</v>
      </c>
      <c r="FR44" s="56">
        <v>3</v>
      </c>
      <c r="FS44" s="101" t="s">
        <v>215</v>
      </c>
      <c r="FT44" s="102" t="s">
        <v>211</v>
      </c>
      <c r="FU44" s="84"/>
      <c r="FV44" s="56">
        <v>2</v>
      </c>
      <c r="FW44" s="61" t="s">
        <v>0</v>
      </c>
      <c r="FX44" s="56">
        <v>1</v>
      </c>
      <c r="FY44" s="101" t="s">
        <v>215</v>
      </c>
      <c r="FZ44" s="102" t="s">
        <v>215</v>
      </c>
      <c r="GA44" s="84"/>
      <c r="GB44" s="93">
        <v>1</v>
      </c>
      <c r="GC44" s="61" t="s">
        <v>0</v>
      </c>
      <c r="GD44" s="56">
        <v>1</v>
      </c>
      <c r="GE44" s="101" t="s">
        <v>398</v>
      </c>
      <c r="GF44" s="102" t="s">
        <v>213</v>
      </c>
      <c r="GG44" s="84"/>
      <c r="GH44" s="93">
        <v>2</v>
      </c>
      <c r="GI44" s="61" t="s">
        <v>0</v>
      </c>
      <c r="GJ44" s="56">
        <v>1</v>
      </c>
      <c r="GK44" s="101" t="s">
        <v>216</v>
      </c>
      <c r="GL44" s="102" t="s">
        <v>213</v>
      </c>
      <c r="GM44" s="84"/>
      <c r="GN44" s="56">
        <v>1</v>
      </c>
      <c r="GO44" s="61" t="s">
        <v>0</v>
      </c>
      <c r="GP44" s="56">
        <v>3</v>
      </c>
      <c r="GQ44" s="101" t="s">
        <v>216</v>
      </c>
      <c r="GR44" s="102" t="s">
        <v>216</v>
      </c>
      <c r="GS44" s="84"/>
      <c r="GT44" s="56">
        <v>1</v>
      </c>
      <c r="GU44" s="61" t="s">
        <v>0</v>
      </c>
      <c r="GV44" s="56">
        <v>2</v>
      </c>
      <c r="GW44" s="101" t="s">
        <v>265</v>
      </c>
      <c r="GX44" s="102" t="s">
        <v>217</v>
      </c>
      <c r="GY44" s="84"/>
      <c r="GZ44" s="93">
        <v>2</v>
      </c>
      <c r="HA44" s="61" t="s">
        <v>0</v>
      </c>
      <c r="HB44" s="56">
        <v>0</v>
      </c>
      <c r="HC44" s="101" t="s">
        <v>216</v>
      </c>
      <c r="HD44" s="102" t="s">
        <v>265</v>
      </c>
      <c r="HE44" s="84"/>
      <c r="HF44" s="56">
        <v>2</v>
      </c>
      <c r="HG44" s="61" t="s">
        <v>0</v>
      </c>
      <c r="HH44" s="56">
        <v>0</v>
      </c>
      <c r="HI44" s="101" t="s">
        <v>217</v>
      </c>
      <c r="HJ44" s="102" t="s">
        <v>211</v>
      </c>
      <c r="HK44" s="84"/>
      <c r="HL44" s="56">
        <v>1</v>
      </c>
      <c r="HM44" s="61" t="s">
        <v>0</v>
      </c>
      <c r="HN44" s="56">
        <v>2</v>
      </c>
      <c r="HO44" s="101" t="s">
        <v>216</v>
      </c>
      <c r="HP44" s="102" t="s">
        <v>396</v>
      </c>
      <c r="HQ44" s="84"/>
      <c r="HR44" s="56">
        <v>2</v>
      </c>
      <c r="HS44" s="61" t="s">
        <v>0</v>
      </c>
      <c r="HT44" s="56">
        <v>0</v>
      </c>
      <c r="HU44" s="101" t="s">
        <v>216</v>
      </c>
      <c r="HV44" s="102" t="s">
        <v>211</v>
      </c>
      <c r="HW44" s="84"/>
      <c r="HX44" s="93"/>
      <c r="HY44" s="61" t="s">
        <v>0</v>
      </c>
      <c r="HZ44" s="56"/>
      <c r="IA44" s="101" t="s">
        <v>325</v>
      </c>
      <c r="IB44" s="102" t="s">
        <v>325</v>
      </c>
      <c r="IC44" s="84"/>
      <c r="ID44" s="56">
        <v>0</v>
      </c>
      <c r="IE44" s="61" t="s">
        <v>0</v>
      </c>
      <c r="IF44" s="56">
        <v>2</v>
      </c>
      <c r="IG44" s="101" t="s">
        <v>216</v>
      </c>
      <c r="IH44" s="102" t="s">
        <v>213</v>
      </c>
      <c r="II44" s="84"/>
      <c r="IJ44" s="56"/>
      <c r="IK44" s="61" t="s">
        <v>0</v>
      </c>
      <c r="IL44" s="56"/>
      <c r="IM44" s="101" t="s">
        <v>325</v>
      </c>
      <c r="IN44" s="102" t="s">
        <v>325</v>
      </c>
      <c r="IO44" s="84"/>
      <c r="IP44" s="93">
        <v>3</v>
      </c>
      <c r="IQ44" s="61" t="s">
        <v>0</v>
      </c>
      <c r="IR44" s="56">
        <v>0</v>
      </c>
      <c r="IS44" s="101" t="s">
        <v>218</v>
      </c>
      <c r="IT44" s="102" t="s">
        <v>265</v>
      </c>
      <c r="IU44" s="84"/>
      <c r="IV44" s="56">
        <v>2</v>
      </c>
      <c r="IW44" s="61" t="s">
        <v>0</v>
      </c>
      <c r="IX44" s="56">
        <v>2</v>
      </c>
      <c r="IY44" s="101" t="s">
        <v>218</v>
      </c>
      <c r="IZ44" s="102" t="s">
        <v>326</v>
      </c>
      <c r="JA44" s="84"/>
      <c r="JB44" s="56">
        <v>2</v>
      </c>
      <c r="JC44" s="61" t="s">
        <v>0</v>
      </c>
      <c r="JD44" s="56">
        <v>0</v>
      </c>
      <c r="JE44" s="101" t="s">
        <v>326</v>
      </c>
      <c r="JF44" s="102" t="s">
        <v>388</v>
      </c>
      <c r="JG44" s="84"/>
      <c r="JH44" s="56">
        <v>0</v>
      </c>
      <c r="JI44" s="61" t="s">
        <v>0</v>
      </c>
      <c r="JJ44" s="56">
        <v>2</v>
      </c>
      <c r="JK44" s="101" t="s">
        <v>218</v>
      </c>
      <c r="JL44" s="102" t="s">
        <v>214</v>
      </c>
      <c r="JM44" s="84"/>
      <c r="JN44" s="56">
        <v>0</v>
      </c>
      <c r="JO44" s="61" t="s">
        <v>0</v>
      </c>
      <c r="JP44" s="56">
        <v>2</v>
      </c>
      <c r="JQ44" s="101" t="s">
        <v>265</v>
      </c>
      <c r="JR44" s="102" t="s">
        <v>217</v>
      </c>
      <c r="JS44" s="84"/>
      <c r="JT44" s="93">
        <v>2</v>
      </c>
      <c r="JU44" s="61" t="s">
        <v>0</v>
      </c>
      <c r="JV44" s="56">
        <v>2</v>
      </c>
      <c r="JW44" s="101" t="s">
        <v>217</v>
      </c>
      <c r="JX44" s="102" t="s">
        <v>215</v>
      </c>
      <c r="JY44" s="84"/>
      <c r="JZ44" s="93">
        <v>2</v>
      </c>
      <c r="KA44" s="61" t="s">
        <v>0</v>
      </c>
      <c r="KB44" s="56">
        <v>0</v>
      </c>
      <c r="KC44" s="101" t="s">
        <v>215</v>
      </c>
      <c r="KD44" s="102" t="s">
        <v>215</v>
      </c>
      <c r="KE44" s="84"/>
      <c r="KF44" s="93">
        <v>2</v>
      </c>
      <c r="KG44" s="61" t="s">
        <v>0</v>
      </c>
      <c r="KH44" s="56">
        <v>2</v>
      </c>
      <c r="KI44" s="101" t="s">
        <v>215</v>
      </c>
      <c r="KJ44" s="102" t="s">
        <v>215</v>
      </c>
      <c r="KK44" s="84"/>
      <c r="KL44" s="56"/>
      <c r="KM44" s="61" t="s">
        <v>0</v>
      </c>
      <c r="KN44" s="56"/>
      <c r="KO44" s="101" t="s">
        <v>325</v>
      </c>
      <c r="KP44" s="102" t="s">
        <v>325</v>
      </c>
      <c r="KQ44" s="84"/>
      <c r="KR44" s="56">
        <v>2</v>
      </c>
      <c r="KS44" s="61" t="s">
        <v>0</v>
      </c>
      <c r="KT44" s="56">
        <v>1</v>
      </c>
      <c r="KU44" s="101" t="s">
        <v>206</v>
      </c>
      <c r="KV44" s="102" t="s">
        <v>215</v>
      </c>
      <c r="KW44" s="84"/>
      <c r="KX44" s="56"/>
      <c r="KY44" s="61" t="s">
        <v>0</v>
      </c>
      <c r="KZ44" s="56"/>
      <c r="LA44" s="101" t="s">
        <v>325</v>
      </c>
      <c r="LB44" s="102" t="s">
        <v>325</v>
      </c>
      <c r="LC44" s="84"/>
      <c r="LD44" s="93"/>
      <c r="LE44" s="61" t="s">
        <v>0</v>
      </c>
      <c r="LF44" s="56"/>
      <c r="LG44" s="101" t="s">
        <v>325</v>
      </c>
      <c r="LH44" s="102" t="s">
        <v>325</v>
      </c>
      <c r="LI44" s="84"/>
      <c r="LJ44" s="56"/>
      <c r="LK44" s="61" t="s">
        <v>0</v>
      </c>
      <c r="LL44" s="56"/>
      <c r="LM44" s="101" t="s">
        <v>325</v>
      </c>
      <c r="LN44" s="102" t="s">
        <v>325</v>
      </c>
      <c r="LO44" s="84"/>
      <c r="LP44" s="56"/>
      <c r="LQ44" s="61" t="s">
        <v>0</v>
      </c>
      <c r="LR44" s="56"/>
      <c r="LS44" s="101" t="s">
        <v>325</v>
      </c>
      <c r="LT44" s="102" t="s">
        <v>325</v>
      </c>
      <c r="LU44" s="84"/>
      <c r="LV44" s="93"/>
      <c r="LW44" s="61" t="s">
        <v>0</v>
      </c>
      <c r="LX44" s="56"/>
      <c r="LY44" s="101" t="s">
        <v>325</v>
      </c>
      <c r="LZ44" s="102" t="s">
        <v>325</v>
      </c>
      <c r="MA44" s="84"/>
      <c r="MB44" s="56"/>
      <c r="MC44" s="61" t="s">
        <v>0</v>
      </c>
      <c r="MD44" s="56"/>
      <c r="ME44" s="101" t="s">
        <v>325</v>
      </c>
      <c r="MF44" s="102" t="s">
        <v>325</v>
      </c>
      <c r="MG44" s="84"/>
      <c r="MH44" s="56"/>
      <c r="MI44" s="61" t="s">
        <v>0</v>
      </c>
      <c r="MJ44" s="56"/>
      <c r="MK44" s="101" t="s">
        <v>325</v>
      </c>
      <c r="ML44" s="102" t="s">
        <v>325</v>
      </c>
      <c r="MM44" s="84"/>
      <c r="MN44" s="56"/>
      <c r="MO44" s="61" t="s">
        <v>0</v>
      </c>
      <c r="MP44" s="56"/>
      <c r="MQ44" s="101" t="s">
        <v>325</v>
      </c>
      <c r="MR44" s="102" t="s">
        <v>325</v>
      </c>
      <c r="MS44" s="84"/>
      <c r="MT44" s="93"/>
      <c r="MU44" s="61" t="s">
        <v>0</v>
      </c>
      <c r="MV44" s="56"/>
      <c r="MW44" s="101" t="s">
        <v>325</v>
      </c>
      <c r="MX44" s="102" t="s">
        <v>325</v>
      </c>
      <c r="MY44" s="84"/>
      <c r="MZ44" s="56"/>
      <c r="NA44" s="61" t="s">
        <v>0</v>
      </c>
      <c r="NB44" s="56"/>
      <c r="NC44" s="101" t="s">
        <v>325</v>
      </c>
      <c r="ND44" s="102" t="s">
        <v>325</v>
      </c>
      <c r="NE44" s="84"/>
      <c r="NF44" s="56"/>
      <c r="NG44" s="61" t="s">
        <v>0</v>
      </c>
      <c r="NH44" s="56"/>
      <c r="NI44" s="101" t="s">
        <v>325</v>
      </c>
      <c r="NJ44" s="102" t="s">
        <v>325</v>
      </c>
      <c r="NK44" s="84"/>
      <c r="NL44" s="56"/>
      <c r="NM44" s="61" t="s">
        <v>0</v>
      </c>
      <c r="NN44" s="56"/>
      <c r="NO44" s="101" t="s">
        <v>325</v>
      </c>
      <c r="NP44" s="102" t="s">
        <v>325</v>
      </c>
      <c r="NQ44" s="84"/>
      <c r="NR44" s="56"/>
      <c r="NS44" s="61" t="s">
        <v>0</v>
      </c>
      <c r="NT44" s="56"/>
      <c r="NU44" s="101" t="s">
        <v>325</v>
      </c>
      <c r="NV44" s="102" t="s">
        <v>325</v>
      </c>
      <c r="NW44" s="61"/>
      <c r="NX44" s="93"/>
      <c r="NY44" s="61" t="s">
        <v>0</v>
      </c>
      <c r="NZ44" s="56"/>
      <c r="OA44" s="101" t="s">
        <v>325</v>
      </c>
      <c r="OB44" s="102" t="s">
        <v>325</v>
      </c>
      <c r="OC44" s="61"/>
      <c r="OD44" s="229"/>
      <c r="OE44" s="101" t="s">
        <v>0</v>
      </c>
      <c r="OF44" s="101"/>
      <c r="OG44" s="101" t="s">
        <v>325</v>
      </c>
      <c r="OH44" s="102" t="s">
        <v>325</v>
      </c>
    </row>
    <row r="45" spans="1:398" ht="15" hidden="1" x14ac:dyDescent="0.2">
      <c r="A45" s="256">
        <f>IF(B45="","",VLOOKUP(B45,'Registrovaní tipéri'!$A$2:$B$101,2,FALSE))</f>
        <v>16</v>
      </c>
      <c r="B45" s="250" t="s">
        <v>294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215</v>
      </c>
      <c r="N45" s="102" t="s">
        <v>216</v>
      </c>
      <c r="O45" s="72"/>
      <c r="P45" s="93">
        <v>4</v>
      </c>
      <c r="Q45" s="61" t="s">
        <v>0</v>
      </c>
      <c r="R45" s="56">
        <v>0</v>
      </c>
      <c r="S45" s="101" t="s">
        <v>217</v>
      </c>
      <c r="T45" s="102" t="s">
        <v>214</v>
      </c>
      <c r="U45" s="72"/>
      <c r="V45" s="93">
        <v>3</v>
      </c>
      <c r="W45" s="61" t="s">
        <v>0</v>
      </c>
      <c r="X45" s="56">
        <v>1</v>
      </c>
      <c r="Y45" s="101" t="s">
        <v>348</v>
      </c>
      <c r="Z45" s="102" t="s">
        <v>349</v>
      </c>
      <c r="AA45" s="84"/>
      <c r="AB45" s="56">
        <v>4</v>
      </c>
      <c r="AC45" s="61" t="s">
        <v>0</v>
      </c>
      <c r="AD45" s="56">
        <v>0</v>
      </c>
      <c r="AE45" s="101" t="s">
        <v>217</v>
      </c>
      <c r="AF45" s="102" t="s">
        <v>288</v>
      </c>
      <c r="AG45" s="84"/>
      <c r="AH45" s="56"/>
      <c r="AI45" s="61" t="s">
        <v>0</v>
      </c>
      <c r="AJ45" s="56"/>
      <c r="AK45" s="101" t="s">
        <v>325</v>
      </c>
      <c r="AL45" s="102" t="s">
        <v>325</v>
      </c>
      <c r="AM45" s="84"/>
      <c r="AN45" s="93"/>
      <c r="AO45" s="61" t="s">
        <v>0</v>
      </c>
      <c r="AP45" s="56"/>
      <c r="AQ45" s="101" t="s">
        <v>325</v>
      </c>
      <c r="AR45" s="102" t="s">
        <v>325</v>
      </c>
      <c r="AS45" s="84"/>
      <c r="AT45" s="56"/>
      <c r="AU45" s="61" t="s">
        <v>0</v>
      </c>
      <c r="AV45" s="56"/>
      <c r="AW45" s="101" t="s">
        <v>325</v>
      </c>
      <c r="AX45" s="102" t="s">
        <v>325</v>
      </c>
      <c r="AY45" s="84"/>
      <c r="AZ45" s="93"/>
      <c r="BA45" s="61" t="s">
        <v>0</v>
      </c>
      <c r="BB45" s="56"/>
      <c r="BC45" s="101" t="s">
        <v>325</v>
      </c>
      <c r="BD45" s="102" t="s">
        <v>325</v>
      </c>
      <c r="BE45" s="84"/>
      <c r="BF45" s="56"/>
      <c r="BG45" s="61" t="s">
        <v>0</v>
      </c>
      <c r="BH45" s="56"/>
      <c r="BI45" s="101" t="s">
        <v>325</v>
      </c>
      <c r="BJ45" s="102" t="s">
        <v>325</v>
      </c>
      <c r="BK45" s="84"/>
      <c r="BL45" s="56"/>
      <c r="BM45" s="61" t="s">
        <v>0</v>
      </c>
      <c r="BN45" s="56"/>
      <c r="BO45" s="101" t="s">
        <v>325</v>
      </c>
      <c r="BP45" s="102" t="s">
        <v>325</v>
      </c>
      <c r="BQ45" s="84"/>
      <c r="BR45" s="56"/>
      <c r="BS45" s="61" t="s">
        <v>0</v>
      </c>
      <c r="BT45" s="56"/>
      <c r="BU45" s="101" t="s">
        <v>325</v>
      </c>
      <c r="BV45" s="102" t="s">
        <v>325</v>
      </c>
      <c r="BW45" s="84"/>
      <c r="BX45" s="56"/>
      <c r="BY45" s="61" t="s">
        <v>0</v>
      </c>
      <c r="BZ45" s="56"/>
      <c r="CA45" s="101" t="s">
        <v>325</v>
      </c>
      <c r="CB45" s="102" t="s">
        <v>325</v>
      </c>
      <c r="CC45" s="84"/>
      <c r="CD45" s="56"/>
      <c r="CE45" s="61" t="s">
        <v>0</v>
      </c>
      <c r="CF45" s="56"/>
      <c r="CG45" s="101" t="s">
        <v>325</v>
      </c>
      <c r="CH45" s="102" t="s">
        <v>325</v>
      </c>
      <c r="CI45" s="84"/>
      <c r="CJ45" s="93"/>
      <c r="CK45" s="61" t="s">
        <v>0</v>
      </c>
      <c r="CL45" s="56"/>
      <c r="CM45" s="101" t="s">
        <v>325</v>
      </c>
      <c r="CN45" s="102" t="s">
        <v>325</v>
      </c>
      <c r="CO45" s="84"/>
      <c r="CP45" s="93"/>
      <c r="CQ45" s="61" t="s">
        <v>0</v>
      </c>
      <c r="CR45" s="56"/>
      <c r="CS45" s="101" t="s">
        <v>325</v>
      </c>
      <c r="CT45" s="102" t="s">
        <v>325</v>
      </c>
      <c r="CU45" s="84"/>
      <c r="CV45" s="56"/>
      <c r="CW45" s="61" t="s">
        <v>0</v>
      </c>
      <c r="CX45" s="56"/>
      <c r="CY45" s="101" t="s">
        <v>325</v>
      </c>
      <c r="CZ45" s="102" t="s">
        <v>325</v>
      </c>
      <c r="DA45" s="84"/>
      <c r="DB45" s="56"/>
      <c r="DC45" s="61" t="s">
        <v>0</v>
      </c>
      <c r="DD45" s="56"/>
      <c r="DE45" s="101" t="s">
        <v>325</v>
      </c>
      <c r="DF45" s="102" t="s">
        <v>325</v>
      </c>
      <c r="DG45" s="84"/>
      <c r="DH45" s="56"/>
      <c r="DI45" s="61" t="s">
        <v>0</v>
      </c>
      <c r="DJ45" s="56"/>
      <c r="DK45" s="101" t="s">
        <v>325</v>
      </c>
      <c r="DL45" s="102" t="s">
        <v>325</v>
      </c>
      <c r="DM45" s="84"/>
      <c r="DN45" s="56"/>
      <c r="DO45" s="61" t="s">
        <v>0</v>
      </c>
      <c r="DP45" s="56"/>
      <c r="DQ45" s="101" t="s">
        <v>325</v>
      </c>
      <c r="DR45" s="102" t="s">
        <v>325</v>
      </c>
      <c r="DS45" s="84"/>
      <c r="DT45" s="56"/>
      <c r="DU45" s="61" t="s">
        <v>0</v>
      </c>
      <c r="DV45" s="56"/>
      <c r="DW45" s="101" t="s">
        <v>325</v>
      </c>
      <c r="DX45" s="102" t="s">
        <v>325</v>
      </c>
      <c r="DY45" s="84"/>
      <c r="DZ45" s="56"/>
      <c r="EA45" s="61" t="s">
        <v>0</v>
      </c>
      <c r="EB45" s="56"/>
      <c r="EC45" s="101" t="s">
        <v>325</v>
      </c>
      <c r="ED45" s="102" t="s">
        <v>325</v>
      </c>
      <c r="EE45" s="84"/>
      <c r="EF45" s="56"/>
      <c r="EG45" s="61" t="s">
        <v>0</v>
      </c>
      <c r="EH45" s="56"/>
      <c r="EI45" s="101" t="s">
        <v>325</v>
      </c>
      <c r="EJ45" s="102" t="s">
        <v>325</v>
      </c>
      <c r="EK45" s="84"/>
      <c r="EL45" s="56"/>
      <c r="EM45" s="61" t="s">
        <v>0</v>
      </c>
      <c r="EN45" s="56"/>
      <c r="EO45" s="101" t="s">
        <v>325</v>
      </c>
      <c r="EP45" s="102" t="s">
        <v>325</v>
      </c>
      <c r="EQ45" s="84"/>
      <c r="ER45" s="93"/>
      <c r="ES45" s="61" t="s">
        <v>0</v>
      </c>
      <c r="ET45" s="56"/>
      <c r="EU45" s="101" t="s">
        <v>325</v>
      </c>
      <c r="EV45" s="102" t="s">
        <v>325</v>
      </c>
      <c r="EW45" s="84"/>
      <c r="EX45" s="56"/>
      <c r="EY45" s="61" t="s">
        <v>0</v>
      </c>
      <c r="EZ45" s="56"/>
      <c r="FA45" s="101" t="s">
        <v>325</v>
      </c>
      <c r="FB45" s="102" t="s">
        <v>325</v>
      </c>
      <c r="FC45" s="84"/>
      <c r="FD45" s="93"/>
      <c r="FE45" s="61" t="s">
        <v>0</v>
      </c>
      <c r="FF45" s="56"/>
      <c r="FG45" s="101" t="s">
        <v>325</v>
      </c>
      <c r="FH45" s="102" t="s">
        <v>325</v>
      </c>
      <c r="FI45" s="84"/>
      <c r="FJ45" s="56"/>
      <c r="FK45" s="61" t="s">
        <v>0</v>
      </c>
      <c r="FL45" s="56"/>
      <c r="FM45" s="101" t="s">
        <v>325</v>
      </c>
      <c r="FN45" s="102" t="s">
        <v>325</v>
      </c>
      <c r="FO45" s="84"/>
      <c r="FP45" s="56"/>
      <c r="FQ45" s="61" t="s">
        <v>0</v>
      </c>
      <c r="FR45" s="56"/>
      <c r="FS45" s="101" t="s">
        <v>325</v>
      </c>
      <c r="FT45" s="102" t="s">
        <v>325</v>
      </c>
      <c r="FU45" s="84"/>
      <c r="FV45" s="56"/>
      <c r="FW45" s="61" t="s">
        <v>0</v>
      </c>
      <c r="FX45" s="56"/>
      <c r="FY45" s="101" t="s">
        <v>325</v>
      </c>
      <c r="FZ45" s="102" t="s">
        <v>325</v>
      </c>
      <c r="GA45" s="84"/>
      <c r="GB45" s="93"/>
      <c r="GC45" s="61" t="s">
        <v>0</v>
      </c>
      <c r="GD45" s="56"/>
      <c r="GE45" s="101" t="s">
        <v>325</v>
      </c>
      <c r="GF45" s="102" t="s">
        <v>325</v>
      </c>
      <c r="GG45" s="84"/>
      <c r="GH45" s="93"/>
      <c r="GI45" s="61" t="s">
        <v>0</v>
      </c>
      <c r="GJ45" s="56"/>
      <c r="GK45" s="101" t="s">
        <v>325</v>
      </c>
      <c r="GL45" s="102" t="s">
        <v>325</v>
      </c>
      <c r="GM45" s="84"/>
      <c r="GN45" s="56"/>
      <c r="GO45" s="61" t="s">
        <v>0</v>
      </c>
      <c r="GP45" s="56"/>
      <c r="GQ45" s="101" t="s">
        <v>325</v>
      </c>
      <c r="GR45" s="102" t="s">
        <v>325</v>
      </c>
      <c r="GS45" s="84"/>
      <c r="GT45" s="56"/>
      <c r="GU45" s="61" t="s">
        <v>0</v>
      </c>
      <c r="GV45" s="56"/>
      <c r="GW45" s="101" t="s">
        <v>325</v>
      </c>
      <c r="GX45" s="102" t="s">
        <v>325</v>
      </c>
      <c r="GY45" s="84"/>
      <c r="GZ45" s="93"/>
      <c r="HA45" s="61" t="s">
        <v>0</v>
      </c>
      <c r="HB45" s="56"/>
      <c r="HC45" s="101" t="s">
        <v>325</v>
      </c>
      <c r="HD45" s="102" t="s">
        <v>325</v>
      </c>
      <c r="HE45" s="84"/>
      <c r="HF45" s="56"/>
      <c r="HG45" s="61" t="s">
        <v>0</v>
      </c>
      <c r="HH45" s="56"/>
      <c r="HI45" s="101" t="s">
        <v>325</v>
      </c>
      <c r="HJ45" s="102" t="s">
        <v>325</v>
      </c>
      <c r="HK45" s="84"/>
      <c r="HL45" s="56"/>
      <c r="HM45" s="61" t="s">
        <v>0</v>
      </c>
      <c r="HN45" s="56"/>
      <c r="HO45" s="101" t="s">
        <v>325</v>
      </c>
      <c r="HP45" s="102" t="s">
        <v>325</v>
      </c>
      <c r="HQ45" s="84"/>
      <c r="HR45" s="56"/>
      <c r="HS45" s="61" t="s">
        <v>0</v>
      </c>
      <c r="HT45" s="56"/>
      <c r="HU45" s="101" t="s">
        <v>325</v>
      </c>
      <c r="HV45" s="102" t="s">
        <v>325</v>
      </c>
      <c r="HW45" s="84"/>
      <c r="HX45" s="93"/>
      <c r="HY45" s="61" t="s">
        <v>0</v>
      </c>
      <c r="HZ45" s="56"/>
      <c r="IA45" s="101" t="s">
        <v>325</v>
      </c>
      <c r="IB45" s="102" t="s">
        <v>325</v>
      </c>
      <c r="IC45" s="84"/>
      <c r="ID45" s="56"/>
      <c r="IE45" s="61" t="s">
        <v>0</v>
      </c>
      <c r="IF45" s="56"/>
      <c r="IG45" s="101" t="s">
        <v>325</v>
      </c>
      <c r="IH45" s="102" t="s">
        <v>325</v>
      </c>
      <c r="II45" s="84"/>
      <c r="IJ45" s="56"/>
      <c r="IK45" s="61" t="s">
        <v>0</v>
      </c>
      <c r="IL45" s="56"/>
      <c r="IM45" s="101" t="s">
        <v>325</v>
      </c>
      <c r="IN45" s="102" t="s">
        <v>325</v>
      </c>
      <c r="IO45" s="84"/>
      <c r="IP45" s="93"/>
      <c r="IQ45" s="61" t="s">
        <v>0</v>
      </c>
      <c r="IR45" s="56"/>
      <c r="IS45" s="101" t="s">
        <v>325</v>
      </c>
      <c r="IT45" s="102" t="s">
        <v>325</v>
      </c>
      <c r="IU45" s="84"/>
      <c r="IV45" s="56"/>
      <c r="IW45" s="61" t="s">
        <v>0</v>
      </c>
      <c r="IX45" s="56"/>
      <c r="IY45" s="101" t="s">
        <v>325</v>
      </c>
      <c r="IZ45" s="102" t="s">
        <v>325</v>
      </c>
      <c r="JA45" s="84"/>
      <c r="JB45" s="56"/>
      <c r="JC45" s="61" t="s">
        <v>0</v>
      </c>
      <c r="JD45" s="56"/>
      <c r="JE45" s="101" t="s">
        <v>325</v>
      </c>
      <c r="JF45" s="102" t="s">
        <v>325</v>
      </c>
      <c r="JG45" s="84"/>
      <c r="JH45" s="56"/>
      <c r="JI45" s="61" t="s">
        <v>0</v>
      </c>
      <c r="JJ45" s="56"/>
      <c r="JK45" s="101" t="s">
        <v>325</v>
      </c>
      <c r="JL45" s="102" t="s">
        <v>325</v>
      </c>
      <c r="JM45" s="84"/>
      <c r="JN45" s="56"/>
      <c r="JO45" s="61" t="s">
        <v>0</v>
      </c>
      <c r="JP45" s="56"/>
      <c r="JQ45" s="101" t="s">
        <v>325</v>
      </c>
      <c r="JR45" s="102" t="s">
        <v>325</v>
      </c>
      <c r="JS45" s="84"/>
      <c r="JT45" s="93"/>
      <c r="JU45" s="61" t="s">
        <v>0</v>
      </c>
      <c r="JV45" s="56"/>
      <c r="JW45" s="101" t="s">
        <v>325</v>
      </c>
      <c r="JX45" s="102" t="s">
        <v>325</v>
      </c>
      <c r="JY45" s="84"/>
      <c r="JZ45" s="93"/>
      <c r="KA45" s="61" t="s">
        <v>0</v>
      </c>
      <c r="KB45" s="56"/>
      <c r="KC45" s="101" t="s">
        <v>325</v>
      </c>
      <c r="KD45" s="102" t="s">
        <v>325</v>
      </c>
      <c r="KE45" s="84"/>
      <c r="KF45" s="93"/>
      <c r="KG45" s="61" t="s">
        <v>0</v>
      </c>
      <c r="KH45" s="56"/>
      <c r="KI45" s="101" t="s">
        <v>325</v>
      </c>
      <c r="KJ45" s="102" t="s">
        <v>325</v>
      </c>
      <c r="KK45" s="84"/>
      <c r="KL45" s="56"/>
      <c r="KM45" s="61" t="s">
        <v>0</v>
      </c>
      <c r="KN45" s="56"/>
      <c r="KO45" s="101" t="s">
        <v>325</v>
      </c>
      <c r="KP45" s="102" t="s">
        <v>325</v>
      </c>
      <c r="KQ45" s="84"/>
      <c r="KR45" s="56"/>
      <c r="KS45" s="61" t="s">
        <v>0</v>
      </c>
      <c r="KT45" s="56"/>
      <c r="KU45" s="101" t="s">
        <v>325</v>
      </c>
      <c r="KV45" s="102" t="s">
        <v>325</v>
      </c>
      <c r="KW45" s="84"/>
      <c r="KX45" s="56"/>
      <c r="KY45" s="61" t="s">
        <v>0</v>
      </c>
      <c r="KZ45" s="56"/>
      <c r="LA45" s="101" t="s">
        <v>325</v>
      </c>
      <c r="LB45" s="102" t="s">
        <v>325</v>
      </c>
      <c r="LC45" s="84"/>
      <c r="LD45" s="93"/>
      <c r="LE45" s="61" t="s">
        <v>0</v>
      </c>
      <c r="LF45" s="56"/>
      <c r="LG45" s="101" t="s">
        <v>325</v>
      </c>
      <c r="LH45" s="102" t="s">
        <v>325</v>
      </c>
      <c r="LI45" s="84"/>
      <c r="LJ45" s="56"/>
      <c r="LK45" s="61" t="s">
        <v>0</v>
      </c>
      <c r="LL45" s="56"/>
      <c r="LM45" s="101" t="s">
        <v>325</v>
      </c>
      <c r="LN45" s="102" t="s">
        <v>325</v>
      </c>
      <c r="LO45" s="84"/>
      <c r="LP45" s="56"/>
      <c r="LQ45" s="61" t="s">
        <v>0</v>
      </c>
      <c r="LR45" s="56"/>
      <c r="LS45" s="101" t="s">
        <v>325</v>
      </c>
      <c r="LT45" s="102" t="s">
        <v>325</v>
      </c>
      <c r="LU45" s="84"/>
      <c r="LV45" s="93"/>
      <c r="LW45" s="61" t="s">
        <v>0</v>
      </c>
      <c r="LX45" s="56"/>
      <c r="LY45" s="101" t="s">
        <v>325</v>
      </c>
      <c r="LZ45" s="102" t="s">
        <v>325</v>
      </c>
      <c r="MA45" s="84"/>
      <c r="MB45" s="56"/>
      <c r="MC45" s="61" t="s">
        <v>0</v>
      </c>
      <c r="MD45" s="56"/>
      <c r="ME45" s="101" t="s">
        <v>325</v>
      </c>
      <c r="MF45" s="102" t="s">
        <v>325</v>
      </c>
      <c r="MG45" s="84"/>
      <c r="MH45" s="56"/>
      <c r="MI45" s="61" t="s">
        <v>0</v>
      </c>
      <c r="MJ45" s="56"/>
      <c r="MK45" s="101" t="s">
        <v>325</v>
      </c>
      <c r="ML45" s="102" t="s">
        <v>325</v>
      </c>
      <c r="MM45" s="84"/>
      <c r="MN45" s="56"/>
      <c r="MO45" s="61" t="s">
        <v>0</v>
      </c>
      <c r="MP45" s="56"/>
      <c r="MQ45" s="101" t="s">
        <v>325</v>
      </c>
      <c r="MR45" s="102" t="s">
        <v>325</v>
      </c>
      <c r="MS45" s="84"/>
      <c r="MT45" s="93"/>
      <c r="MU45" s="61" t="s">
        <v>0</v>
      </c>
      <c r="MV45" s="56"/>
      <c r="MW45" s="101" t="s">
        <v>325</v>
      </c>
      <c r="MX45" s="102" t="s">
        <v>325</v>
      </c>
      <c r="MY45" s="84"/>
      <c r="MZ45" s="56"/>
      <c r="NA45" s="61" t="s">
        <v>0</v>
      </c>
      <c r="NB45" s="56"/>
      <c r="NC45" s="101" t="s">
        <v>325</v>
      </c>
      <c r="ND45" s="102" t="s">
        <v>325</v>
      </c>
      <c r="NE45" s="84"/>
      <c r="NF45" s="56"/>
      <c r="NG45" s="61" t="s">
        <v>0</v>
      </c>
      <c r="NH45" s="56"/>
      <c r="NI45" s="101" t="s">
        <v>325</v>
      </c>
      <c r="NJ45" s="102" t="s">
        <v>325</v>
      </c>
      <c r="NK45" s="84"/>
      <c r="NL45" s="56"/>
      <c r="NM45" s="61" t="s">
        <v>0</v>
      </c>
      <c r="NN45" s="56"/>
      <c r="NO45" s="101" t="s">
        <v>325</v>
      </c>
      <c r="NP45" s="102" t="s">
        <v>325</v>
      </c>
      <c r="NQ45" s="84"/>
      <c r="NR45" s="56"/>
      <c r="NS45" s="61" t="s">
        <v>0</v>
      </c>
      <c r="NT45" s="56"/>
      <c r="NU45" s="101" t="s">
        <v>325</v>
      </c>
      <c r="NV45" s="102" t="s">
        <v>325</v>
      </c>
      <c r="NW45" s="61"/>
      <c r="NX45" s="93"/>
      <c r="NY45" s="61" t="s">
        <v>0</v>
      </c>
      <c r="NZ45" s="56"/>
      <c r="OA45" s="101" t="s">
        <v>325</v>
      </c>
      <c r="OB45" s="102" t="s">
        <v>325</v>
      </c>
      <c r="OC45" s="61"/>
      <c r="OD45" s="229"/>
      <c r="OE45" s="101" t="s">
        <v>0</v>
      </c>
      <c r="OF45" s="101"/>
      <c r="OG45" s="101" t="s">
        <v>325</v>
      </c>
      <c r="OH45" s="102" t="s">
        <v>325</v>
      </c>
    </row>
    <row r="46" spans="1:398" ht="15" hidden="1" customHeight="1" x14ac:dyDescent="0.2">
      <c r="A46" s="256">
        <f>IF(B46="","",VLOOKUP(B46,'Registrovaní tipéri'!$A$2:$B$101,2,FALSE))</f>
        <v>29</v>
      </c>
      <c r="B46" s="250" t="s">
        <v>253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216</v>
      </c>
      <c r="N46" s="102" t="s">
        <v>215</v>
      </c>
      <c r="O46" s="72"/>
      <c r="P46" s="93">
        <v>2</v>
      </c>
      <c r="Q46" s="61" t="s">
        <v>0</v>
      </c>
      <c r="R46" s="56">
        <v>0</v>
      </c>
      <c r="S46" s="101" t="s">
        <v>215</v>
      </c>
      <c r="T46" s="102" t="s">
        <v>288</v>
      </c>
      <c r="U46" s="72"/>
      <c r="V46" s="93">
        <v>2</v>
      </c>
      <c r="W46" s="61" t="s">
        <v>0</v>
      </c>
      <c r="X46" s="56">
        <v>1</v>
      </c>
      <c r="Y46" s="101" t="s">
        <v>218</v>
      </c>
      <c r="Z46" s="102" t="s">
        <v>215</v>
      </c>
      <c r="AA46" s="84"/>
      <c r="AB46" s="56"/>
      <c r="AC46" s="61" t="s">
        <v>0</v>
      </c>
      <c r="AD46" s="56"/>
      <c r="AE46" s="101" t="s">
        <v>325</v>
      </c>
      <c r="AF46" s="102" t="s">
        <v>325</v>
      </c>
      <c r="AG46" s="84"/>
      <c r="AH46" s="56">
        <v>1</v>
      </c>
      <c r="AI46" s="61" t="s">
        <v>0</v>
      </c>
      <c r="AJ46" s="56">
        <v>4</v>
      </c>
      <c r="AK46" s="101" t="s">
        <v>218</v>
      </c>
      <c r="AL46" s="102" t="s">
        <v>215</v>
      </c>
      <c r="AM46" s="84"/>
      <c r="AN46" s="93">
        <v>1</v>
      </c>
      <c r="AO46" s="61" t="s">
        <v>0</v>
      </c>
      <c r="AP46" s="56">
        <v>2</v>
      </c>
      <c r="AQ46" s="101" t="s">
        <v>217</v>
      </c>
      <c r="AR46" s="102" t="s">
        <v>218</v>
      </c>
      <c r="AS46" s="84"/>
      <c r="AT46" s="56"/>
      <c r="AU46" s="61" t="s">
        <v>0</v>
      </c>
      <c r="AV46" s="56"/>
      <c r="AW46" s="101" t="s">
        <v>325</v>
      </c>
      <c r="AX46" s="102" t="s">
        <v>325</v>
      </c>
      <c r="AY46" s="84"/>
      <c r="AZ46" s="93"/>
      <c r="BA46" s="61" t="s">
        <v>0</v>
      </c>
      <c r="BB46" s="56"/>
      <c r="BC46" s="101" t="s">
        <v>325</v>
      </c>
      <c r="BD46" s="102" t="s">
        <v>325</v>
      </c>
      <c r="BE46" s="84"/>
      <c r="BF46" s="56">
        <v>1</v>
      </c>
      <c r="BG46" s="61" t="s">
        <v>0</v>
      </c>
      <c r="BH46" s="56">
        <v>3</v>
      </c>
      <c r="BI46" s="101" t="s">
        <v>217</v>
      </c>
      <c r="BJ46" s="102" t="s">
        <v>215</v>
      </c>
      <c r="BK46" s="84"/>
      <c r="BL46" s="56"/>
      <c r="BM46" s="61" t="s">
        <v>0</v>
      </c>
      <c r="BN46" s="56"/>
      <c r="BO46" s="101" t="s">
        <v>325</v>
      </c>
      <c r="BP46" s="102" t="s">
        <v>325</v>
      </c>
      <c r="BQ46" s="84"/>
      <c r="BR46" s="56"/>
      <c r="BS46" s="61" t="s">
        <v>0</v>
      </c>
      <c r="BT46" s="56"/>
      <c r="BU46" s="101" t="s">
        <v>325</v>
      </c>
      <c r="BV46" s="102" t="s">
        <v>325</v>
      </c>
      <c r="BW46" s="84"/>
      <c r="BX46" s="56"/>
      <c r="BY46" s="61" t="s">
        <v>0</v>
      </c>
      <c r="BZ46" s="56"/>
      <c r="CA46" s="101" t="s">
        <v>325</v>
      </c>
      <c r="CB46" s="102" t="s">
        <v>325</v>
      </c>
      <c r="CC46" s="84"/>
      <c r="CD46" s="56"/>
      <c r="CE46" s="61" t="s">
        <v>0</v>
      </c>
      <c r="CF46" s="56"/>
      <c r="CG46" s="101" t="s">
        <v>325</v>
      </c>
      <c r="CH46" s="102" t="s">
        <v>325</v>
      </c>
      <c r="CI46" s="84"/>
      <c r="CJ46" s="93"/>
      <c r="CK46" s="61" t="s">
        <v>0</v>
      </c>
      <c r="CL46" s="56"/>
      <c r="CM46" s="101" t="s">
        <v>325</v>
      </c>
      <c r="CN46" s="102" t="s">
        <v>325</v>
      </c>
      <c r="CO46" s="84"/>
      <c r="CP46" s="93"/>
      <c r="CQ46" s="61" t="s">
        <v>0</v>
      </c>
      <c r="CR46" s="56"/>
      <c r="CS46" s="101" t="s">
        <v>325</v>
      </c>
      <c r="CT46" s="102" t="s">
        <v>325</v>
      </c>
      <c r="CU46" s="84"/>
      <c r="CV46" s="56"/>
      <c r="CW46" s="61" t="s">
        <v>0</v>
      </c>
      <c r="CX46" s="56"/>
      <c r="CY46" s="101" t="s">
        <v>325</v>
      </c>
      <c r="CZ46" s="102" t="s">
        <v>325</v>
      </c>
      <c r="DA46" s="84"/>
      <c r="DB46" s="56"/>
      <c r="DC46" s="61" t="s">
        <v>0</v>
      </c>
      <c r="DD46" s="56"/>
      <c r="DE46" s="101" t="s">
        <v>325</v>
      </c>
      <c r="DF46" s="102" t="s">
        <v>325</v>
      </c>
      <c r="DG46" s="84"/>
      <c r="DH46" s="56"/>
      <c r="DI46" s="61" t="s">
        <v>0</v>
      </c>
      <c r="DJ46" s="56"/>
      <c r="DK46" s="101" t="s">
        <v>325</v>
      </c>
      <c r="DL46" s="102" t="s">
        <v>325</v>
      </c>
      <c r="DM46" s="84"/>
      <c r="DN46" s="56"/>
      <c r="DO46" s="61" t="s">
        <v>0</v>
      </c>
      <c r="DP46" s="56"/>
      <c r="DQ46" s="101" t="s">
        <v>325</v>
      </c>
      <c r="DR46" s="102" t="s">
        <v>325</v>
      </c>
      <c r="DS46" s="84"/>
      <c r="DT46" s="56"/>
      <c r="DU46" s="61" t="s">
        <v>0</v>
      </c>
      <c r="DV46" s="56"/>
      <c r="DW46" s="101" t="s">
        <v>325</v>
      </c>
      <c r="DX46" s="102" t="s">
        <v>325</v>
      </c>
      <c r="DY46" s="84"/>
      <c r="DZ46" s="56"/>
      <c r="EA46" s="61" t="s">
        <v>0</v>
      </c>
      <c r="EB46" s="56"/>
      <c r="EC46" s="101" t="s">
        <v>325</v>
      </c>
      <c r="ED46" s="102" t="s">
        <v>325</v>
      </c>
      <c r="EE46" s="84"/>
      <c r="EF46" s="56"/>
      <c r="EG46" s="61" t="s">
        <v>0</v>
      </c>
      <c r="EH46" s="56"/>
      <c r="EI46" s="101" t="s">
        <v>325</v>
      </c>
      <c r="EJ46" s="102" t="s">
        <v>325</v>
      </c>
      <c r="EK46" s="84"/>
      <c r="EL46" s="56"/>
      <c r="EM46" s="61" t="s">
        <v>0</v>
      </c>
      <c r="EN46" s="56"/>
      <c r="EO46" s="101" t="s">
        <v>325</v>
      </c>
      <c r="EP46" s="102" t="s">
        <v>325</v>
      </c>
      <c r="EQ46" s="84"/>
      <c r="ER46" s="93"/>
      <c r="ES46" s="61" t="s">
        <v>0</v>
      </c>
      <c r="ET46" s="56"/>
      <c r="EU46" s="101" t="s">
        <v>325</v>
      </c>
      <c r="EV46" s="102" t="s">
        <v>325</v>
      </c>
      <c r="EW46" s="84"/>
      <c r="EX46" s="56"/>
      <c r="EY46" s="61" t="s">
        <v>0</v>
      </c>
      <c r="EZ46" s="56"/>
      <c r="FA46" s="101" t="s">
        <v>325</v>
      </c>
      <c r="FB46" s="102" t="s">
        <v>325</v>
      </c>
      <c r="FC46" s="84"/>
      <c r="FD46" s="93"/>
      <c r="FE46" s="61" t="s">
        <v>0</v>
      </c>
      <c r="FF46" s="56"/>
      <c r="FG46" s="101" t="s">
        <v>325</v>
      </c>
      <c r="FH46" s="102" t="s">
        <v>325</v>
      </c>
      <c r="FI46" s="84"/>
      <c r="FJ46" s="56"/>
      <c r="FK46" s="61" t="s">
        <v>0</v>
      </c>
      <c r="FL46" s="56"/>
      <c r="FM46" s="101" t="s">
        <v>325</v>
      </c>
      <c r="FN46" s="102" t="s">
        <v>325</v>
      </c>
      <c r="FO46" s="84"/>
      <c r="FP46" s="56"/>
      <c r="FQ46" s="61" t="s">
        <v>0</v>
      </c>
      <c r="FR46" s="56"/>
      <c r="FS46" s="101" t="s">
        <v>325</v>
      </c>
      <c r="FT46" s="102" t="s">
        <v>325</v>
      </c>
      <c r="FU46" s="84"/>
      <c r="FV46" s="56"/>
      <c r="FW46" s="61" t="s">
        <v>0</v>
      </c>
      <c r="FX46" s="56"/>
      <c r="FY46" s="101" t="s">
        <v>325</v>
      </c>
      <c r="FZ46" s="102" t="s">
        <v>325</v>
      </c>
      <c r="GA46" s="84"/>
      <c r="GB46" s="93"/>
      <c r="GC46" s="61" t="s">
        <v>0</v>
      </c>
      <c r="GD46" s="56"/>
      <c r="GE46" s="101" t="s">
        <v>325</v>
      </c>
      <c r="GF46" s="102" t="s">
        <v>325</v>
      </c>
      <c r="GG46" s="84"/>
      <c r="GH46" s="93"/>
      <c r="GI46" s="61" t="s">
        <v>0</v>
      </c>
      <c r="GJ46" s="56"/>
      <c r="GK46" s="101" t="s">
        <v>325</v>
      </c>
      <c r="GL46" s="102" t="s">
        <v>325</v>
      </c>
      <c r="GM46" s="84"/>
      <c r="GN46" s="56"/>
      <c r="GO46" s="61" t="s">
        <v>0</v>
      </c>
      <c r="GP46" s="56"/>
      <c r="GQ46" s="101" t="s">
        <v>325</v>
      </c>
      <c r="GR46" s="102" t="s">
        <v>325</v>
      </c>
      <c r="GS46" s="84"/>
      <c r="GT46" s="56"/>
      <c r="GU46" s="61" t="s">
        <v>0</v>
      </c>
      <c r="GV46" s="56"/>
      <c r="GW46" s="101" t="s">
        <v>325</v>
      </c>
      <c r="GX46" s="102" t="s">
        <v>325</v>
      </c>
      <c r="GY46" s="84"/>
      <c r="GZ46" s="93"/>
      <c r="HA46" s="61" t="s">
        <v>0</v>
      </c>
      <c r="HB46" s="56"/>
      <c r="HC46" s="101" t="s">
        <v>325</v>
      </c>
      <c r="HD46" s="102" t="s">
        <v>325</v>
      </c>
      <c r="HE46" s="84"/>
      <c r="HF46" s="56"/>
      <c r="HG46" s="61" t="s">
        <v>0</v>
      </c>
      <c r="HH46" s="56"/>
      <c r="HI46" s="101" t="s">
        <v>325</v>
      </c>
      <c r="HJ46" s="102" t="s">
        <v>325</v>
      </c>
      <c r="HK46" s="84"/>
      <c r="HL46" s="56"/>
      <c r="HM46" s="61" t="s">
        <v>0</v>
      </c>
      <c r="HN46" s="56"/>
      <c r="HO46" s="101" t="s">
        <v>325</v>
      </c>
      <c r="HP46" s="102" t="s">
        <v>325</v>
      </c>
      <c r="HQ46" s="84"/>
      <c r="HR46" s="56"/>
      <c r="HS46" s="61" t="s">
        <v>0</v>
      </c>
      <c r="HT46" s="56"/>
      <c r="HU46" s="101" t="s">
        <v>325</v>
      </c>
      <c r="HV46" s="102" t="s">
        <v>325</v>
      </c>
      <c r="HW46" s="84"/>
      <c r="HX46" s="93"/>
      <c r="HY46" s="61" t="s">
        <v>0</v>
      </c>
      <c r="HZ46" s="56"/>
      <c r="IA46" s="101" t="s">
        <v>325</v>
      </c>
      <c r="IB46" s="102" t="s">
        <v>325</v>
      </c>
      <c r="IC46" s="84"/>
      <c r="ID46" s="56"/>
      <c r="IE46" s="61" t="s">
        <v>0</v>
      </c>
      <c r="IF46" s="56"/>
      <c r="IG46" s="101" t="s">
        <v>325</v>
      </c>
      <c r="IH46" s="102" t="s">
        <v>325</v>
      </c>
      <c r="II46" s="84"/>
      <c r="IJ46" s="56"/>
      <c r="IK46" s="61" t="s">
        <v>0</v>
      </c>
      <c r="IL46" s="56"/>
      <c r="IM46" s="101" t="s">
        <v>325</v>
      </c>
      <c r="IN46" s="102" t="s">
        <v>325</v>
      </c>
      <c r="IO46" s="84"/>
      <c r="IP46" s="93"/>
      <c r="IQ46" s="61" t="s">
        <v>0</v>
      </c>
      <c r="IR46" s="56"/>
      <c r="IS46" s="101" t="s">
        <v>325</v>
      </c>
      <c r="IT46" s="102" t="s">
        <v>325</v>
      </c>
      <c r="IU46" s="84"/>
      <c r="IV46" s="56"/>
      <c r="IW46" s="61" t="s">
        <v>0</v>
      </c>
      <c r="IX46" s="56"/>
      <c r="IY46" s="101" t="s">
        <v>325</v>
      </c>
      <c r="IZ46" s="102" t="s">
        <v>325</v>
      </c>
      <c r="JA46" s="84"/>
      <c r="JB46" s="56"/>
      <c r="JC46" s="61" t="s">
        <v>0</v>
      </c>
      <c r="JD46" s="56"/>
      <c r="JE46" s="101" t="s">
        <v>325</v>
      </c>
      <c r="JF46" s="102" t="s">
        <v>325</v>
      </c>
      <c r="JG46" s="84"/>
      <c r="JH46" s="56"/>
      <c r="JI46" s="61" t="s">
        <v>0</v>
      </c>
      <c r="JJ46" s="56"/>
      <c r="JK46" s="101" t="s">
        <v>325</v>
      </c>
      <c r="JL46" s="102" t="s">
        <v>325</v>
      </c>
      <c r="JM46" s="84"/>
      <c r="JN46" s="56"/>
      <c r="JO46" s="61" t="s">
        <v>0</v>
      </c>
      <c r="JP46" s="56"/>
      <c r="JQ46" s="101" t="s">
        <v>325</v>
      </c>
      <c r="JR46" s="102" t="s">
        <v>325</v>
      </c>
      <c r="JS46" s="84"/>
      <c r="JT46" s="93"/>
      <c r="JU46" s="61" t="s">
        <v>0</v>
      </c>
      <c r="JV46" s="56"/>
      <c r="JW46" s="101" t="s">
        <v>325</v>
      </c>
      <c r="JX46" s="102" t="s">
        <v>325</v>
      </c>
      <c r="JY46" s="84"/>
      <c r="JZ46" s="93"/>
      <c r="KA46" s="61" t="s">
        <v>0</v>
      </c>
      <c r="KB46" s="56"/>
      <c r="KC46" s="101" t="s">
        <v>325</v>
      </c>
      <c r="KD46" s="102" t="s">
        <v>325</v>
      </c>
      <c r="KE46" s="84"/>
      <c r="KF46" s="93"/>
      <c r="KG46" s="61" t="s">
        <v>0</v>
      </c>
      <c r="KH46" s="56"/>
      <c r="KI46" s="101" t="s">
        <v>325</v>
      </c>
      <c r="KJ46" s="102" t="s">
        <v>325</v>
      </c>
      <c r="KK46" s="84"/>
      <c r="KL46" s="56"/>
      <c r="KM46" s="61" t="s">
        <v>0</v>
      </c>
      <c r="KN46" s="56"/>
      <c r="KO46" s="101" t="s">
        <v>325</v>
      </c>
      <c r="KP46" s="102" t="s">
        <v>325</v>
      </c>
      <c r="KQ46" s="84"/>
      <c r="KR46" s="56"/>
      <c r="KS46" s="61" t="s">
        <v>0</v>
      </c>
      <c r="KT46" s="56"/>
      <c r="KU46" s="101" t="s">
        <v>325</v>
      </c>
      <c r="KV46" s="102" t="s">
        <v>325</v>
      </c>
      <c r="KW46" s="84"/>
      <c r="KX46" s="56"/>
      <c r="KY46" s="61" t="s">
        <v>0</v>
      </c>
      <c r="KZ46" s="56"/>
      <c r="LA46" s="101" t="s">
        <v>325</v>
      </c>
      <c r="LB46" s="102" t="s">
        <v>325</v>
      </c>
      <c r="LC46" s="84"/>
      <c r="LD46" s="93"/>
      <c r="LE46" s="61" t="s">
        <v>0</v>
      </c>
      <c r="LF46" s="56"/>
      <c r="LG46" s="101" t="s">
        <v>325</v>
      </c>
      <c r="LH46" s="102" t="s">
        <v>325</v>
      </c>
      <c r="LI46" s="84"/>
      <c r="LJ46" s="56"/>
      <c r="LK46" s="61" t="s">
        <v>0</v>
      </c>
      <c r="LL46" s="56"/>
      <c r="LM46" s="101" t="s">
        <v>325</v>
      </c>
      <c r="LN46" s="102" t="s">
        <v>325</v>
      </c>
      <c r="LO46" s="84"/>
      <c r="LP46" s="56"/>
      <c r="LQ46" s="61" t="s">
        <v>0</v>
      </c>
      <c r="LR46" s="56"/>
      <c r="LS46" s="101" t="s">
        <v>325</v>
      </c>
      <c r="LT46" s="102" t="s">
        <v>325</v>
      </c>
      <c r="LU46" s="84"/>
      <c r="LV46" s="93"/>
      <c r="LW46" s="61" t="s">
        <v>0</v>
      </c>
      <c r="LX46" s="56"/>
      <c r="LY46" s="101" t="s">
        <v>325</v>
      </c>
      <c r="LZ46" s="102" t="s">
        <v>325</v>
      </c>
      <c r="MA46" s="84"/>
      <c r="MB46" s="56"/>
      <c r="MC46" s="61" t="s">
        <v>0</v>
      </c>
      <c r="MD46" s="56"/>
      <c r="ME46" s="101" t="s">
        <v>325</v>
      </c>
      <c r="MF46" s="102" t="s">
        <v>325</v>
      </c>
      <c r="MG46" s="84"/>
      <c r="MH46" s="56"/>
      <c r="MI46" s="61" t="s">
        <v>0</v>
      </c>
      <c r="MJ46" s="56"/>
      <c r="MK46" s="101" t="s">
        <v>325</v>
      </c>
      <c r="ML46" s="102" t="s">
        <v>325</v>
      </c>
      <c r="MM46" s="84"/>
      <c r="MN46" s="56"/>
      <c r="MO46" s="61" t="s">
        <v>0</v>
      </c>
      <c r="MP46" s="56"/>
      <c r="MQ46" s="101" t="s">
        <v>325</v>
      </c>
      <c r="MR46" s="102" t="s">
        <v>325</v>
      </c>
      <c r="MS46" s="84"/>
      <c r="MT46" s="93"/>
      <c r="MU46" s="61" t="s">
        <v>0</v>
      </c>
      <c r="MV46" s="56"/>
      <c r="MW46" s="101" t="s">
        <v>325</v>
      </c>
      <c r="MX46" s="102" t="s">
        <v>325</v>
      </c>
      <c r="MY46" s="84"/>
      <c r="MZ46" s="56"/>
      <c r="NA46" s="61" t="s">
        <v>0</v>
      </c>
      <c r="NB46" s="56"/>
      <c r="NC46" s="101" t="s">
        <v>325</v>
      </c>
      <c r="ND46" s="102" t="s">
        <v>325</v>
      </c>
      <c r="NE46" s="84"/>
      <c r="NF46" s="56"/>
      <c r="NG46" s="61" t="s">
        <v>0</v>
      </c>
      <c r="NH46" s="56"/>
      <c r="NI46" s="101" t="s">
        <v>325</v>
      </c>
      <c r="NJ46" s="102" t="s">
        <v>325</v>
      </c>
      <c r="NK46" s="84"/>
      <c r="NL46" s="56"/>
      <c r="NM46" s="61" t="s">
        <v>0</v>
      </c>
      <c r="NN46" s="56"/>
      <c r="NO46" s="101" t="s">
        <v>325</v>
      </c>
      <c r="NP46" s="102" t="s">
        <v>325</v>
      </c>
      <c r="NQ46" s="84"/>
      <c r="NR46" s="56"/>
      <c r="NS46" s="61" t="s">
        <v>0</v>
      </c>
      <c r="NT46" s="56"/>
      <c r="NU46" s="101" t="s">
        <v>325</v>
      </c>
      <c r="NV46" s="102" t="s">
        <v>325</v>
      </c>
      <c r="NW46" s="61"/>
      <c r="NX46" s="93"/>
      <c r="NY46" s="61" t="s">
        <v>0</v>
      </c>
      <c r="NZ46" s="56"/>
      <c r="OA46" s="101" t="s">
        <v>325</v>
      </c>
      <c r="OB46" s="102" t="s">
        <v>325</v>
      </c>
      <c r="OC46" s="61"/>
      <c r="OD46" s="229"/>
      <c r="OE46" s="101" t="s">
        <v>0</v>
      </c>
      <c r="OF46" s="101"/>
      <c r="OG46" s="101" t="s">
        <v>325</v>
      </c>
      <c r="OH46" s="102" t="s">
        <v>325</v>
      </c>
    </row>
    <row r="47" spans="1:398" ht="15" hidden="1" x14ac:dyDescent="0.2">
      <c r="A47" s="256">
        <f>IF(B47="","",VLOOKUP(B47,'Registrovaní tipéri'!$A$2:$B$101,2,FALSE))</f>
        <v>17</v>
      </c>
      <c r="B47" s="250" t="s">
        <v>295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215</v>
      </c>
      <c r="N47" s="102" t="s">
        <v>288</v>
      </c>
      <c r="O47" s="72"/>
      <c r="P47" s="93">
        <v>5</v>
      </c>
      <c r="Q47" s="61" t="s">
        <v>0</v>
      </c>
      <c r="R47" s="56">
        <v>1</v>
      </c>
      <c r="S47" s="101" t="s">
        <v>218</v>
      </c>
      <c r="T47" s="102" t="s">
        <v>215</v>
      </c>
      <c r="U47" s="72"/>
      <c r="V47" s="93">
        <v>1</v>
      </c>
      <c r="W47" s="61" t="s">
        <v>0</v>
      </c>
      <c r="X47" s="56">
        <v>4</v>
      </c>
      <c r="Y47" s="101" t="s">
        <v>265</v>
      </c>
      <c r="Z47" s="102" t="s">
        <v>215</v>
      </c>
      <c r="AA47" s="84"/>
      <c r="AB47" s="56">
        <v>3</v>
      </c>
      <c r="AC47" s="61" t="s">
        <v>0</v>
      </c>
      <c r="AD47" s="56">
        <v>2</v>
      </c>
      <c r="AE47" s="101" t="s">
        <v>215</v>
      </c>
      <c r="AF47" s="102" t="s">
        <v>218</v>
      </c>
      <c r="AG47" s="84"/>
      <c r="AH47" s="56">
        <v>1</v>
      </c>
      <c r="AI47" s="61" t="s">
        <v>0</v>
      </c>
      <c r="AJ47" s="56">
        <v>3</v>
      </c>
      <c r="AK47" s="101" t="s">
        <v>215</v>
      </c>
      <c r="AL47" s="102" t="s">
        <v>218</v>
      </c>
      <c r="AM47" s="84"/>
      <c r="AN47" s="93">
        <v>1</v>
      </c>
      <c r="AO47" s="61" t="s">
        <v>0</v>
      </c>
      <c r="AP47" s="56">
        <v>3</v>
      </c>
      <c r="AQ47" s="101" t="s">
        <v>217</v>
      </c>
      <c r="AR47" s="102" t="s">
        <v>288</v>
      </c>
      <c r="AS47" s="84"/>
      <c r="AT47" s="56"/>
      <c r="AU47" s="61" t="s">
        <v>0</v>
      </c>
      <c r="AV47" s="56"/>
      <c r="AW47" s="101" t="s">
        <v>325</v>
      </c>
      <c r="AX47" s="102" t="s">
        <v>325</v>
      </c>
      <c r="AY47" s="84"/>
      <c r="AZ47" s="93">
        <v>3</v>
      </c>
      <c r="BA47" s="61" t="s">
        <v>0</v>
      </c>
      <c r="BB47" s="56">
        <v>1</v>
      </c>
      <c r="BC47" s="101" t="s">
        <v>216</v>
      </c>
      <c r="BD47" s="102" t="s">
        <v>265</v>
      </c>
      <c r="BE47" s="84"/>
      <c r="BF47" s="56">
        <v>2</v>
      </c>
      <c r="BG47" s="61" t="s">
        <v>0</v>
      </c>
      <c r="BH47" s="56">
        <v>2</v>
      </c>
      <c r="BI47" s="101" t="s">
        <v>218</v>
      </c>
      <c r="BJ47" s="102" t="s">
        <v>215</v>
      </c>
      <c r="BK47" s="84"/>
      <c r="BL47" s="56">
        <v>3</v>
      </c>
      <c r="BM47" s="61" t="s">
        <v>0</v>
      </c>
      <c r="BN47" s="56">
        <v>0</v>
      </c>
      <c r="BO47" s="101" t="s">
        <v>216</v>
      </c>
      <c r="BP47" s="102" t="s">
        <v>208</v>
      </c>
      <c r="BQ47" s="84"/>
      <c r="BR47" s="56"/>
      <c r="BS47" s="61" t="s">
        <v>0</v>
      </c>
      <c r="BT47" s="56"/>
      <c r="BU47" s="101" t="s">
        <v>325</v>
      </c>
      <c r="BV47" s="102" t="s">
        <v>325</v>
      </c>
      <c r="BW47" s="84"/>
      <c r="BX47" s="56"/>
      <c r="BY47" s="61" t="s">
        <v>0</v>
      </c>
      <c r="BZ47" s="56"/>
      <c r="CA47" s="101" t="s">
        <v>325</v>
      </c>
      <c r="CB47" s="102" t="s">
        <v>325</v>
      </c>
      <c r="CC47" s="84"/>
      <c r="CD47" s="56">
        <v>3</v>
      </c>
      <c r="CE47" s="61" t="s">
        <v>0</v>
      </c>
      <c r="CF47" s="56">
        <v>1</v>
      </c>
      <c r="CG47" s="101" t="s">
        <v>217</v>
      </c>
      <c r="CH47" s="102" t="s">
        <v>214</v>
      </c>
      <c r="CI47" s="84"/>
      <c r="CJ47" s="93"/>
      <c r="CK47" s="61" t="s">
        <v>0</v>
      </c>
      <c r="CL47" s="56"/>
      <c r="CM47" s="101" t="s">
        <v>325</v>
      </c>
      <c r="CN47" s="102" t="s">
        <v>325</v>
      </c>
      <c r="CO47" s="84"/>
      <c r="CP47" s="93"/>
      <c r="CQ47" s="61" t="s">
        <v>0</v>
      </c>
      <c r="CR47" s="56"/>
      <c r="CS47" s="101" t="s">
        <v>325</v>
      </c>
      <c r="CT47" s="102" t="s">
        <v>325</v>
      </c>
      <c r="CU47" s="84"/>
      <c r="CV47" s="56">
        <v>0</v>
      </c>
      <c r="CW47" s="61" t="s">
        <v>0</v>
      </c>
      <c r="CX47" s="56">
        <v>2</v>
      </c>
      <c r="CY47" s="101" t="s">
        <v>217</v>
      </c>
      <c r="CZ47" s="102" t="s">
        <v>215</v>
      </c>
      <c r="DA47" s="84"/>
      <c r="DB47" s="56"/>
      <c r="DC47" s="61" t="s">
        <v>0</v>
      </c>
      <c r="DD47" s="56"/>
      <c r="DE47" s="101" t="s">
        <v>325</v>
      </c>
      <c r="DF47" s="102" t="s">
        <v>325</v>
      </c>
      <c r="DG47" s="84"/>
      <c r="DH47" s="56"/>
      <c r="DI47" s="61" t="s">
        <v>0</v>
      </c>
      <c r="DJ47" s="56"/>
      <c r="DK47" s="101" t="s">
        <v>325</v>
      </c>
      <c r="DL47" s="102" t="s">
        <v>325</v>
      </c>
      <c r="DM47" s="84"/>
      <c r="DN47" s="56">
        <v>1</v>
      </c>
      <c r="DO47" s="61" t="s">
        <v>0</v>
      </c>
      <c r="DP47" s="56">
        <v>3</v>
      </c>
      <c r="DQ47" s="101" t="s">
        <v>215</v>
      </c>
      <c r="DR47" s="102" t="s">
        <v>208</v>
      </c>
      <c r="DS47" s="84"/>
      <c r="DT47" s="56"/>
      <c r="DU47" s="61" t="s">
        <v>0</v>
      </c>
      <c r="DV47" s="56"/>
      <c r="DW47" s="101" t="s">
        <v>325</v>
      </c>
      <c r="DX47" s="102" t="s">
        <v>325</v>
      </c>
      <c r="DY47" s="84"/>
      <c r="DZ47" s="56"/>
      <c r="EA47" s="61" t="s">
        <v>0</v>
      </c>
      <c r="EB47" s="56"/>
      <c r="EC47" s="101" t="s">
        <v>325</v>
      </c>
      <c r="ED47" s="102" t="s">
        <v>325</v>
      </c>
      <c r="EE47" s="84"/>
      <c r="EF47" s="56"/>
      <c r="EG47" s="61" t="s">
        <v>0</v>
      </c>
      <c r="EH47" s="56"/>
      <c r="EI47" s="101" t="s">
        <v>325</v>
      </c>
      <c r="EJ47" s="102" t="s">
        <v>325</v>
      </c>
      <c r="EK47" s="84"/>
      <c r="EL47" s="56"/>
      <c r="EM47" s="61" t="s">
        <v>0</v>
      </c>
      <c r="EN47" s="56"/>
      <c r="EO47" s="101" t="s">
        <v>325</v>
      </c>
      <c r="EP47" s="102" t="s">
        <v>325</v>
      </c>
      <c r="EQ47" s="84"/>
      <c r="ER47" s="93">
        <v>2</v>
      </c>
      <c r="ES47" s="61" t="s">
        <v>0</v>
      </c>
      <c r="ET47" s="56">
        <v>3</v>
      </c>
      <c r="EU47" s="101" t="s">
        <v>265</v>
      </c>
      <c r="EV47" s="102" t="s">
        <v>213</v>
      </c>
      <c r="EW47" s="84"/>
      <c r="EX47" s="56"/>
      <c r="EY47" s="61" t="s">
        <v>0</v>
      </c>
      <c r="EZ47" s="56"/>
      <c r="FA47" s="101" t="s">
        <v>325</v>
      </c>
      <c r="FB47" s="102" t="s">
        <v>325</v>
      </c>
      <c r="FC47" s="84"/>
      <c r="FD47" s="93"/>
      <c r="FE47" s="61" t="s">
        <v>0</v>
      </c>
      <c r="FF47" s="56"/>
      <c r="FG47" s="101" t="s">
        <v>325</v>
      </c>
      <c r="FH47" s="102" t="s">
        <v>325</v>
      </c>
      <c r="FI47" s="84"/>
      <c r="FJ47" s="56"/>
      <c r="FK47" s="61" t="s">
        <v>0</v>
      </c>
      <c r="FL47" s="56"/>
      <c r="FM47" s="101" t="s">
        <v>325</v>
      </c>
      <c r="FN47" s="102" t="s">
        <v>325</v>
      </c>
      <c r="FO47" s="84"/>
      <c r="FP47" s="56"/>
      <c r="FQ47" s="61" t="s">
        <v>0</v>
      </c>
      <c r="FR47" s="56"/>
      <c r="FS47" s="101" t="s">
        <v>325</v>
      </c>
      <c r="FT47" s="102" t="s">
        <v>325</v>
      </c>
      <c r="FU47" s="84"/>
      <c r="FV47" s="56"/>
      <c r="FW47" s="61" t="s">
        <v>0</v>
      </c>
      <c r="FX47" s="56"/>
      <c r="FY47" s="101" t="s">
        <v>325</v>
      </c>
      <c r="FZ47" s="102" t="s">
        <v>325</v>
      </c>
      <c r="GA47" s="84"/>
      <c r="GB47" s="93"/>
      <c r="GC47" s="61" t="s">
        <v>0</v>
      </c>
      <c r="GD47" s="56"/>
      <c r="GE47" s="101" t="s">
        <v>325</v>
      </c>
      <c r="GF47" s="102" t="s">
        <v>325</v>
      </c>
      <c r="GG47" s="84"/>
      <c r="GH47" s="93"/>
      <c r="GI47" s="61" t="s">
        <v>0</v>
      </c>
      <c r="GJ47" s="56"/>
      <c r="GK47" s="101" t="s">
        <v>325</v>
      </c>
      <c r="GL47" s="102" t="s">
        <v>325</v>
      </c>
      <c r="GM47" s="84"/>
      <c r="GN47" s="56"/>
      <c r="GO47" s="61" t="s">
        <v>0</v>
      </c>
      <c r="GP47" s="56"/>
      <c r="GQ47" s="101" t="s">
        <v>325</v>
      </c>
      <c r="GR47" s="102" t="s">
        <v>325</v>
      </c>
      <c r="GS47" s="84"/>
      <c r="GT47" s="56"/>
      <c r="GU47" s="61" t="s">
        <v>0</v>
      </c>
      <c r="GV47" s="56"/>
      <c r="GW47" s="101" t="s">
        <v>325</v>
      </c>
      <c r="GX47" s="102" t="s">
        <v>325</v>
      </c>
      <c r="GY47" s="84"/>
      <c r="GZ47" s="93"/>
      <c r="HA47" s="61" t="s">
        <v>0</v>
      </c>
      <c r="HB47" s="56"/>
      <c r="HC47" s="101" t="s">
        <v>325</v>
      </c>
      <c r="HD47" s="102" t="s">
        <v>325</v>
      </c>
      <c r="HE47" s="84"/>
      <c r="HF47" s="56"/>
      <c r="HG47" s="61" t="s">
        <v>0</v>
      </c>
      <c r="HH47" s="56"/>
      <c r="HI47" s="101" t="s">
        <v>325</v>
      </c>
      <c r="HJ47" s="102" t="s">
        <v>325</v>
      </c>
      <c r="HK47" s="84"/>
      <c r="HL47" s="56"/>
      <c r="HM47" s="61" t="s">
        <v>0</v>
      </c>
      <c r="HN47" s="56"/>
      <c r="HO47" s="101" t="s">
        <v>325</v>
      </c>
      <c r="HP47" s="102" t="s">
        <v>325</v>
      </c>
      <c r="HQ47" s="84"/>
      <c r="HR47" s="56"/>
      <c r="HS47" s="61" t="s">
        <v>0</v>
      </c>
      <c r="HT47" s="56"/>
      <c r="HU47" s="101" t="s">
        <v>325</v>
      </c>
      <c r="HV47" s="102" t="s">
        <v>325</v>
      </c>
      <c r="HW47" s="84"/>
      <c r="HX47" s="93"/>
      <c r="HY47" s="61" t="s">
        <v>0</v>
      </c>
      <c r="HZ47" s="56"/>
      <c r="IA47" s="101" t="s">
        <v>325</v>
      </c>
      <c r="IB47" s="102" t="s">
        <v>325</v>
      </c>
      <c r="IC47" s="84"/>
      <c r="ID47" s="56"/>
      <c r="IE47" s="61" t="s">
        <v>0</v>
      </c>
      <c r="IF47" s="56"/>
      <c r="IG47" s="101" t="s">
        <v>325</v>
      </c>
      <c r="IH47" s="102" t="s">
        <v>325</v>
      </c>
      <c r="II47" s="84"/>
      <c r="IJ47" s="56"/>
      <c r="IK47" s="61" t="s">
        <v>0</v>
      </c>
      <c r="IL47" s="56"/>
      <c r="IM47" s="101" t="s">
        <v>325</v>
      </c>
      <c r="IN47" s="102" t="s">
        <v>325</v>
      </c>
      <c r="IO47" s="84"/>
      <c r="IP47" s="93"/>
      <c r="IQ47" s="61" t="s">
        <v>0</v>
      </c>
      <c r="IR47" s="56"/>
      <c r="IS47" s="101" t="s">
        <v>325</v>
      </c>
      <c r="IT47" s="102" t="s">
        <v>325</v>
      </c>
      <c r="IU47" s="84"/>
      <c r="IV47" s="56"/>
      <c r="IW47" s="61" t="s">
        <v>0</v>
      </c>
      <c r="IX47" s="56"/>
      <c r="IY47" s="101" t="s">
        <v>325</v>
      </c>
      <c r="IZ47" s="102" t="s">
        <v>325</v>
      </c>
      <c r="JA47" s="84"/>
      <c r="JB47" s="56"/>
      <c r="JC47" s="61" t="s">
        <v>0</v>
      </c>
      <c r="JD47" s="56"/>
      <c r="JE47" s="101" t="s">
        <v>325</v>
      </c>
      <c r="JF47" s="102" t="s">
        <v>325</v>
      </c>
      <c r="JG47" s="84"/>
      <c r="JH47" s="56"/>
      <c r="JI47" s="61" t="s">
        <v>0</v>
      </c>
      <c r="JJ47" s="56"/>
      <c r="JK47" s="101" t="s">
        <v>325</v>
      </c>
      <c r="JL47" s="102" t="s">
        <v>325</v>
      </c>
      <c r="JM47" s="84"/>
      <c r="JN47" s="56"/>
      <c r="JO47" s="61" t="s">
        <v>0</v>
      </c>
      <c r="JP47" s="56"/>
      <c r="JQ47" s="101" t="s">
        <v>325</v>
      </c>
      <c r="JR47" s="102" t="s">
        <v>325</v>
      </c>
      <c r="JS47" s="84"/>
      <c r="JT47" s="93"/>
      <c r="JU47" s="61" t="s">
        <v>0</v>
      </c>
      <c r="JV47" s="56"/>
      <c r="JW47" s="101" t="s">
        <v>325</v>
      </c>
      <c r="JX47" s="102" t="s">
        <v>325</v>
      </c>
      <c r="JY47" s="84"/>
      <c r="JZ47" s="93"/>
      <c r="KA47" s="61" t="s">
        <v>0</v>
      </c>
      <c r="KB47" s="56"/>
      <c r="KC47" s="101" t="s">
        <v>325</v>
      </c>
      <c r="KD47" s="102" t="s">
        <v>325</v>
      </c>
      <c r="KE47" s="84"/>
      <c r="KF47" s="93"/>
      <c r="KG47" s="61" t="s">
        <v>0</v>
      </c>
      <c r="KH47" s="56"/>
      <c r="KI47" s="101" t="s">
        <v>325</v>
      </c>
      <c r="KJ47" s="102" t="s">
        <v>325</v>
      </c>
      <c r="KK47" s="84"/>
      <c r="KL47" s="56"/>
      <c r="KM47" s="61" t="s">
        <v>0</v>
      </c>
      <c r="KN47" s="56"/>
      <c r="KO47" s="101" t="s">
        <v>325</v>
      </c>
      <c r="KP47" s="102" t="s">
        <v>325</v>
      </c>
      <c r="KQ47" s="84"/>
      <c r="KR47" s="56"/>
      <c r="KS47" s="61" t="s">
        <v>0</v>
      </c>
      <c r="KT47" s="56"/>
      <c r="KU47" s="101" t="s">
        <v>325</v>
      </c>
      <c r="KV47" s="102" t="s">
        <v>325</v>
      </c>
      <c r="KW47" s="84"/>
      <c r="KX47" s="56"/>
      <c r="KY47" s="61" t="s">
        <v>0</v>
      </c>
      <c r="KZ47" s="56"/>
      <c r="LA47" s="101" t="s">
        <v>325</v>
      </c>
      <c r="LB47" s="102" t="s">
        <v>325</v>
      </c>
      <c r="LC47" s="84"/>
      <c r="LD47" s="93"/>
      <c r="LE47" s="61" t="s">
        <v>0</v>
      </c>
      <c r="LF47" s="56"/>
      <c r="LG47" s="101" t="s">
        <v>325</v>
      </c>
      <c r="LH47" s="102" t="s">
        <v>325</v>
      </c>
      <c r="LI47" s="84"/>
      <c r="LJ47" s="56"/>
      <c r="LK47" s="61" t="s">
        <v>0</v>
      </c>
      <c r="LL47" s="56"/>
      <c r="LM47" s="101" t="s">
        <v>325</v>
      </c>
      <c r="LN47" s="102" t="s">
        <v>325</v>
      </c>
      <c r="LO47" s="84"/>
      <c r="LP47" s="56"/>
      <c r="LQ47" s="61" t="s">
        <v>0</v>
      </c>
      <c r="LR47" s="56"/>
      <c r="LS47" s="101" t="s">
        <v>325</v>
      </c>
      <c r="LT47" s="102" t="s">
        <v>325</v>
      </c>
      <c r="LU47" s="84"/>
      <c r="LV47" s="93"/>
      <c r="LW47" s="61" t="s">
        <v>0</v>
      </c>
      <c r="LX47" s="56"/>
      <c r="LY47" s="101" t="s">
        <v>325</v>
      </c>
      <c r="LZ47" s="102" t="s">
        <v>325</v>
      </c>
      <c r="MA47" s="84"/>
      <c r="MB47" s="56"/>
      <c r="MC47" s="61" t="s">
        <v>0</v>
      </c>
      <c r="MD47" s="56"/>
      <c r="ME47" s="101" t="s">
        <v>325</v>
      </c>
      <c r="MF47" s="102" t="s">
        <v>325</v>
      </c>
      <c r="MG47" s="84"/>
      <c r="MH47" s="56"/>
      <c r="MI47" s="61" t="s">
        <v>0</v>
      </c>
      <c r="MJ47" s="56"/>
      <c r="MK47" s="101" t="s">
        <v>325</v>
      </c>
      <c r="ML47" s="102" t="s">
        <v>325</v>
      </c>
      <c r="MM47" s="84"/>
      <c r="MN47" s="56"/>
      <c r="MO47" s="61" t="s">
        <v>0</v>
      </c>
      <c r="MP47" s="56"/>
      <c r="MQ47" s="101" t="s">
        <v>325</v>
      </c>
      <c r="MR47" s="102" t="s">
        <v>325</v>
      </c>
      <c r="MS47" s="84"/>
      <c r="MT47" s="93"/>
      <c r="MU47" s="61" t="s">
        <v>0</v>
      </c>
      <c r="MV47" s="56"/>
      <c r="MW47" s="101" t="s">
        <v>325</v>
      </c>
      <c r="MX47" s="102" t="s">
        <v>325</v>
      </c>
      <c r="MY47" s="84"/>
      <c r="MZ47" s="56"/>
      <c r="NA47" s="61" t="s">
        <v>0</v>
      </c>
      <c r="NB47" s="56"/>
      <c r="NC47" s="101" t="s">
        <v>325</v>
      </c>
      <c r="ND47" s="102" t="s">
        <v>325</v>
      </c>
      <c r="NE47" s="84"/>
      <c r="NF47" s="56"/>
      <c r="NG47" s="61" t="s">
        <v>0</v>
      </c>
      <c r="NH47" s="56"/>
      <c r="NI47" s="101" t="s">
        <v>325</v>
      </c>
      <c r="NJ47" s="102" t="s">
        <v>325</v>
      </c>
      <c r="NK47" s="84"/>
      <c r="NL47" s="56"/>
      <c r="NM47" s="61" t="s">
        <v>0</v>
      </c>
      <c r="NN47" s="56"/>
      <c r="NO47" s="101" t="s">
        <v>325</v>
      </c>
      <c r="NP47" s="102" t="s">
        <v>325</v>
      </c>
      <c r="NQ47" s="84"/>
      <c r="NR47" s="56"/>
      <c r="NS47" s="61" t="s">
        <v>0</v>
      </c>
      <c r="NT47" s="56"/>
      <c r="NU47" s="101" t="s">
        <v>325</v>
      </c>
      <c r="NV47" s="102" t="s">
        <v>325</v>
      </c>
      <c r="NW47" s="61"/>
      <c r="NX47" s="93"/>
      <c r="NY47" s="61" t="s">
        <v>0</v>
      </c>
      <c r="NZ47" s="56"/>
      <c r="OA47" s="101" t="s">
        <v>325</v>
      </c>
      <c r="OB47" s="102" t="s">
        <v>325</v>
      </c>
      <c r="OC47" s="61"/>
      <c r="OD47" s="229"/>
      <c r="OE47" s="101" t="s">
        <v>0</v>
      </c>
      <c r="OF47" s="101"/>
      <c r="OG47" s="101" t="s">
        <v>325</v>
      </c>
      <c r="OH47" s="102" t="s">
        <v>325</v>
      </c>
    </row>
    <row r="48" spans="1:398" ht="15" x14ac:dyDescent="0.2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215</v>
      </c>
      <c r="N48" s="102" t="s">
        <v>215</v>
      </c>
      <c r="O48" s="72"/>
      <c r="P48" s="93">
        <v>4</v>
      </c>
      <c r="Q48" s="61" t="s">
        <v>0</v>
      </c>
      <c r="R48" s="56">
        <v>0</v>
      </c>
      <c r="S48" s="101" t="s">
        <v>215</v>
      </c>
      <c r="T48" s="102" t="s">
        <v>215</v>
      </c>
      <c r="U48" s="72"/>
      <c r="V48" s="93">
        <v>0</v>
      </c>
      <c r="W48" s="61" t="s">
        <v>0</v>
      </c>
      <c r="X48" s="56">
        <v>4</v>
      </c>
      <c r="Y48" s="101" t="s">
        <v>215</v>
      </c>
      <c r="Z48" s="102" t="s">
        <v>215</v>
      </c>
      <c r="AA48" s="84"/>
      <c r="AB48" s="56"/>
      <c r="AC48" s="61" t="s">
        <v>0</v>
      </c>
      <c r="AD48" s="56"/>
      <c r="AE48" s="101" t="s">
        <v>325</v>
      </c>
      <c r="AF48" s="102" t="s">
        <v>325</v>
      </c>
      <c r="AG48" s="84"/>
      <c r="AH48" s="56">
        <v>0</v>
      </c>
      <c r="AI48" s="61" t="s">
        <v>0</v>
      </c>
      <c r="AJ48" s="56">
        <v>5</v>
      </c>
      <c r="AK48" s="101" t="s">
        <v>215</v>
      </c>
      <c r="AL48" s="102" t="s">
        <v>215</v>
      </c>
      <c r="AM48" s="84"/>
      <c r="AN48" s="93">
        <v>1</v>
      </c>
      <c r="AO48" s="61" t="s">
        <v>0</v>
      </c>
      <c r="AP48" s="56">
        <v>3</v>
      </c>
      <c r="AQ48" s="101" t="s">
        <v>216</v>
      </c>
      <c r="AR48" s="102" t="s">
        <v>218</v>
      </c>
      <c r="AS48" s="84"/>
      <c r="AT48" s="56">
        <v>5</v>
      </c>
      <c r="AU48" s="61" t="s">
        <v>0</v>
      </c>
      <c r="AV48" s="56">
        <v>0</v>
      </c>
      <c r="AW48" s="101" t="s">
        <v>215</v>
      </c>
      <c r="AX48" s="102" t="s">
        <v>215</v>
      </c>
      <c r="AY48" s="84"/>
      <c r="AZ48" s="93">
        <v>5</v>
      </c>
      <c r="BA48" s="61" t="s">
        <v>0</v>
      </c>
      <c r="BB48" s="56">
        <v>0</v>
      </c>
      <c r="BC48" s="101" t="s">
        <v>361</v>
      </c>
      <c r="BD48" s="102" t="s">
        <v>216</v>
      </c>
      <c r="BE48" s="84"/>
      <c r="BF48" s="56"/>
      <c r="BG48" s="61" t="s">
        <v>0</v>
      </c>
      <c r="BH48" s="56"/>
      <c r="BI48" s="101" t="s">
        <v>325</v>
      </c>
      <c r="BJ48" s="102" t="s">
        <v>325</v>
      </c>
      <c r="BK48" s="84"/>
      <c r="BL48" s="56">
        <v>4</v>
      </c>
      <c r="BM48" s="61" t="s">
        <v>0</v>
      </c>
      <c r="BN48" s="56">
        <v>0</v>
      </c>
      <c r="BO48" s="101" t="s">
        <v>217</v>
      </c>
      <c r="BP48" s="102" t="s">
        <v>214</v>
      </c>
      <c r="BQ48" s="84"/>
      <c r="BR48" s="56">
        <v>0</v>
      </c>
      <c r="BS48" s="61" t="s">
        <v>0</v>
      </c>
      <c r="BT48" s="56">
        <v>5</v>
      </c>
      <c r="BU48" s="101" t="s">
        <v>215</v>
      </c>
      <c r="BV48" s="102" t="s">
        <v>215</v>
      </c>
      <c r="BW48" s="84"/>
      <c r="BX48" s="56">
        <v>5</v>
      </c>
      <c r="BY48" s="61" t="s">
        <v>0</v>
      </c>
      <c r="BZ48" s="56">
        <v>0</v>
      </c>
      <c r="CA48" s="101" t="s">
        <v>215</v>
      </c>
      <c r="CB48" s="102" t="s">
        <v>215</v>
      </c>
      <c r="CC48" s="84"/>
      <c r="CD48" s="56">
        <v>3</v>
      </c>
      <c r="CE48" s="61" t="s">
        <v>0</v>
      </c>
      <c r="CF48" s="56">
        <v>1</v>
      </c>
      <c r="CG48" s="101" t="s">
        <v>217</v>
      </c>
      <c r="CH48" s="102" t="s">
        <v>216</v>
      </c>
      <c r="CI48" s="84"/>
      <c r="CJ48" s="93">
        <v>5</v>
      </c>
      <c r="CK48" s="61" t="s">
        <v>0</v>
      </c>
      <c r="CL48" s="56">
        <v>0</v>
      </c>
      <c r="CM48" s="101" t="s">
        <v>215</v>
      </c>
      <c r="CN48" s="102" t="s">
        <v>215</v>
      </c>
      <c r="CO48" s="84"/>
      <c r="CP48" s="93">
        <v>0</v>
      </c>
      <c r="CQ48" s="61" t="s">
        <v>0</v>
      </c>
      <c r="CR48" s="56">
        <v>2</v>
      </c>
      <c r="CS48" s="101" t="s">
        <v>214</v>
      </c>
      <c r="CT48" s="102" t="s">
        <v>265</v>
      </c>
      <c r="CU48" s="84"/>
      <c r="CV48" s="56">
        <v>0</v>
      </c>
      <c r="CW48" s="61" t="s">
        <v>0</v>
      </c>
      <c r="CX48" s="56">
        <v>5</v>
      </c>
      <c r="CY48" s="101" t="s">
        <v>215</v>
      </c>
      <c r="CZ48" s="102" t="s">
        <v>215</v>
      </c>
      <c r="DA48" s="84"/>
      <c r="DB48" s="56">
        <v>0</v>
      </c>
      <c r="DC48" s="61" t="s">
        <v>0</v>
      </c>
      <c r="DD48" s="56">
        <v>2</v>
      </c>
      <c r="DE48" s="101" t="s">
        <v>216</v>
      </c>
      <c r="DF48" s="102" t="s">
        <v>215</v>
      </c>
      <c r="DG48" s="84"/>
      <c r="DH48" s="56">
        <v>5</v>
      </c>
      <c r="DI48" s="61" t="s">
        <v>0</v>
      </c>
      <c r="DJ48" s="56">
        <v>0</v>
      </c>
      <c r="DK48" s="101" t="s">
        <v>215</v>
      </c>
      <c r="DL48" s="102" t="s">
        <v>215</v>
      </c>
      <c r="DM48" s="84"/>
      <c r="DN48" s="56">
        <v>1</v>
      </c>
      <c r="DO48" s="61" t="s">
        <v>0</v>
      </c>
      <c r="DP48" s="56">
        <v>4</v>
      </c>
      <c r="DQ48" s="101" t="s">
        <v>215</v>
      </c>
      <c r="DR48" s="102" t="s">
        <v>215</v>
      </c>
      <c r="DS48" s="84"/>
      <c r="DT48" s="56">
        <v>4</v>
      </c>
      <c r="DU48" s="61" t="s">
        <v>0</v>
      </c>
      <c r="DV48" s="56">
        <v>0</v>
      </c>
      <c r="DW48" s="101" t="s">
        <v>218</v>
      </c>
      <c r="DX48" s="102" t="s">
        <v>214</v>
      </c>
      <c r="DY48" s="84"/>
      <c r="DZ48" s="56">
        <v>5</v>
      </c>
      <c r="EA48" s="61" t="s">
        <v>0</v>
      </c>
      <c r="EB48" s="56">
        <v>0</v>
      </c>
      <c r="EC48" s="101" t="s">
        <v>215</v>
      </c>
      <c r="ED48" s="102" t="s">
        <v>215</v>
      </c>
      <c r="EE48" s="84"/>
      <c r="EF48" s="56"/>
      <c r="EG48" s="61" t="s">
        <v>0</v>
      </c>
      <c r="EH48" s="56"/>
      <c r="EI48" s="101" t="s">
        <v>325</v>
      </c>
      <c r="EJ48" s="102" t="s">
        <v>325</v>
      </c>
      <c r="EK48" s="84"/>
      <c r="EL48" s="56">
        <v>0</v>
      </c>
      <c r="EM48" s="61" t="s">
        <v>0</v>
      </c>
      <c r="EN48" s="56">
        <v>5</v>
      </c>
      <c r="EO48" s="101" t="s">
        <v>215</v>
      </c>
      <c r="EP48" s="102" t="s">
        <v>215</v>
      </c>
      <c r="EQ48" s="84"/>
      <c r="ER48" s="93">
        <v>2</v>
      </c>
      <c r="ES48" s="61" t="s">
        <v>0</v>
      </c>
      <c r="ET48" s="56">
        <v>2</v>
      </c>
      <c r="EU48" s="101" t="s">
        <v>359</v>
      </c>
      <c r="EV48" s="102" t="s">
        <v>207</v>
      </c>
      <c r="EW48" s="84"/>
      <c r="EX48" s="56">
        <v>5</v>
      </c>
      <c r="EY48" s="61" t="s">
        <v>0</v>
      </c>
      <c r="EZ48" s="56">
        <v>0</v>
      </c>
      <c r="FA48" s="101" t="s">
        <v>215</v>
      </c>
      <c r="FB48" s="102" t="s">
        <v>215</v>
      </c>
      <c r="FC48" s="84"/>
      <c r="FD48" s="93">
        <v>3</v>
      </c>
      <c r="FE48" s="61" t="s">
        <v>0</v>
      </c>
      <c r="FF48" s="56">
        <v>1</v>
      </c>
      <c r="FG48" s="101" t="s">
        <v>217</v>
      </c>
      <c r="FH48" s="102" t="s">
        <v>215</v>
      </c>
      <c r="FI48" s="84"/>
      <c r="FJ48" s="56">
        <v>4</v>
      </c>
      <c r="FK48" s="61" t="s">
        <v>0</v>
      </c>
      <c r="FL48" s="56">
        <v>0</v>
      </c>
      <c r="FM48" s="101" t="s">
        <v>215</v>
      </c>
      <c r="FN48" s="102" t="s">
        <v>215</v>
      </c>
      <c r="FO48" s="84"/>
      <c r="FP48" s="56">
        <v>0</v>
      </c>
      <c r="FQ48" s="61" t="s">
        <v>0</v>
      </c>
      <c r="FR48" s="56">
        <v>5</v>
      </c>
      <c r="FS48" s="101" t="s">
        <v>217</v>
      </c>
      <c r="FT48" s="102" t="s">
        <v>215</v>
      </c>
      <c r="FU48" s="84"/>
      <c r="FV48" s="56">
        <v>5</v>
      </c>
      <c r="FW48" s="61" t="s">
        <v>0</v>
      </c>
      <c r="FX48" s="56">
        <v>0</v>
      </c>
      <c r="FY48" s="101" t="s">
        <v>215</v>
      </c>
      <c r="FZ48" s="102" t="s">
        <v>215</v>
      </c>
      <c r="GA48" s="84"/>
      <c r="GB48" s="93">
        <v>1</v>
      </c>
      <c r="GC48" s="61" t="s">
        <v>0</v>
      </c>
      <c r="GD48" s="56">
        <v>4</v>
      </c>
      <c r="GE48" s="101" t="s">
        <v>216</v>
      </c>
      <c r="GF48" s="102" t="s">
        <v>207</v>
      </c>
      <c r="GG48" s="84"/>
      <c r="GH48" s="93">
        <v>5</v>
      </c>
      <c r="GI48" s="61" t="s">
        <v>0</v>
      </c>
      <c r="GJ48" s="56">
        <v>0</v>
      </c>
      <c r="GK48" s="101" t="s">
        <v>217</v>
      </c>
      <c r="GL48" s="102" t="s">
        <v>218</v>
      </c>
      <c r="GM48" s="84"/>
      <c r="GN48" s="56">
        <v>1</v>
      </c>
      <c r="GO48" s="61" t="s">
        <v>0</v>
      </c>
      <c r="GP48" s="56">
        <v>5</v>
      </c>
      <c r="GQ48" s="101" t="s">
        <v>216</v>
      </c>
      <c r="GR48" s="102" t="s">
        <v>217</v>
      </c>
      <c r="GS48" s="84"/>
      <c r="GT48" s="56">
        <v>1</v>
      </c>
      <c r="GU48" s="61" t="s">
        <v>0</v>
      </c>
      <c r="GV48" s="56">
        <v>3</v>
      </c>
      <c r="GW48" s="101" t="s">
        <v>265</v>
      </c>
      <c r="GX48" s="102" t="s">
        <v>214</v>
      </c>
      <c r="GY48" s="84"/>
      <c r="GZ48" s="93">
        <v>4</v>
      </c>
      <c r="HA48" s="61" t="s">
        <v>0</v>
      </c>
      <c r="HB48" s="56">
        <v>0</v>
      </c>
      <c r="HC48" s="101" t="s">
        <v>217</v>
      </c>
      <c r="HD48" s="102" t="s">
        <v>388</v>
      </c>
      <c r="HE48" s="84"/>
      <c r="HF48" s="56">
        <v>4</v>
      </c>
      <c r="HG48" s="61" t="s">
        <v>0</v>
      </c>
      <c r="HH48" s="56">
        <v>0</v>
      </c>
      <c r="HI48" s="101" t="s">
        <v>217</v>
      </c>
      <c r="HJ48" s="102" t="s">
        <v>211</v>
      </c>
      <c r="HK48" s="84"/>
      <c r="HL48" s="56">
        <v>1</v>
      </c>
      <c r="HM48" s="61" t="s">
        <v>0</v>
      </c>
      <c r="HN48" s="56">
        <v>4</v>
      </c>
      <c r="HO48" s="101" t="s">
        <v>217</v>
      </c>
      <c r="HP48" s="102" t="s">
        <v>216</v>
      </c>
      <c r="HQ48" s="84"/>
      <c r="HR48" s="56">
        <v>5</v>
      </c>
      <c r="HS48" s="61" t="s">
        <v>0</v>
      </c>
      <c r="HT48" s="56">
        <v>0</v>
      </c>
      <c r="HU48" s="101" t="s">
        <v>217</v>
      </c>
      <c r="HV48" s="102" t="s">
        <v>217</v>
      </c>
      <c r="HW48" s="84"/>
      <c r="HX48" s="93"/>
      <c r="HY48" s="61" t="s">
        <v>0</v>
      </c>
      <c r="HZ48" s="56"/>
      <c r="IA48" s="101" t="s">
        <v>325</v>
      </c>
      <c r="IB48" s="102" t="s">
        <v>325</v>
      </c>
      <c r="IC48" s="84"/>
      <c r="ID48" s="56">
        <v>0</v>
      </c>
      <c r="IE48" s="61" t="s">
        <v>0</v>
      </c>
      <c r="IF48" s="56">
        <v>5</v>
      </c>
      <c r="IG48" s="101" t="s">
        <v>217</v>
      </c>
      <c r="IH48" s="102" t="s">
        <v>217</v>
      </c>
      <c r="II48" s="84"/>
      <c r="IJ48" s="56"/>
      <c r="IK48" s="61" t="s">
        <v>0</v>
      </c>
      <c r="IL48" s="56"/>
      <c r="IM48" s="101" t="s">
        <v>325</v>
      </c>
      <c r="IN48" s="102" t="s">
        <v>325</v>
      </c>
      <c r="IO48" s="84"/>
      <c r="IP48" s="93">
        <v>4</v>
      </c>
      <c r="IQ48" s="61" t="s">
        <v>0</v>
      </c>
      <c r="IR48" s="56">
        <v>0</v>
      </c>
      <c r="IS48" s="101" t="s">
        <v>215</v>
      </c>
      <c r="IT48" s="102" t="s">
        <v>215</v>
      </c>
      <c r="IU48" s="84"/>
      <c r="IV48" s="56">
        <v>1</v>
      </c>
      <c r="IW48" s="61" t="s">
        <v>0</v>
      </c>
      <c r="IX48" s="56">
        <v>5</v>
      </c>
      <c r="IY48" s="101" t="s">
        <v>215</v>
      </c>
      <c r="IZ48" s="102" t="s">
        <v>215</v>
      </c>
      <c r="JA48" s="84"/>
      <c r="JB48" s="56">
        <v>3</v>
      </c>
      <c r="JC48" s="61" t="s">
        <v>0</v>
      </c>
      <c r="JD48" s="56">
        <v>1</v>
      </c>
      <c r="JE48" s="101" t="s">
        <v>207</v>
      </c>
      <c r="JF48" s="102" t="s">
        <v>208</v>
      </c>
      <c r="JG48" s="84"/>
      <c r="JH48" s="56">
        <v>0</v>
      </c>
      <c r="JI48" s="61" t="s">
        <v>0</v>
      </c>
      <c r="JJ48" s="56">
        <v>3</v>
      </c>
      <c r="JK48" s="101" t="s">
        <v>218</v>
      </c>
      <c r="JL48" s="102" t="s">
        <v>208</v>
      </c>
      <c r="JM48" s="84"/>
      <c r="JN48" s="56">
        <v>0</v>
      </c>
      <c r="JO48" s="61" t="s">
        <v>0</v>
      </c>
      <c r="JP48" s="56">
        <v>2</v>
      </c>
      <c r="JQ48" s="101" t="s">
        <v>214</v>
      </c>
      <c r="JR48" s="102" t="s">
        <v>207</v>
      </c>
      <c r="JS48" s="84"/>
      <c r="JT48" s="93">
        <v>3</v>
      </c>
      <c r="JU48" s="61" t="s">
        <v>0</v>
      </c>
      <c r="JV48" s="56">
        <v>1</v>
      </c>
      <c r="JW48" s="101" t="s">
        <v>217</v>
      </c>
      <c r="JX48" s="102" t="s">
        <v>215</v>
      </c>
      <c r="JY48" s="84"/>
      <c r="JZ48" s="93">
        <v>4</v>
      </c>
      <c r="KA48" s="61" t="s">
        <v>0</v>
      </c>
      <c r="KB48" s="56">
        <v>1</v>
      </c>
      <c r="KC48" s="101" t="s">
        <v>215</v>
      </c>
      <c r="KD48" s="102" t="s">
        <v>416</v>
      </c>
      <c r="KE48" s="84"/>
      <c r="KF48" s="93">
        <v>0</v>
      </c>
      <c r="KG48" s="61" t="s">
        <v>0</v>
      </c>
      <c r="KH48" s="56">
        <v>5</v>
      </c>
      <c r="KI48" s="101" t="s">
        <v>215</v>
      </c>
      <c r="KJ48" s="102" t="s">
        <v>215</v>
      </c>
      <c r="KK48" s="84"/>
      <c r="KL48" s="56"/>
      <c r="KM48" s="61" t="s">
        <v>0</v>
      </c>
      <c r="KN48" s="56"/>
      <c r="KO48" s="101" t="s">
        <v>325</v>
      </c>
      <c r="KP48" s="102" t="s">
        <v>325</v>
      </c>
      <c r="KQ48" s="84"/>
      <c r="KR48" s="56">
        <v>5</v>
      </c>
      <c r="KS48" s="61" t="s">
        <v>0</v>
      </c>
      <c r="KT48" s="56">
        <v>0</v>
      </c>
      <c r="KU48" s="101" t="s">
        <v>215</v>
      </c>
      <c r="KV48" s="102" t="s">
        <v>215</v>
      </c>
      <c r="KW48" s="84"/>
      <c r="KX48" s="56"/>
      <c r="KY48" s="61" t="s">
        <v>0</v>
      </c>
      <c r="KZ48" s="56"/>
      <c r="LA48" s="101" t="s">
        <v>325</v>
      </c>
      <c r="LB48" s="102" t="s">
        <v>325</v>
      </c>
      <c r="LC48" s="84"/>
      <c r="LD48" s="93"/>
      <c r="LE48" s="61" t="s">
        <v>0</v>
      </c>
      <c r="LF48" s="56"/>
      <c r="LG48" s="101" t="s">
        <v>325</v>
      </c>
      <c r="LH48" s="102" t="s">
        <v>325</v>
      </c>
      <c r="LI48" s="84"/>
      <c r="LJ48" s="56"/>
      <c r="LK48" s="61" t="s">
        <v>0</v>
      </c>
      <c r="LL48" s="56"/>
      <c r="LM48" s="101" t="s">
        <v>325</v>
      </c>
      <c r="LN48" s="102" t="s">
        <v>325</v>
      </c>
      <c r="LO48" s="84"/>
      <c r="LP48" s="56"/>
      <c r="LQ48" s="61" t="s">
        <v>0</v>
      </c>
      <c r="LR48" s="56"/>
      <c r="LS48" s="101" t="s">
        <v>325</v>
      </c>
      <c r="LT48" s="102" t="s">
        <v>325</v>
      </c>
      <c r="LU48" s="84"/>
      <c r="LV48" s="93"/>
      <c r="LW48" s="61" t="s">
        <v>0</v>
      </c>
      <c r="LX48" s="56"/>
      <c r="LY48" s="101" t="s">
        <v>325</v>
      </c>
      <c r="LZ48" s="102" t="s">
        <v>325</v>
      </c>
      <c r="MA48" s="84"/>
      <c r="MB48" s="56"/>
      <c r="MC48" s="61" t="s">
        <v>0</v>
      </c>
      <c r="MD48" s="56"/>
      <c r="ME48" s="101" t="s">
        <v>325</v>
      </c>
      <c r="MF48" s="102" t="s">
        <v>325</v>
      </c>
      <c r="MG48" s="84"/>
      <c r="MH48" s="56"/>
      <c r="MI48" s="61" t="s">
        <v>0</v>
      </c>
      <c r="MJ48" s="56"/>
      <c r="MK48" s="101" t="s">
        <v>325</v>
      </c>
      <c r="ML48" s="102" t="s">
        <v>325</v>
      </c>
      <c r="MM48" s="84"/>
      <c r="MN48" s="56"/>
      <c r="MO48" s="61" t="s">
        <v>0</v>
      </c>
      <c r="MP48" s="56"/>
      <c r="MQ48" s="101" t="s">
        <v>325</v>
      </c>
      <c r="MR48" s="102" t="s">
        <v>325</v>
      </c>
      <c r="MS48" s="84"/>
      <c r="MT48" s="93"/>
      <c r="MU48" s="61" t="s">
        <v>0</v>
      </c>
      <c r="MV48" s="56"/>
      <c r="MW48" s="101" t="s">
        <v>325</v>
      </c>
      <c r="MX48" s="102" t="s">
        <v>325</v>
      </c>
      <c r="MY48" s="84"/>
      <c r="MZ48" s="56"/>
      <c r="NA48" s="61" t="s">
        <v>0</v>
      </c>
      <c r="NB48" s="56"/>
      <c r="NC48" s="101" t="s">
        <v>325</v>
      </c>
      <c r="ND48" s="102" t="s">
        <v>325</v>
      </c>
      <c r="NE48" s="84"/>
      <c r="NF48" s="56"/>
      <c r="NG48" s="61" t="s">
        <v>0</v>
      </c>
      <c r="NH48" s="56"/>
      <c r="NI48" s="101" t="s">
        <v>325</v>
      </c>
      <c r="NJ48" s="102" t="s">
        <v>325</v>
      </c>
      <c r="NK48" s="84"/>
      <c r="NL48" s="56"/>
      <c r="NM48" s="61" t="s">
        <v>0</v>
      </c>
      <c r="NN48" s="56"/>
      <c r="NO48" s="101" t="s">
        <v>325</v>
      </c>
      <c r="NP48" s="102" t="s">
        <v>325</v>
      </c>
      <c r="NQ48" s="84"/>
      <c r="NR48" s="56"/>
      <c r="NS48" s="61" t="s">
        <v>0</v>
      </c>
      <c r="NT48" s="56"/>
      <c r="NU48" s="101" t="s">
        <v>325</v>
      </c>
      <c r="NV48" s="102" t="s">
        <v>325</v>
      </c>
      <c r="NW48" s="61"/>
      <c r="NX48" s="93"/>
      <c r="NY48" s="61" t="s">
        <v>0</v>
      </c>
      <c r="NZ48" s="56"/>
      <c r="OA48" s="101" t="s">
        <v>325</v>
      </c>
      <c r="OB48" s="102" t="s">
        <v>325</v>
      </c>
      <c r="OC48" s="61"/>
      <c r="OD48" s="229"/>
      <c r="OE48" s="101" t="s">
        <v>0</v>
      </c>
      <c r="OF48" s="101"/>
      <c r="OG48" s="101" t="s">
        <v>325</v>
      </c>
      <c r="OH48" s="102" t="s">
        <v>325</v>
      </c>
    </row>
    <row r="49" spans="1:398" ht="15" x14ac:dyDescent="0.2">
      <c r="A49" s="256">
        <f>IF(B49="","",VLOOKUP(B49,'Registrovaní tipéri'!$A$2:$B$101,2,FALSE))</f>
        <v>3</v>
      </c>
      <c r="B49" s="250" t="s">
        <v>292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215</v>
      </c>
      <c r="N49" s="102" t="s">
        <v>215</v>
      </c>
      <c r="O49" s="72"/>
      <c r="P49" s="93">
        <v>3</v>
      </c>
      <c r="Q49" s="61" t="s">
        <v>0</v>
      </c>
      <c r="R49" s="56">
        <v>1</v>
      </c>
      <c r="S49" s="101" t="s">
        <v>215</v>
      </c>
      <c r="T49" s="102" t="s">
        <v>215</v>
      </c>
      <c r="U49" s="72"/>
      <c r="V49" s="93">
        <v>2</v>
      </c>
      <c r="W49" s="61" t="s">
        <v>0</v>
      </c>
      <c r="X49" s="56">
        <v>3</v>
      </c>
      <c r="Y49" s="101" t="s">
        <v>215</v>
      </c>
      <c r="Z49" s="102" t="s">
        <v>211</v>
      </c>
      <c r="AA49" s="84"/>
      <c r="AB49" s="56">
        <v>3</v>
      </c>
      <c r="AC49" s="61" t="s">
        <v>0</v>
      </c>
      <c r="AD49" s="56">
        <v>1</v>
      </c>
      <c r="AE49" s="101" t="s">
        <v>215</v>
      </c>
      <c r="AF49" s="102" t="s">
        <v>215</v>
      </c>
      <c r="AG49" s="84"/>
      <c r="AH49" s="56">
        <v>0</v>
      </c>
      <c r="AI49" s="61" t="s">
        <v>0</v>
      </c>
      <c r="AJ49" s="56">
        <v>3</v>
      </c>
      <c r="AK49" s="101" t="s">
        <v>215</v>
      </c>
      <c r="AL49" s="102" t="s">
        <v>215</v>
      </c>
      <c r="AM49" s="84"/>
      <c r="AN49" s="93">
        <v>0</v>
      </c>
      <c r="AO49" s="61" t="s">
        <v>0</v>
      </c>
      <c r="AP49" s="56">
        <v>3</v>
      </c>
      <c r="AQ49" s="101" t="s">
        <v>265</v>
      </c>
      <c r="AR49" s="102" t="s">
        <v>214</v>
      </c>
      <c r="AS49" s="84"/>
      <c r="AT49" s="56">
        <v>4</v>
      </c>
      <c r="AU49" s="61" t="s">
        <v>0</v>
      </c>
      <c r="AV49" s="56">
        <v>1</v>
      </c>
      <c r="AW49" s="101" t="s">
        <v>215</v>
      </c>
      <c r="AX49" s="102" t="s">
        <v>215</v>
      </c>
      <c r="AY49" s="84"/>
      <c r="AZ49" s="93">
        <v>4</v>
      </c>
      <c r="BA49" s="61" t="s">
        <v>0</v>
      </c>
      <c r="BB49" s="56">
        <v>1</v>
      </c>
      <c r="BC49" s="101" t="s">
        <v>216</v>
      </c>
      <c r="BD49" s="102" t="s">
        <v>214</v>
      </c>
      <c r="BE49" s="84"/>
      <c r="BF49" s="56">
        <v>2</v>
      </c>
      <c r="BG49" s="61" t="s">
        <v>0</v>
      </c>
      <c r="BH49" s="56">
        <v>4</v>
      </c>
      <c r="BI49" s="101" t="s">
        <v>215</v>
      </c>
      <c r="BJ49" s="102" t="s">
        <v>215</v>
      </c>
      <c r="BK49" s="84"/>
      <c r="BL49" s="56">
        <v>4</v>
      </c>
      <c r="BM49" s="61" t="s">
        <v>0</v>
      </c>
      <c r="BN49" s="56">
        <v>0</v>
      </c>
      <c r="BO49" s="101" t="s">
        <v>217</v>
      </c>
      <c r="BP49" s="102" t="s">
        <v>359</v>
      </c>
      <c r="BQ49" s="84"/>
      <c r="BR49" s="56">
        <v>1</v>
      </c>
      <c r="BS49" s="61" t="s">
        <v>0</v>
      </c>
      <c r="BT49" s="56">
        <v>3</v>
      </c>
      <c r="BU49" s="101" t="s">
        <v>218</v>
      </c>
      <c r="BV49" s="102" t="s">
        <v>215</v>
      </c>
      <c r="BW49" s="84"/>
      <c r="BX49" s="56">
        <v>3</v>
      </c>
      <c r="BY49" s="61" t="s">
        <v>0</v>
      </c>
      <c r="BZ49" s="56">
        <v>1</v>
      </c>
      <c r="CA49" s="101" t="s">
        <v>215</v>
      </c>
      <c r="CB49" s="102" t="s">
        <v>288</v>
      </c>
      <c r="CC49" s="84"/>
      <c r="CD49" s="56">
        <v>3</v>
      </c>
      <c r="CE49" s="61" t="s">
        <v>0</v>
      </c>
      <c r="CF49" s="56">
        <v>0</v>
      </c>
      <c r="CG49" s="101" t="s">
        <v>217</v>
      </c>
      <c r="CH49" s="102" t="s">
        <v>214</v>
      </c>
      <c r="CI49" s="84"/>
      <c r="CJ49" s="93">
        <v>3</v>
      </c>
      <c r="CK49" s="61" t="s">
        <v>0</v>
      </c>
      <c r="CL49" s="56">
        <v>0</v>
      </c>
      <c r="CM49" s="101" t="s">
        <v>215</v>
      </c>
      <c r="CN49" s="102" t="s">
        <v>215</v>
      </c>
      <c r="CO49" s="84"/>
      <c r="CP49" s="93">
        <v>0</v>
      </c>
      <c r="CQ49" s="61" t="s">
        <v>0</v>
      </c>
      <c r="CR49" s="56">
        <v>3</v>
      </c>
      <c r="CS49" s="101" t="s">
        <v>265</v>
      </c>
      <c r="CT49" s="102" t="s">
        <v>359</v>
      </c>
      <c r="CU49" s="84"/>
      <c r="CV49" s="56">
        <v>0</v>
      </c>
      <c r="CW49" s="61" t="s">
        <v>0</v>
      </c>
      <c r="CX49" s="56">
        <v>5</v>
      </c>
      <c r="CY49" s="101" t="s">
        <v>215</v>
      </c>
      <c r="CZ49" s="102" t="s">
        <v>211</v>
      </c>
      <c r="DA49" s="84"/>
      <c r="DB49" s="56">
        <v>1</v>
      </c>
      <c r="DC49" s="61" t="s">
        <v>0</v>
      </c>
      <c r="DD49" s="56">
        <v>2</v>
      </c>
      <c r="DE49" s="101" t="s">
        <v>217</v>
      </c>
      <c r="DF49" s="102" t="s">
        <v>214</v>
      </c>
      <c r="DG49" s="84"/>
      <c r="DH49" s="56">
        <v>4</v>
      </c>
      <c r="DI49" s="61" t="s">
        <v>0</v>
      </c>
      <c r="DJ49" s="56">
        <v>2</v>
      </c>
      <c r="DK49" s="101" t="s">
        <v>215</v>
      </c>
      <c r="DL49" s="102" t="s">
        <v>211</v>
      </c>
      <c r="DM49" s="84"/>
      <c r="DN49" s="56">
        <v>2</v>
      </c>
      <c r="DO49" s="61" t="s">
        <v>0</v>
      </c>
      <c r="DP49" s="56">
        <v>4</v>
      </c>
      <c r="DQ49" s="101" t="s">
        <v>215</v>
      </c>
      <c r="DR49" s="102" t="s">
        <v>211</v>
      </c>
      <c r="DS49" s="84"/>
      <c r="DT49" s="56">
        <v>4</v>
      </c>
      <c r="DU49" s="61" t="s">
        <v>0</v>
      </c>
      <c r="DV49" s="56">
        <v>0</v>
      </c>
      <c r="DW49" s="101" t="s">
        <v>359</v>
      </c>
      <c r="DX49" s="102" t="s">
        <v>214</v>
      </c>
      <c r="DY49" s="84"/>
      <c r="DZ49" s="56">
        <v>4</v>
      </c>
      <c r="EA49" s="61" t="s">
        <v>0</v>
      </c>
      <c r="EB49" s="56">
        <v>0</v>
      </c>
      <c r="EC49" s="101" t="s">
        <v>215</v>
      </c>
      <c r="ED49" s="102" t="s">
        <v>211</v>
      </c>
      <c r="EE49" s="84"/>
      <c r="EF49" s="56">
        <v>0</v>
      </c>
      <c r="EG49" s="61" t="s">
        <v>0</v>
      </c>
      <c r="EH49" s="56">
        <v>4</v>
      </c>
      <c r="EI49" s="101" t="s">
        <v>215</v>
      </c>
      <c r="EJ49" s="102" t="s">
        <v>215</v>
      </c>
      <c r="EK49" s="84"/>
      <c r="EL49" s="56">
        <v>0</v>
      </c>
      <c r="EM49" s="61" t="s">
        <v>0</v>
      </c>
      <c r="EN49" s="56">
        <v>2</v>
      </c>
      <c r="EO49" s="101" t="s">
        <v>215</v>
      </c>
      <c r="EP49" s="102" t="s">
        <v>215</v>
      </c>
      <c r="EQ49" s="84"/>
      <c r="ER49" s="93">
        <v>2</v>
      </c>
      <c r="ES49" s="61" t="s">
        <v>0</v>
      </c>
      <c r="ET49" s="56">
        <v>3</v>
      </c>
      <c r="EU49" s="101" t="s">
        <v>386</v>
      </c>
      <c r="EV49" s="102" t="s">
        <v>214</v>
      </c>
      <c r="EW49" s="84"/>
      <c r="EX49" s="56">
        <v>4</v>
      </c>
      <c r="EY49" s="61" t="s">
        <v>0</v>
      </c>
      <c r="EZ49" s="56">
        <v>0</v>
      </c>
      <c r="FA49" s="101" t="s">
        <v>215</v>
      </c>
      <c r="FB49" s="102" t="s">
        <v>215</v>
      </c>
      <c r="FC49" s="84"/>
      <c r="FD49" s="93">
        <v>3</v>
      </c>
      <c r="FE49" s="61" t="s">
        <v>0</v>
      </c>
      <c r="FF49" s="56">
        <v>1</v>
      </c>
      <c r="FG49" s="101" t="s">
        <v>217</v>
      </c>
      <c r="FH49" s="102" t="s">
        <v>211</v>
      </c>
      <c r="FI49" s="84"/>
      <c r="FJ49" s="56">
        <v>3</v>
      </c>
      <c r="FK49" s="61" t="s">
        <v>0</v>
      </c>
      <c r="FL49" s="56">
        <v>1</v>
      </c>
      <c r="FM49" s="101" t="s">
        <v>215</v>
      </c>
      <c r="FN49" s="102" t="s">
        <v>211</v>
      </c>
      <c r="FO49" s="84"/>
      <c r="FP49" s="56">
        <v>0</v>
      </c>
      <c r="FQ49" s="61" t="s">
        <v>0</v>
      </c>
      <c r="FR49" s="56">
        <v>2</v>
      </c>
      <c r="FS49" s="101" t="s">
        <v>215</v>
      </c>
      <c r="FT49" s="102" t="s">
        <v>211</v>
      </c>
      <c r="FU49" s="84"/>
      <c r="FV49" s="56">
        <v>3</v>
      </c>
      <c r="FW49" s="61" t="s">
        <v>0</v>
      </c>
      <c r="FX49" s="56">
        <v>0</v>
      </c>
      <c r="FY49" s="101" t="s">
        <v>215</v>
      </c>
      <c r="FZ49" s="102" t="s">
        <v>211</v>
      </c>
      <c r="GA49" s="84"/>
      <c r="GB49" s="93">
        <v>2</v>
      </c>
      <c r="GC49" s="61" t="s">
        <v>0</v>
      </c>
      <c r="GD49" s="56">
        <v>3</v>
      </c>
      <c r="GE49" s="101" t="s">
        <v>213</v>
      </c>
      <c r="GF49" s="102" t="s">
        <v>216</v>
      </c>
      <c r="GG49" s="84"/>
      <c r="GH49" s="93">
        <v>3</v>
      </c>
      <c r="GI49" s="61" t="s">
        <v>0</v>
      </c>
      <c r="GJ49" s="56">
        <v>0</v>
      </c>
      <c r="GK49" s="101" t="s">
        <v>216</v>
      </c>
      <c r="GL49" s="102" t="s">
        <v>216</v>
      </c>
      <c r="GM49" s="84"/>
      <c r="GN49" s="56">
        <v>1</v>
      </c>
      <c r="GO49" s="61" t="s">
        <v>0</v>
      </c>
      <c r="GP49" s="56">
        <v>4</v>
      </c>
      <c r="GQ49" s="101" t="s">
        <v>217</v>
      </c>
      <c r="GR49" s="102" t="s">
        <v>217</v>
      </c>
      <c r="GS49" s="84"/>
      <c r="GT49" s="56">
        <v>0</v>
      </c>
      <c r="GU49" s="61" t="s">
        <v>0</v>
      </c>
      <c r="GV49" s="56">
        <v>2</v>
      </c>
      <c r="GW49" s="101" t="s">
        <v>217</v>
      </c>
      <c r="GX49" s="102" t="s">
        <v>217</v>
      </c>
      <c r="GY49" s="84"/>
      <c r="GZ49" s="93">
        <v>6</v>
      </c>
      <c r="HA49" s="61" t="s">
        <v>0</v>
      </c>
      <c r="HB49" s="56">
        <v>0</v>
      </c>
      <c r="HC49" s="101" t="s">
        <v>216</v>
      </c>
      <c r="HD49" s="102" t="s">
        <v>213</v>
      </c>
      <c r="HE49" s="84"/>
      <c r="HF49" s="56">
        <v>3</v>
      </c>
      <c r="HG49" s="61" t="s">
        <v>0</v>
      </c>
      <c r="HH49" s="56">
        <v>1</v>
      </c>
      <c r="HI49" s="101" t="s">
        <v>217</v>
      </c>
      <c r="HJ49" s="102" t="s">
        <v>288</v>
      </c>
      <c r="HK49" s="84"/>
      <c r="HL49" s="56">
        <v>1</v>
      </c>
      <c r="HM49" s="61" t="s">
        <v>0</v>
      </c>
      <c r="HN49" s="56">
        <v>3</v>
      </c>
      <c r="HO49" s="101" t="s">
        <v>216</v>
      </c>
      <c r="HP49" s="102" t="s">
        <v>211</v>
      </c>
      <c r="HQ49" s="84"/>
      <c r="HR49" s="56">
        <v>4</v>
      </c>
      <c r="HS49" s="61" t="s">
        <v>0</v>
      </c>
      <c r="HT49" s="56">
        <v>0</v>
      </c>
      <c r="HU49" s="101" t="s">
        <v>217</v>
      </c>
      <c r="HV49" s="102" t="s">
        <v>217</v>
      </c>
      <c r="HW49" s="84"/>
      <c r="HX49" s="93"/>
      <c r="HY49" s="61" t="s">
        <v>0</v>
      </c>
      <c r="HZ49" s="56"/>
      <c r="IA49" s="101" t="s">
        <v>325</v>
      </c>
      <c r="IB49" s="102" t="s">
        <v>325</v>
      </c>
      <c r="IC49" s="84"/>
      <c r="ID49" s="56">
        <v>0</v>
      </c>
      <c r="IE49" s="61" t="s">
        <v>0</v>
      </c>
      <c r="IF49" s="56">
        <v>3</v>
      </c>
      <c r="IG49" s="101" t="s">
        <v>217</v>
      </c>
      <c r="IH49" s="102" t="s">
        <v>388</v>
      </c>
      <c r="II49" s="84"/>
      <c r="IJ49" s="56"/>
      <c r="IK49" s="61" t="s">
        <v>0</v>
      </c>
      <c r="IL49" s="56"/>
      <c r="IM49" s="101" t="s">
        <v>325</v>
      </c>
      <c r="IN49" s="102" t="s">
        <v>325</v>
      </c>
      <c r="IO49" s="84"/>
      <c r="IP49" s="93">
        <v>4</v>
      </c>
      <c r="IQ49" s="61" t="s">
        <v>0</v>
      </c>
      <c r="IR49" s="56">
        <v>0</v>
      </c>
      <c r="IS49" s="101" t="s">
        <v>218</v>
      </c>
      <c r="IT49" s="102" t="s">
        <v>388</v>
      </c>
      <c r="IU49" s="84"/>
      <c r="IV49" s="56">
        <v>1</v>
      </c>
      <c r="IW49" s="61" t="s">
        <v>0</v>
      </c>
      <c r="IX49" s="56">
        <v>3</v>
      </c>
      <c r="IY49" s="101" t="s">
        <v>265</v>
      </c>
      <c r="IZ49" s="102" t="s">
        <v>388</v>
      </c>
      <c r="JA49" s="84"/>
      <c r="JB49" s="56">
        <v>2</v>
      </c>
      <c r="JC49" s="61" t="s">
        <v>0</v>
      </c>
      <c r="JD49" s="56">
        <v>0</v>
      </c>
      <c r="JE49" s="101" t="s">
        <v>265</v>
      </c>
      <c r="JF49" s="102" t="s">
        <v>208</v>
      </c>
      <c r="JG49" s="84"/>
      <c r="JH49" s="56">
        <v>0</v>
      </c>
      <c r="JI49" s="61" t="s">
        <v>0</v>
      </c>
      <c r="JJ49" s="56">
        <v>2</v>
      </c>
      <c r="JK49" s="101" t="s">
        <v>218</v>
      </c>
      <c r="JL49" s="102" t="s">
        <v>209</v>
      </c>
      <c r="JM49" s="84"/>
      <c r="JN49" s="56">
        <v>0</v>
      </c>
      <c r="JO49" s="61" t="s">
        <v>0</v>
      </c>
      <c r="JP49" s="56">
        <v>2</v>
      </c>
      <c r="JQ49" s="101" t="s">
        <v>217</v>
      </c>
      <c r="JR49" s="102" t="s">
        <v>214</v>
      </c>
      <c r="JS49" s="84"/>
      <c r="JT49" s="93">
        <v>2</v>
      </c>
      <c r="JU49" s="61" t="s">
        <v>0</v>
      </c>
      <c r="JV49" s="56">
        <v>1</v>
      </c>
      <c r="JW49" s="101" t="s">
        <v>217</v>
      </c>
      <c r="JX49" s="102" t="s">
        <v>288</v>
      </c>
      <c r="JY49" s="84"/>
      <c r="JZ49" s="93">
        <v>3</v>
      </c>
      <c r="KA49" s="61" t="s">
        <v>0</v>
      </c>
      <c r="KB49" s="56">
        <v>0</v>
      </c>
      <c r="KC49" s="101" t="s">
        <v>215</v>
      </c>
      <c r="KD49" s="102" t="s">
        <v>388</v>
      </c>
      <c r="KE49" s="84"/>
      <c r="KF49" s="93">
        <v>0</v>
      </c>
      <c r="KG49" s="61" t="s">
        <v>0</v>
      </c>
      <c r="KH49" s="56">
        <v>2</v>
      </c>
      <c r="KI49" s="101" t="s">
        <v>217</v>
      </c>
      <c r="KJ49" s="102" t="s">
        <v>215</v>
      </c>
      <c r="KK49" s="84"/>
      <c r="KL49" s="56"/>
      <c r="KM49" s="61" t="s">
        <v>0</v>
      </c>
      <c r="KN49" s="56"/>
      <c r="KO49" s="101" t="s">
        <v>325</v>
      </c>
      <c r="KP49" s="102" t="s">
        <v>325</v>
      </c>
      <c r="KQ49" s="84"/>
      <c r="KR49" s="56">
        <v>3</v>
      </c>
      <c r="KS49" s="61" t="s">
        <v>0</v>
      </c>
      <c r="KT49" s="56">
        <v>0</v>
      </c>
      <c r="KU49" s="101" t="s">
        <v>215</v>
      </c>
      <c r="KV49" s="102" t="s">
        <v>215</v>
      </c>
      <c r="KW49" s="84"/>
      <c r="KX49" s="56"/>
      <c r="KY49" s="61" t="s">
        <v>0</v>
      </c>
      <c r="KZ49" s="56"/>
      <c r="LA49" s="101" t="s">
        <v>325</v>
      </c>
      <c r="LB49" s="102" t="s">
        <v>325</v>
      </c>
      <c r="LC49" s="84"/>
      <c r="LD49" s="93"/>
      <c r="LE49" s="61" t="s">
        <v>0</v>
      </c>
      <c r="LF49" s="56"/>
      <c r="LG49" s="101" t="s">
        <v>325</v>
      </c>
      <c r="LH49" s="102" t="s">
        <v>325</v>
      </c>
      <c r="LI49" s="84"/>
      <c r="LJ49" s="56"/>
      <c r="LK49" s="61" t="s">
        <v>0</v>
      </c>
      <c r="LL49" s="56"/>
      <c r="LM49" s="101" t="s">
        <v>325</v>
      </c>
      <c r="LN49" s="102" t="s">
        <v>325</v>
      </c>
      <c r="LO49" s="84"/>
      <c r="LP49" s="56"/>
      <c r="LQ49" s="61" t="s">
        <v>0</v>
      </c>
      <c r="LR49" s="56"/>
      <c r="LS49" s="101" t="s">
        <v>325</v>
      </c>
      <c r="LT49" s="102" t="s">
        <v>325</v>
      </c>
      <c r="LU49" s="84"/>
      <c r="LV49" s="93"/>
      <c r="LW49" s="61" t="s">
        <v>0</v>
      </c>
      <c r="LX49" s="56"/>
      <c r="LY49" s="101" t="s">
        <v>325</v>
      </c>
      <c r="LZ49" s="102" t="s">
        <v>325</v>
      </c>
      <c r="MA49" s="84"/>
      <c r="MB49" s="56"/>
      <c r="MC49" s="61" t="s">
        <v>0</v>
      </c>
      <c r="MD49" s="56"/>
      <c r="ME49" s="101" t="s">
        <v>325</v>
      </c>
      <c r="MF49" s="102" t="s">
        <v>325</v>
      </c>
      <c r="MG49" s="84"/>
      <c r="MH49" s="56"/>
      <c r="MI49" s="61" t="s">
        <v>0</v>
      </c>
      <c r="MJ49" s="56"/>
      <c r="MK49" s="101" t="s">
        <v>325</v>
      </c>
      <c r="ML49" s="102" t="s">
        <v>325</v>
      </c>
      <c r="MM49" s="84"/>
      <c r="MN49" s="56"/>
      <c r="MO49" s="61" t="s">
        <v>0</v>
      </c>
      <c r="MP49" s="56"/>
      <c r="MQ49" s="101" t="s">
        <v>325</v>
      </c>
      <c r="MR49" s="102" t="s">
        <v>325</v>
      </c>
      <c r="MS49" s="84"/>
      <c r="MT49" s="93"/>
      <c r="MU49" s="61" t="s">
        <v>0</v>
      </c>
      <c r="MV49" s="56"/>
      <c r="MW49" s="101" t="s">
        <v>325</v>
      </c>
      <c r="MX49" s="102" t="s">
        <v>325</v>
      </c>
      <c r="MY49" s="84"/>
      <c r="MZ49" s="56"/>
      <c r="NA49" s="61" t="s">
        <v>0</v>
      </c>
      <c r="NB49" s="56"/>
      <c r="NC49" s="101" t="s">
        <v>325</v>
      </c>
      <c r="ND49" s="102" t="s">
        <v>325</v>
      </c>
      <c r="NE49" s="84"/>
      <c r="NF49" s="56"/>
      <c r="NG49" s="61" t="s">
        <v>0</v>
      </c>
      <c r="NH49" s="56"/>
      <c r="NI49" s="101" t="s">
        <v>325</v>
      </c>
      <c r="NJ49" s="102" t="s">
        <v>325</v>
      </c>
      <c r="NK49" s="84"/>
      <c r="NL49" s="56"/>
      <c r="NM49" s="61" t="s">
        <v>0</v>
      </c>
      <c r="NN49" s="56"/>
      <c r="NO49" s="101" t="s">
        <v>325</v>
      </c>
      <c r="NP49" s="102" t="s">
        <v>325</v>
      </c>
      <c r="NQ49" s="84"/>
      <c r="NR49" s="56"/>
      <c r="NS49" s="61" t="s">
        <v>0</v>
      </c>
      <c r="NT49" s="56"/>
      <c r="NU49" s="101" t="s">
        <v>325</v>
      </c>
      <c r="NV49" s="102" t="s">
        <v>325</v>
      </c>
      <c r="NW49" s="61"/>
      <c r="NX49" s="93"/>
      <c r="NY49" s="61" t="s">
        <v>0</v>
      </c>
      <c r="NZ49" s="56"/>
      <c r="OA49" s="101" t="s">
        <v>325</v>
      </c>
      <c r="OB49" s="102" t="s">
        <v>325</v>
      </c>
      <c r="OC49" s="61"/>
      <c r="OD49" s="229"/>
      <c r="OE49" s="101" t="s">
        <v>0</v>
      </c>
      <c r="OF49" s="101"/>
      <c r="OG49" s="101" t="s">
        <v>325</v>
      </c>
      <c r="OH49" s="102" t="s">
        <v>325</v>
      </c>
    </row>
    <row r="50" spans="1:398" ht="15" hidden="1" customHeight="1" x14ac:dyDescent="0.2">
      <c r="A50" s="260">
        <f>IF(B50="","",VLOOKUP(B50,'Registrovaní tipéri'!$A$2:$B$101,2,FALSE))</f>
        <v>70</v>
      </c>
      <c r="B50" s="250" t="s">
        <v>346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325</v>
      </c>
      <c r="N50" s="102" t="s">
        <v>325</v>
      </c>
      <c r="O50" s="101"/>
      <c r="P50" s="229"/>
      <c r="Q50" s="101"/>
      <c r="R50" s="101"/>
      <c r="S50" s="101" t="s">
        <v>325</v>
      </c>
      <c r="T50" s="102" t="s">
        <v>325</v>
      </c>
      <c r="U50" s="72"/>
      <c r="V50" s="93">
        <v>2</v>
      </c>
      <c r="W50" s="61" t="s">
        <v>0</v>
      </c>
      <c r="X50" s="56">
        <v>2</v>
      </c>
      <c r="Y50" s="101" t="s">
        <v>218</v>
      </c>
      <c r="Z50" s="102" t="s">
        <v>215</v>
      </c>
      <c r="AA50" s="84"/>
      <c r="AB50" s="56">
        <v>3</v>
      </c>
      <c r="AC50" s="61" t="s">
        <v>0</v>
      </c>
      <c r="AD50" s="56">
        <v>1</v>
      </c>
      <c r="AE50" s="101" t="s">
        <v>288</v>
      </c>
      <c r="AF50" s="102" t="s">
        <v>215</v>
      </c>
      <c r="AG50" s="84"/>
      <c r="AH50" s="56">
        <v>1</v>
      </c>
      <c r="AI50" s="61" t="s">
        <v>0</v>
      </c>
      <c r="AJ50" s="56">
        <v>2</v>
      </c>
      <c r="AK50" s="101" t="s">
        <v>288</v>
      </c>
      <c r="AL50" s="102" t="s">
        <v>215</v>
      </c>
      <c r="AM50" s="84"/>
      <c r="AN50" s="93">
        <v>1</v>
      </c>
      <c r="AO50" s="61" t="s">
        <v>0</v>
      </c>
      <c r="AP50" s="56">
        <v>3</v>
      </c>
      <c r="AQ50" s="101" t="s">
        <v>325</v>
      </c>
      <c r="AR50" s="102" t="s">
        <v>217</v>
      </c>
      <c r="AS50" s="84"/>
      <c r="AT50" s="56"/>
      <c r="AU50" s="61" t="s">
        <v>0</v>
      </c>
      <c r="AV50" s="56"/>
      <c r="AW50" s="101" t="s">
        <v>325</v>
      </c>
      <c r="AX50" s="102" t="s">
        <v>325</v>
      </c>
      <c r="AY50" s="84"/>
      <c r="AZ50" s="93"/>
      <c r="BA50" s="61" t="s">
        <v>0</v>
      </c>
      <c r="BB50" s="56"/>
      <c r="BC50" s="101" t="s">
        <v>325</v>
      </c>
      <c r="BD50" s="102" t="s">
        <v>325</v>
      </c>
      <c r="BE50" s="84"/>
      <c r="BF50" s="56">
        <v>1</v>
      </c>
      <c r="BG50" s="61" t="s">
        <v>0</v>
      </c>
      <c r="BH50" s="56">
        <v>2</v>
      </c>
      <c r="BI50" s="101" t="s">
        <v>215</v>
      </c>
      <c r="BJ50" s="102" t="s">
        <v>288</v>
      </c>
      <c r="BK50" s="84"/>
      <c r="BL50" s="56"/>
      <c r="BM50" s="61" t="s">
        <v>0</v>
      </c>
      <c r="BN50" s="56"/>
      <c r="BO50" s="101" t="s">
        <v>325</v>
      </c>
      <c r="BP50" s="102" t="s">
        <v>325</v>
      </c>
      <c r="BQ50" s="84"/>
      <c r="BR50" s="56"/>
      <c r="BS50" s="61" t="s">
        <v>0</v>
      </c>
      <c r="BT50" s="56"/>
      <c r="BU50" s="101" t="s">
        <v>325</v>
      </c>
      <c r="BV50" s="102" t="s">
        <v>325</v>
      </c>
      <c r="BW50" s="84"/>
      <c r="BX50" s="56"/>
      <c r="BY50" s="61" t="s">
        <v>0</v>
      </c>
      <c r="BZ50" s="56"/>
      <c r="CA50" s="101" t="s">
        <v>325</v>
      </c>
      <c r="CB50" s="102" t="s">
        <v>325</v>
      </c>
      <c r="CC50" s="84"/>
      <c r="CD50" s="56"/>
      <c r="CE50" s="61" t="s">
        <v>0</v>
      </c>
      <c r="CF50" s="56"/>
      <c r="CG50" s="101" t="s">
        <v>325</v>
      </c>
      <c r="CH50" s="102" t="s">
        <v>325</v>
      </c>
      <c r="CI50" s="84"/>
      <c r="CJ50" s="93"/>
      <c r="CK50" s="61" t="s">
        <v>0</v>
      </c>
      <c r="CL50" s="56"/>
      <c r="CM50" s="101" t="s">
        <v>325</v>
      </c>
      <c r="CN50" s="102" t="s">
        <v>325</v>
      </c>
      <c r="CO50" s="84"/>
      <c r="CP50" s="93"/>
      <c r="CQ50" s="61" t="s">
        <v>0</v>
      </c>
      <c r="CR50" s="56"/>
      <c r="CS50" s="101" t="s">
        <v>325</v>
      </c>
      <c r="CT50" s="102" t="s">
        <v>325</v>
      </c>
      <c r="CU50" s="84"/>
      <c r="CV50" s="56"/>
      <c r="CW50" s="61" t="s">
        <v>0</v>
      </c>
      <c r="CX50" s="56"/>
      <c r="CY50" s="101" t="s">
        <v>325</v>
      </c>
      <c r="CZ50" s="102" t="s">
        <v>325</v>
      </c>
      <c r="DA50" s="84"/>
      <c r="DB50" s="56"/>
      <c r="DC50" s="61" t="s">
        <v>0</v>
      </c>
      <c r="DD50" s="56"/>
      <c r="DE50" s="101" t="s">
        <v>325</v>
      </c>
      <c r="DF50" s="102" t="s">
        <v>325</v>
      </c>
      <c r="DG50" s="84"/>
      <c r="DH50" s="56"/>
      <c r="DI50" s="61" t="s">
        <v>0</v>
      </c>
      <c r="DJ50" s="56"/>
      <c r="DK50" s="101" t="s">
        <v>325</v>
      </c>
      <c r="DL50" s="102" t="s">
        <v>325</v>
      </c>
      <c r="DM50" s="84"/>
      <c r="DN50" s="56"/>
      <c r="DO50" s="61" t="s">
        <v>0</v>
      </c>
      <c r="DP50" s="56"/>
      <c r="DQ50" s="101" t="s">
        <v>325</v>
      </c>
      <c r="DR50" s="102" t="s">
        <v>325</v>
      </c>
      <c r="DS50" s="84"/>
      <c r="DT50" s="56"/>
      <c r="DU50" s="61" t="s">
        <v>0</v>
      </c>
      <c r="DV50" s="56"/>
      <c r="DW50" s="101" t="s">
        <v>325</v>
      </c>
      <c r="DX50" s="102" t="s">
        <v>325</v>
      </c>
      <c r="DY50" s="84"/>
      <c r="DZ50" s="56"/>
      <c r="EA50" s="61" t="s">
        <v>0</v>
      </c>
      <c r="EB50" s="56"/>
      <c r="EC50" s="101" t="s">
        <v>325</v>
      </c>
      <c r="ED50" s="102" t="s">
        <v>325</v>
      </c>
      <c r="EE50" s="84"/>
      <c r="EF50" s="56"/>
      <c r="EG50" s="61" t="s">
        <v>0</v>
      </c>
      <c r="EH50" s="56"/>
      <c r="EI50" s="101" t="s">
        <v>325</v>
      </c>
      <c r="EJ50" s="102" t="s">
        <v>325</v>
      </c>
      <c r="EK50" s="84"/>
      <c r="EL50" s="56"/>
      <c r="EM50" s="61" t="s">
        <v>0</v>
      </c>
      <c r="EN50" s="56"/>
      <c r="EO50" s="101" t="s">
        <v>325</v>
      </c>
      <c r="EP50" s="102" t="s">
        <v>325</v>
      </c>
      <c r="EQ50" s="84"/>
      <c r="ER50" s="93"/>
      <c r="ES50" s="61" t="s">
        <v>0</v>
      </c>
      <c r="ET50" s="56"/>
      <c r="EU50" s="101" t="s">
        <v>325</v>
      </c>
      <c r="EV50" s="102" t="s">
        <v>325</v>
      </c>
      <c r="EW50" s="84"/>
      <c r="EX50" s="56"/>
      <c r="EY50" s="61" t="s">
        <v>0</v>
      </c>
      <c r="EZ50" s="56"/>
      <c r="FA50" s="101" t="s">
        <v>325</v>
      </c>
      <c r="FB50" s="102" t="s">
        <v>325</v>
      </c>
      <c r="FC50" s="84"/>
      <c r="FD50" s="93"/>
      <c r="FE50" s="61" t="s">
        <v>0</v>
      </c>
      <c r="FF50" s="56"/>
      <c r="FG50" s="101" t="s">
        <v>325</v>
      </c>
      <c r="FH50" s="102" t="s">
        <v>325</v>
      </c>
      <c r="FI50" s="84"/>
      <c r="FJ50" s="56"/>
      <c r="FK50" s="61" t="s">
        <v>0</v>
      </c>
      <c r="FL50" s="56"/>
      <c r="FM50" s="101" t="s">
        <v>325</v>
      </c>
      <c r="FN50" s="102" t="s">
        <v>325</v>
      </c>
      <c r="FO50" s="84"/>
      <c r="FP50" s="56"/>
      <c r="FQ50" s="61" t="s">
        <v>0</v>
      </c>
      <c r="FR50" s="56"/>
      <c r="FS50" s="101" t="s">
        <v>325</v>
      </c>
      <c r="FT50" s="102" t="s">
        <v>325</v>
      </c>
      <c r="FU50" s="84"/>
      <c r="FV50" s="56"/>
      <c r="FW50" s="61" t="s">
        <v>0</v>
      </c>
      <c r="FX50" s="56"/>
      <c r="FY50" s="101" t="s">
        <v>325</v>
      </c>
      <c r="FZ50" s="102" t="s">
        <v>325</v>
      </c>
      <c r="GA50" s="84"/>
      <c r="GB50" s="93"/>
      <c r="GC50" s="61" t="s">
        <v>0</v>
      </c>
      <c r="GD50" s="56"/>
      <c r="GE50" s="101" t="s">
        <v>325</v>
      </c>
      <c r="GF50" s="102" t="s">
        <v>325</v>
      </c>
      <c r="GG50" s="84"/>
      <c r="GH50" s="93"/>
      <c r="GI50" s="61" t="s">
        <v>0</v>
      </c>
      <c r="GJ50" s="56"/>
      <c r="GK50" s="101" t="s">
        <v>325</v>
      </c>
      <c r="GL50" s="102" t="s">
        <v>325</v>
      </c>
      <c r="GM50" s="84"/>
      <c r="GN50" s="56"/>
      <c r="GO50" s="61" t="s">
        <v>0</v>
      </c>
      <c r="GP50" s="56"/>
      <c r="GQ50" s="101" t="s">
        <v>325</v>
      </c>
      <c r="GR50" s="102" t="s">
        <v>325</v>
      </c>
      <c r="GS50" s="84"/>
      <c r="GT50" s="56"/>
      <c r="GU50" s="61" t="s">
        <v>0</v>
      </c>
      <c r="GV50" s="56"/>
      <c r="GW50" s="101" t="s">
        <v>325</v>
      </c>
      <c r="GX50" s="102" t="s">
        <v>325</v>
      </c>
      <c r="GY50" s="84"/>
      <c r="GZ50" s="93"/>
      <c r="HA50" s="61" t="s">
        <v>0</v>
      </c>
      <c r="HB50" s="56"/>
      <c r="HC50" s="101" t="s">
        <v>325</v>
      </c>
      <c r="HD50" s="102" t="s">
        <v>325</v>
      </c>
      <c r="HE50" s="84"/>
      <c r="HF50" s="56"/>
      <c r="HG50" s="61" t="s">
        <v>0</v>
      </c>
      <c r="HH50" s="56"/>
      <c r="HI50" s="101" t="s">
        <v>325</v>
      </c>
      <c r="HJ50" s="102" t="s">
        <v>325</v>
      </c>
      <c r="HK50" s="84"/>
      <c r="HL50" s="56"/>
      <c r="HM50" s="61" t="s">
        <v>0</v>
      </c>
      <c r="HN50" s="56"/>
      <c r="HO50" s="101" t="s">
        <v>325</v>
      </c>
      <c r="HP50" s="102" t="s">
        <v>325</v>
      </c>
      <c r="HQ50" s="84"/>
      <c r="HR50" s="56"/>
      <c r="HS50" s="61" t="s">
        <v>0</v>
      </c>
      <c r="HT50" s="56"/>
      <c r="HU50" s="101" t="s">
        <v>325</v>
      </c>
      <c r="HV50" s="102" t="s">
        <v>325</v>
      </c>
      <c r="HW50" s="84"/>
      <c r="HX50" s="93"/>
      <c r="HY50" s="61" t="s">
        <v>0</v>
      </c>
      <c r="HZ50" s="56"/>
      <c r="IA50" s="101" t="s">
        <v>325</v>
      </c>
      <c r="IB50" s="102" t="s">
        <v>325</v>
      </c>
      <c r="IC50" s="84"/>
      <c r="ID50" s="56"/>
      <c r="IE50" s="61" t="s">
        <v>0</v>
      </c>
      <c r="IF50" s="56"/>
      <c r="IG50" s="101" t="s">
        <v>325</v>
      </c>
      <c r="IH50" s="102" t="s">
        <v>325</v>
      </c>
      <c r="II50" s="84"/>
      <c r="IJ50" s="56"/>
      <c r="IK50" s="61" t="s">
        <v>0</v>
      </c>
      <c r="IL50" s="56"/>
      <c r="IM50" s="101" t="s">
        <v>325</v>
      </c>
      <c r="IN50" s="102" t="s">
        <v>325</v>
      </c>
      <c r="IO50" s="84"/>
      <c r="IP50" s="93"/>
      <c r="IQ50" s="61" t="s">
        <v>0</v>
      </c>
      <c r="IR50" s="56"/>
      <c r="IS50" s="101" t="s">
        <v>325</v>
      </c>
      <c r="IT50" s="102" t="s">
        <v>325</v>
      </c>
      <c r="IU50" s="84"/>
      <c r="IV50" s="56"/>
      <c r="IW50" s="61" t="s">
        <v>0</v>
      </c>
      <c r="IX50" s="56"/>
      <c r="IY50" s="101" t="s">
        <v>325</v>
      </c>
      <c r="IZ50" s="102" t="s">
        <v>325</v>
      </c>
      <c r="JA50" s="84"/>
      <c r="JB50" s="56"/>
      <c r="JC50" s="61" t="s">
        <v>0</v>
      </c>
      <c r="JD50" s="56"/>
      <c r="JE50" s="101" t="s">
        <v>325</v>
      </c>
      <c r="JF50" s="102" t="s">
        <v>325</v>
      </c>
      <c r="JG50" s="84"/>
      <c r="JH50" s="56"/>
      <c r="JI50" s="61" t="s">
        <v>0</v>
      </c>
      <c r="JJ50" s="56"/>
      <c r="JK50" s="101" t="s">
        <v>325</v>
      </c>
      <c r="JL50" s="102" t="s">
        <v>325</v>
      </c>
      <c r="JM50" s="84"/>
      <c r="JN50" s="56"/>
      <c r="JO50" s="61" t="s">
        <v>0</v>
      </c>
      <c r="JP50" s="56"/>
      <c r="JQ50" s="101" t="s">
        <v>325</v>
      </c>
      <c r="JR50" s="102" t="s">
        <v>325</v>
      </c>
      <c r="JS50" s="84"/>
      <c r="JT50" s="93"/>
      <c r="JU50" s="61" t="s">
        <v>0</v>
      </c>
      <c r="JV50" s="56"/>
      <c r="JW50" s="101" t="s">
        <v>325</v>
      </c>
      <c r="JX50" s="102" t="s">
        <v>325</v>
      </c>
      <c r="JY50" s="84"/>
      <c r="JZ50" s="93"/>
      <c r="KA50" s="61" t="s">
        <v>0</v>
      </c>
      <c r="KB50" s="56"/>
      <c r="KC50" s="101" t="s">
        <v>325</v>
      </c>
      <c r="KD50" s="102" t="s">
        <v>325</v>
      </c>
      <c r="KE50" s="84"/>
      <c r="KF50" s="93"/>
      <c r="KG50" s="61" t="s">
        <v>0</v>
      </c>
      <c r="KH50" s="56"/>
      <c r="KI50" s="101" t="s">
        <v>325</v>
      </c>
      <c r="KJ50" s="102" t="s">
        <v>325</v>
      </c>
      <c r="KK50" s="84"/>
      <c r="KL50" s="56"/>
      <c r="KM50" s="61" t="s">
        <v>0</v>
      </c>
      <c r="KN50" s="56"/>
      <c r="KO50" s="101" t="s">
        <v>325</v>
      </c>
      <c r="KP50" s="102" t="s">
        <v>325</v>
      </c>
      <c r="KQ50" s="84"/>
      <c r="KR50" s="56"/>
      <c r="KS50" s="61" t="s">
        <v>0</v>
      </c>
      <c r="KT50" s="56"/>
      <c r="KU50" s="101" t="s">
        <v>325</v>
      </c>
      <c r="KV50" s="102" t="s">
        <v>325</v>
      </c>
      <c r="KW50" s="84"/>
      <c r="KX50" s="56"/>
      <c r="KY50" s="61" t="s">
        <v>0</v>
      </c>
      <c r="KZ50" s="56"/>
      <c r="LA50" s="101" t="s">
        <v>325</v>
      </c>
      <c r="LB50" s="102" t="s">
        <v>325</v>
      </c>
      <c r="LC50" s="84"/>
      <c r="LD50" s="93"/>
      <c r="LE50" s="61" t="s">
        <v>0</v>
      </c>
      <c r="LF50" s="56"/>
      <c r="LG50" s="101" t="s">
        <v>325</v>
      </c>
      <c r="LH50" s="102" t="s">
        <v>325</v>
      </c>
      <c r="LI50" s="84"/>
      <c r="LJ50" s="56"/>
      <c r="LK50" s="61" t="s">
        <v>0</v>
      </c>
      <c r="LL50" s="56"/>
      <c r="LM50" s="101" t="s">
        <v>325</v>
      </c>
      <c r="LN50" s="102" t="s">
        <v>325</v>
      </c>
      <c r="LO50" s="84"/>
      <c r="LP50" s="56"/>
      <c r="LQ50" s="61" t="s">
        <v>0</v>
      </c>
      <c r="LR50" s="56"/>
      <c r="LS50" s="101" t="s">
        <v>325</v>
      </c>
      <c r="LT50" s="102" t="s">
        <v>325</v>
      </c>
      <c r="LU50" s="84"/>
      <c r="LV50" s="93"/>
      <c r="LW50" s="61" t="s">
        <v>0</v>
      </c>
      <c r="LX50" s="56"/>
      <c r="LY50" s="101" t="s">
        <v>325</v>
      </c>
      <c r="LZ50" s="102" t="s">
        <v>325</v>
      </c>
      <c r="MA50" s="84"/>
      <c r="MB50" s="56"/>
      <c r="MC50" s="61" t="s">
        <v>0</v>
      </c>
      <c r="MD50" s="56"/>
      <c r="ME50" s="101" t="s">
        <v>325</v>
      </c>
      <c r="MF50" s="102" t="s">
        <v>325</v>
      </c>
      <c r="MG50" s="84"/>
      <c r="MH50" s="56"/>
      <c r="MI50" s="61" t="s">
        <v>0</v>
      </c>
      <c r="MJ50" s="56"/>
      <c r="MK50" s="101" t="s">
        <v>325</v>
      </c>
      <c r="ML50" s="102" t="s">
        <v>325</v>
      </c>
      <c r="MM50" s="84"/>
      <c r="MN50" s="56"/>
      <c r="MO50" s="61" t="s">
        <v>0</v>
      </c>
      <c r="MP50" s="56"/>
      <c r="MQ50" s="101" t="s">
        <v>325</v>
      </c>
      <c r="MR50" s="102" t="s">
        <v>325</v>
      </c>
      <c r="MS50" s="84"/>
      <c r="MT50" s="93"/>
      <c r="MU50" s="61" t="s">
        <v>0</v>
      </c>
      <c r="MV50" s="56"/>
      <c r="MW50" s="101" t="s">
        <v>325</v>
      </c>
      <c r="MX50" s="102" t="s">
        <v>325</v>
      </c>
      <c r="MY50" s="84"/>
      <c r="MZ50" s="56"/>
      <c r="NA50" s="61" t="s">
        <v>0</v>
      </c>
      <c r="NB50" s="56"/>
      <c r="NC50" s="101" t="s">
        <v>325</v>
      </c>
      <c r="ND50" s="102" t="s">
        <v>325</v>
      </c>
      <c r="NE50" s="84"/>
      <c r="NF50" s="56"/>
      <c r="NG50" s="61" t="s">
        <v>0</v>
      </c>
      <c r="NH50" s="56"/>
      <c r="NI50" s="101" t="s">
        <v>325</v>
      </c>
      <c r="NJ50" s="102" t="s">
        <v>325</v>
      </c>
      <c r="NK50" s="84"/>
      <c r="NL50" s="56"/>
      <c r="NM50" s="61" t="s">
        <v>0</v>
      </c>
      <c r="NN50" s="56"/>
      <c r="NO50" s="101" t="s">
        <v>325</v>
      </c>
      <c r="NP50" s="102" t="s">
        <v>325</v>
      </c>
      <c r="NQ50" s="84"/>
      <c r="NR50" s="56"/>
      <c r="NS50" s="61" t="s">
        <v>0</v>
      </c>
      <c r="NT50" s="56"/>
      <c r="NU50" s="101" t="s">
        <v>325</v>
      </c>
      <c r="NV50" s="102" t="s">
        <v>325</v>
      </c>
      <c r="NW50" s="61"/>
      <c r="NX50" s="93"/>
      <c r="NY50" s="61" t="s">
        <v>0</v>
      </c>
      <c r="NZ50" s="56"/>
      <c r="OA50" s="101" t="s">
        <v>325</v>
      </c>
      <c r="OB50" s="102" t="s">
        <v>325</v>
      </c>
      <c r="OC50" s="61"/>
      <c r="OD50" s="229"/>
      <c r="OE50" s="101" t="s">
        <v>0</v>
      </c>
      <c r="OF50" s="101"/>
      <c r="OG50" s="101" t="s">
        <v>325</v>
      </c>
      <c r="OH50" s="102" t="s">
        <v>325</v>
      </c>
    </row>
    <row r="51" spans="1:398" ht="15" x14ac:dyDescent="0.2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215</v>
      </c>
      <c r="N51" s="102" t="s">
        <v>218</v>
      </c>
      <c r="O51" s="72"/>
      <c r="P51" s="93">
        <v>3</v>
      </c>
      <c r="Q51" s="61" t="s">
        <v>0</v>
      </c>
      <c r="R51" s="56">
        <v>0</v>
      </c>
      <c r="S51" s="101" t="s">
        <v>215</v>
      </c>
      <c r="T51" s="102" t="s">
        <v>216</v>
      </c>
      <c r="U51" s="72"/>
      <c r="V51" s="93">
        <v>0</v>
      </c>
      <c r="W51" s="61" t="s">
        <v>0</v>
      </c>
      <c r="X51" s="56">
        <v>2</v>
      </c>
      <c r="Y51" s="101" t="s">
        <v>215</v>
      </c>
      <c r="Z51" s="102" t="s">
        <v>218</v>
      </c>
      <c r="AA51" s="84"/>
      <c r="AB51" s="56">
        <v>3</v>
      </c>
      <c r="AC51" s="61" t="s">
        <v>0</v>
      </c>
      <c r="AD51" s="56">
        <v>1</v>
      </c>
      <c r="AE51" s="101" t="s">
        <v>215</v>
      </c>
      <c r="AF51" s="102" t="s">
        <v>216</v>
      </c>
      <c r="AG51" s="84"/>
      <c r="AH51" s="56">
        <v>1</v>
      </c>
      <c r="AI51" s="61" t="s">
        <v>0</v>
      </c>
      <c r="AJ51" s="56">
        <v>3</v>
      </c>
      <c r="AK51" s="101" t="s">
        <v>215</v>
      </c>
      <c r="AL51" s="102" t="s">
        <v>216</v>
      </c>
      <c r="AM51" s="84"/>
      <c r="AN51" s="93">
        <v>1</v>
      </c>
      <c r="AO51" s="61" t="s">
        <v>0</v>
      </c>
      <c r="AP51" s="56">
        <v>3</v>
      </c>
      <c r="AQ51" s="101" t="s">
        <v>216</v>
      </c>
      <c r="AR51" s="102" t="s">
        <v>215</v>
      </c>
      <c r="AS51" s="84"/>
      <c r="AT51" s="56">
        <v>2</v>
      </c>
      <c r="AU51" s="61" t="s">
        <v>0</v>
      </c>
      <c r="AV51" s="56">
        <v>1</v>
      </c>
      <c r="AW51" s="101" t="s">
        <v>215</v>
      </c>
      <c r="AX51" s="102" t="s">
        <v>218</v>
      </c>
      <c r="AY51" s="84"/>
      <c r="AZ51" s="93">
        <v>3</v>
      </c>
      <c r="BA51" s="61" t="s">
        <v>0</v>
      </c>
      <c r="BB51" s="56">
        <v>1</v>
      </c>
      <c r="BC51" s="101" t="s">
        <v>216</v>
      </c>
      <c r="BD51" s="102" t="s">
        <v>214</v>
      </c>
      <c r="BE51" s="84"/>
      <c r="BF51" s="56">
        <v>0</v>
      </c>
      <c r="BG51" s="61" t="s">
        <v>0</v>
      </c>
      <c r="BH51" s="56">
        <v>2</v>
      </c>
      <c r="BI51" s="101" t="s">
        <v>215</v>
      </c>
      <c r="BJ51" s="102" t="s">
        <v>218</v>
      </c>
      <c r="BK51" s="84"/>
      <c r="BL51" s="56">
        <v>3</v>
      </c>
      <c r="BM51" s="61" t="s">
        <v>0</v>
      </c>
      <c r="BN51" s="56">
        <v>0</v>
      </c>
      <c r="BO51" s="101" t="s">
        <v>216</v>
      </c>
      <c r="BP51" s="102" t="s">
        <v>213</v>
      </c>
      <c r="BQ51" s="84"/>
      <c r="BR51" s="56">
        <v>1</v>
      </c>
      <c r="BS51" s="61" t="s">
        <v>0</v>
      </c>
      <c r="BT51" s="56">
        <v>2</v>
      </c>
      <c r="BU51" s="101" t="s">
        <v>215</v>
      </c>
      <c r="BV51" s="102" t="s">
        <v>211</v>
      </c>
      <c r="BW51" s="84"/>
      <c r="BX51" s="56">
        <v>3</v>
      </c>
      <c r="BY51" s="61" t="s">
        <v>0</v>
      </c>
      <c r="BZ51" s="56">
        <v>1</v>
      </c>
      <c r="CA51" s="101" t="s">
        <v>215</v>
      </c>
      <c r="CB51" s="102" t="s">
        <v>211</v>
      </c>
      <c r="CC51" s="84"/>
      <c r="CD51" s="56">
        <v>3</v>
      </c>
      <c r="CE51" s="61" t="s">
        <v>0</v>
      </c>
      <c r="CF51" s="56">
        <v>1</v>
      </c>
      <c r="CG51" s="101" t="s">
        <v>216</v>
      </c>
      <c r="CH51" s="102" t="s">
        <v>214</v>
      </c>
      <c r="CI51" s="84"/>
      <c r="CJ51" s="93">
        <v>3</v>
      </c>
      <c r="CK51" s="61" t="s">
        <v>0</v>
      </c>
      <c r="CL51" s="56">
        <v>1</v>
      </c>
      <c r="CM51" s="101" t="s">
        <v>215</v>
      </c>
      <c r="CN51" s="102" t="s">
        <v>211</v>
      </c>
      <c r="CO51" s="84"/>
      <c r="CP51" s="93">
        <v>1</v>
      </c>
      <c r="CQ51" s="61" t="s">
        <v>0</v>
      </c>
      <c r="CR51" s="56">
        <v>3</v>
      </c>
      <c r="CS51" s="101" t="s">
        <v>216</v>
      </c>
      <c r="CT51" s="102" t="s">
        <v>213</v>
      </c>
      <c r="CU51" s="84"/>
      <c r="CV51" s="56">
        <v>1</v>
      </c>
      <c r="CW51" s="61" t="s">
        <v>0</v>
      </c>
      <c r="CX51" s="56">
        <v>3</v>
      </c>
      <c r="CY51" s="101" t="s">
        <v>215</v>
      </c>
      <c r="CZ51" s="102" t="s">
        <v>211</v>
      </c>
      <c r="DA51" s="84"/>
      <c r="DB51" s="56">
        <v>1</v>
      </c>
      <c r="DC51" s="61" t="s">
        <v>0</v>
      </c>
      <c r="DD51" s="56">
        <v>4</v>
      </c>
      <c r="DE51" s="101" t="s">
        <v>216</v>
      </c>
      <c r="DF51" s="102" t="s">
        <v>216</v>
      </c>
      <c r="DG51" s="84"/>
      <c r="DH51" s="56">
        <v>3</v>
      </c>
      <c r="DI51" s="61" t="s">
        <v>0</v>
      </c>
      <c r="DJ51" s="56">
        <v>0</v>
      </c>
      <c r="DK51" s="101" t="s">
        <v>215</v>
      </c>
      <c r="DL51" s="102" t="s">
        <v>211</v>
      </c>
      <c r="DM51" s="84"/>
      <c r="DN51" s="56">
        <v>1</v>
      </c>
      <c r="DO51" s="61" t="s">
        <v>0</v>
      </c>
      <c r="DP51" s="56">
        <v>2</v>
      </c>
      <c r="DQ51" s="101" t="s">
        <v>215</v>
      </c>
      <c r="DR51" s="102" t="s">
        <v>211</v>
      </c>
      <c r="DS51" s="84"/>
      <c r="DT51" s="56">
        <v>3</v>
      </c>
      <c r="DU51" s="61" t="s">
        <v>0</v>
      </c>
      <c r="DV51" s="56">
        <v>0</v>
      </c>
      <c r="DW51" s="101" t="s">
        <v>216</v>
      </c>
      <c r="DX51" s="102" t="s">
        <v>214</v>
      </c>
      <c r="DY51" s="84"/>
      <c r="DZ51" s="56">
        <v>3</v>
      </c>
      <c r="EA51" s="61" t="s">
        <v>0</v>
      </c>
      <c r="EB51" s="56">
        <v>1</v>
      </c>
      <c r="EC51" s="101" t="s">
        <v>215</v>
      </c>
      <c r="ED51" s="102" t="s">
        <v>211</v>
      </c>
      <c r="EE51" s="84"/>
      <c r="EF51" s="56">
        <v>1</v>
      </c>
      <c r="EG51" s="61" t="s">
        <v>0</v>
      </c>
      <c r="EH51" s="56">
        <v>3</v>
      </c>
      <c r="EI51" s="101" t="s">
        <v>215</v>
      </c>
      <c r="EJ51" s="102" t="s">
        <v>211</v>
      </c>
      <c r="EK51" s="84"/>
      <c r="EL51" s="56">
        <v>1</v>
      </c>
      <c r="EM51" s="61" t="s">
        <v>0</v>
      </c>
      <c r="EN51" s="56">
        <v>3</v>
      </c>
      <c r="EO51" s="101" t="s">
        <v>215</v>
      </c>
      <c r="EP51" s="102" t="s">
        <v>211</v>
      </c>
      <c r="EQ51" s="84"/>
      <c r="ER51" s="93">
        <v>1</v>
      </c>
      <c r="ES51" s="61" t="s">
        <v>0</v>
      </c>
      <c r="ET51" s="56">
        <v>2</v>
      </c>
      <c r="EU51" s="101" t="s">
        <v>214</v>
      </c>
      <c r="EV51" s="102" t="s">
        <v>213</v>
      </c>
      <c r="EW51" s="84"/>
      <c r="EX51" s="56">
        <v>3</v>
      </c>
      <c r="EY51" s="61" t="s">
        <v>0</v>
      </c>
      <c r="EZ51" s="56">
        <v>1</v>
      </c>
      <c r="FA51" s="101" t="s">
        <v>215</v>
      </c>
      <c r="FB51" s="102" t="s">
        <v>211</v>
      </c>
      <c r="FC51" s="84"/>
      <c r="FD51" s="93">
        <v>2</v>
      </c>
      <c r="FE51" s="61" t="s">
        <v>0</v>
      </c>
      <c r="FF51" s="56">
        <v>0</v>
      </c>
      <c r="FG51" s="101" t="s">
        <v>218</v>
      </c>
      <c r="FH51" s="102" t="s">
        <v>213</v>
      </c>
      <c r="FI51" s="84"/>
      <c r="FJ51" s="56">
        <v>2</v>
      </c>
      <c r="FK51" s="61" t="s">
        <v>0</v>
      </c>
      <c r="FL51" s="56">
        <v>1</v>
      </c>
      <c r="FM51" s="101" t="s">
        <v>215</v>
      </c>
      <c r="FN51" s="102" t="s">
        <v>211</v>
      </c>
      <c r="FO51" s="84"/>
      <c r="FP51" s="56">
        <v>0</v>
      </c>
      <c r="FQ51" s="61" t="s">
        <v>0</v>
      </c>
      <c r="FR51" s="56">
        <v>2</v>
      </c>
      <c r="FS51" s="101" t="s">
        <v>215</v>
      </c>
      <c r="FT51" s="102" t="s">
        <v>211</v>
      </c>
      <c r="FU51" s="84"/>
      <c r="FV51" s="56">
        <v>3</v>
      </c>
      <c r="FW51" s="61" t="s">
        <v>0</v>
      </c>
      <c r="FX51" s="56">
        <v>0</v>
      </c>
      <c r="FY51" s="101" t="s">
        <v>218</v>
      </c>
      <c r="FZ51" s="102" t="s">
        <v>211</v>
      </c>
      <c r="GA51" s="84"/>
      <c r="GB51" s="93">
        <v>1</v>
      </c>
      <c r="GC51" s="61" t="s">
        <v>0</v>
      </c>
      <c r="GD51" s="56">
        <v>3</v>
      </c>
      <c r="GE51" s="101" t="s">
        <v>216</v>
      </c>
      <c r="GF51" s="102" t="s">
        <v>213</v>
      </c>
      <c r="GG51" s="84"/>
      <c r="GH51" s="93">
        <v>2</v>
      </c>
      <c r="GI51" s="61" t="s">
        <v>0</v>
      </c>
      <c r="GJ51" s="56">
        <v>1</v>
      </c>
      <c r="GK51" s="101" t="s">
        <v>216</v>
      </c>
      <c r="GL51" s="102" t="s">
        <v>213</v>
      </c>
      <c r="GM51" s="84"/>
      <c r="GN51" s="56">
        <v>0</v>
      </c>
      <c r="GO51" s="61" t="s">
        <v>0</v>
      </c>
      <c r="GP51" s="56">
        <v>2</v>
      </c>
      <c r="GQ51" s="101" t="s">
        <v>216</v>
      </c>
      <c r="GR51" s="102" t="s">
        <v>217</v>
      </c>
      <c r="GS51" s="84"/>
      <c r="GT51" s="56">
        <v>0</v>
      </c>
      <c r="GU51" s="61" t="s">
        <v>0</v>
      </c>
      <c r="GV51" s="56">
        <v>2</v>
      </c>
      <c r="GW51" s="101" t="s">
        <v>216</v>
      </c>
      <c r="GX51" s="102" t="s">
        <v>217</v>
      </c>
      <c r="GY51" s="84"/>
      <c r="GZ51" s="93">
        <v>2</v>
      </c>
      <c r="HA51" s="61" t="s">
        <v>0</v>
      </c>
      <c r="HB51" s="56">
        <v>0</v>
      </c>
      <c r="HC51" s="101" t="s">
        <v>213</v>
      </c>
      <c r="HD51" s="102" t="s">
        <v>214</v>
      </c>
      <c r="HE51" s="84"/>
      <c r="HF51" s="56">
        <v>2</v>
      </c>
      <c r="HG51" s="61" t="s">
        <v>0</v>
      </c>
      <c r="HH51" s="56">
        <v>0</v>
      </c>
      <c r="HI51" s="101" t="s">
        <v>216</v>
      </c>
      <c r="HJ51" s="102" t="s">
        <v>213</v>
      </c>
      <c r="HK51" s="84"/>
      <c r="HL51" s="56">
        <v>1</v>
      </c>
      <c r="HM51" s="61" t="s">
        <v>0</v>
      </c>
      <c r="HN51" s="56">
        <v>2</v>
      </c>
      <c r="HO51" s="101" t="s">
        <v>217</v>
      </c>
      <c r="HP51" s="102" t="s">
        <v>218</v>
      </c>
      <c r="HQ51" s="84"/>
      <c r="HR51" s="56">
        <v>2</v>
      </c>
      <c r="HS51" s="61" t="s">
        <v>0</v>
      </c>
      <c r="HT51" s="56">
        <v>1</v>
      </c>
      <c r="HU51" s="101" t="s">
        <v>216</v>
      </c>
      <c r="HV51" s="102" t="s">
        <v>211</v>
      </c>
      <c r="HW51" s="84"/>
      <c r="HX51" s="93"/>
      <c r="HY51" s="61" t="s">
        <v>0</v>
      </c>
      <c r="HZ51" s="56"/>
      <c r="IA51" s="101" t="s">
        <v>325</v>
      </c>
      <c r="IB51" s="102" t="s">
        <v>325</v>
      </c>
      <c r="IC51" s="84"/>
      <c r="ID51" s="56">
        <v>1</v>
      </c>
      <c r="IE51" s="61" t="s">
        <v>0</v>
      </c>
      <c r="IF51" s="56">
        <v>3</v>
      </c>
      <c r="IG51" s="101" t="s">
        <v>215</v>
      </c>
      <c r="IH51" s="102" t="s">
        <v>211</v>
      </c>
      <c r="II51" s="84"/>
      <c r="IJ51" s="56"/>
      <c r="IK51" s="61" t="s">
        <v>0</v>
      </c>
      <c r="IL51" s="56"/>
      <c r="IM51" s="101" t="s">
        <v>325</v>
      </c>
      <c r="IN51" s="102" t="s">
        <v>325</v>
      </c>
      <c r="IO51" s="84"/>
      <c r="IP51" s="93">
        <v>3</v>
      </c>
      <c r="IQ51" s="61" t="s">
        <v>0</v>
      </c>
      <c r="IR51" s="56">
        <v>0</v>
      </c>
      <c r="IS51" s="101" t="s">
        <v>218</v>
      </c>
      <c r="IT51" s="102" t="s">
        <v>209</v>
      </c>
      <c r="IU51" s="84"/>
      <c r="IV51" s="56">
        <v>1</v>
      </c>
      <c r="IW51" s="61" t="s">
        <v>0</v>
      </c>
      <c r="IX51" s="56">
        <v>3</v>
      </c>
      <c r="IY51" s="101" t="s">
        <v>215</v>
      </c>
      <c r="IZ51" s="102" t="s">
        <v>209</v>
      </c>
      <c r="JA51" s="84"/>
      <c r="JB51" s="56">
        <v>2</v>
      </c>
      <c r="JC51" s="61" t="s">
        <v>0</v>
      </c>
      <c r="JD51" s="56">
        <v>0</v>
      </c>
      <c r="JE51" s="101" t="s">
        <v>218</v>
      </c>
      <c r="JF51" s="102" t="s">
        <v>209</v>
      </c>
      <c r="JG51" s="84"/>
      <c r="JH51" s="56">
        <v>1</v>
      </c>
      <c r="JI51" s="61" t="s">
        <v>0</v>
      </c>
      <c r="JJ51" s="56">
        <v>2</v>
      </c>
      <c r="JK51" s="101" t="s">
        <v>215</v>
      </c>
      <c r="JL51" s="102" t="s">
        <v>214</v>
      </c>
      <c r="JM51" s="84"/>
      <c r="JN51" s="56"/>
      <c r="JO51" s="61" t="s">
        <v>0</v>
      </c>
      <c r="JP51" s="56"/>
      <c r="JQ51" s="101" t="s">
        <v>325</v>
      </c>
      <c r="JR51" s="102" t="s">
        <v>325</v>
      </c>
      <c r="JS51" s="84"/>
      <c r="JT51" s="93">
        <v>2</v>
      </c>
      <c r="JU51" s="61" t="s">
        <v>0</v>
      </c>
      <c r="JV51" s="56">
        <v>1</v>
      </c>
      <c r="JW51" s="101" t="s">
        <v>215</v>
      </c>
      <c r="JX51" s="102" t="s">
        <v>217</v>
      </c>
      <c r="JY51" s="84"/>
      <c r="JZ51" s="93">
        <v>2</v>
      </c>
      <c r="KA51" s="61" t="s">
        <v>0</v>
      </c>
      <c r="KB51" s="56">
        <v>1</v>
      </c>
      <c r="KC51" s="101" t="s">
        <v>215</v>
      </c>
      <c r="KD51" s="102" t="s">
        <v>214</v>
      </c>
      <c r="KE51" s="84"/>
      <c r="KF51" s="93">
        <v>1</v>
      </c>
      <c r="KG51" s="61" t="s">
        <v>0</v>
      </c>
      <c r="KH51" s="56">
        <v>2</v>
      </c>
      <c r="KI51" s="101" t="s">
        <v>215</v>
      </c>
      <c r="KJ51" s="102" t="s">
        <v>209</v>
      </c>
      <c r="KK51" s="84"/>
      <c r="KL51" s="56"/>
      <c r="KM51" s="61" t="s">
        <v>0</v>
      </c>
      <c r="KN51" s="56"/>
      <c r="KO51" s="101" t="s">
        <v>325</v>
      </c>
      <c r="KP51" s="102" t="s">
        <v>325</v>
      </c>
      <c r="KQ51" s="84"/>
      <c r="KR51" s="56">
        <v>2</v>
      </c>
      <c r="KS51" s="61" t="s">
        <v>0</v>
      </c>
      <c r="KT51" s="56">
        <v>1</v>
      </c>
      <c r="KU51" s="101" t="s">
        <v>215</v>
      </c>
      <c r="KV51" s="102" t="s">
        <v>217</v>
      </c>
      <c r="KW51" s="84"/>
      <c r="KX51" s="56"/>
      <c r="KY51" s="61" t="s">
        <v>0</v>
      </c>
      <c r="KZ51" s="56"/>
      <c r="LA51" s="101" t="s">
        <v>325</v>
      </c>
      <c r="LB51" s="102" t="s">
        <v>325</v>
      </c>
      <c r="LC51" s="84"/>
      <c r="LD51" s="93"/>
      <c r="LE51" s="61" t="s">
        <v>0</v>
      </c>
      <c r="LF51" s="56"/>
      <c r="LG51" s="101" t="s">
        <v>325</v>
      </c>
      <c r="LH51" s="102" t="s">
        <v>325</v>
      </c>
      <c r="LI51" s="84"/>
      <c r="LJ51" s="56"/>
      <c r="LK51" s="61" t="s">
        <v>0</v>
      </c>
      <c r="LL51" s="56"/>
      <c r="LM51" s="101" t="s">
        <v>325</v>
      </c>
      <c r="LN51" s="102" t="s">
        <v>325</v>
      </c>
      <c r="LO51" s="84"/>
      <c r="LP51" s="56"/>
      <c r="LQ51" s="61" t="s">
        <v>0</v>
      </c>
      <c r="LR51" s="56"/>
      <c r="LS51" s="101" t="s">
        <v>325</v>
      </c>
      <c r="LT51" s="102" t="s">
        <v>325</v>
      </c>
      <c r="LU51" s="84"/>
      <c r="LV51" s="93"/>
      <c r="LW51" s="61" t="s">
        <v>0</v>
      </c>
      <c r="LX51" s="56"/>
      <c r="LY51" s="101" t="s">
        <v>325</v>
      </c>
      <c r="LZ51" s="102" t="s">
        <v>325</v>
      </c>
      <c r="MA51" s="84"/>
      <c r="MB51" s="56"/>
      <c r="MC51" s="61" t="s">
        <v>0</v>
      </c>
      <c r="MD51" s="56"/>
      <c r="ME51" s="101" t="s">
        <v>325</v>
      </c>
      <c r="MF51" s="102" t="s">
        <v>325</v>
      </c>
      <c r="MG51" s="84"/>
      <c r="MH51" s="56"/>
      <c r="MI51" s="61" t="s">
        <v>0</v>
      </c>
      <c r="MJ51" s="56"/>
      <c r="MK51" s="101" t="s">
        <v>325</v>
      </c>
      <c r="ML51" s="102" t="s">
        <v>325</v>
      </c>
      <c r="MM51" s="84"/>
      <c r="MN51" s="56"/>
      <c r="MO51" s="61" t="s">
        <v>0</v>
      </c>
      <c r="MP51" s="56"/>
      <c r="MQ51" s="101" t="s">
        <v>325</v>
      </c>
      <c r="MR51" s="102" t="s">
        <v>325</v>
      </c>
      <c r="MS51" s="84"/>
      <c r="MT51" s="93"/>
      <c r="MU51" s="61" t="s">
        <v>0</v>
      </c>
      <c r="MV51" s="56"/>
      <c r="MW51" s="101" t="s">
        <v>325</v>
      </c>
      <c r="MX51" s="102" t="s">
        <v>325</v>
      </c>
      <c r="MY51" s="84"/>
      <c r="MZ51" s="56"/>
      <c r="NA51" s="61" t="s">
        <v>0</v>
      </c>
      <c r="NB51" s="56"/>
      <c r="NC51" s="101" t="s">
        <v>325</v>
      </c>
      <c r="ND51" s="102" t="s">
        <v>325</v>
      </c>
      <c r="NE51" s="84"/>
      <c r="NF51" s="56"/>
      <c r="NG51" s="61" t="s">
        <v>0</v>
      </c>
      <c r="NH51" s="56"/>
      <c r="NI51" s="101" t="s">
        <v>325</v>
      </c>
      <c r="NJ51" s="102" t="s">
        <v>325</v>
      </c>
      <c r="NK51" s="84"/>
      <c r="NL51" s="56"/>
      <c r="NM51" s="61" t="s">
        <v>0</v>
      </c>
      <c r="NN51" s="56"/>
      <c r="NO51" s="101" t="s">
        <v>325</v>
      </c>
      <c r="NP51" s="102" t="s">
        <v>325</v>
      </c>
      <c r="NQ51" s="84"/>
      <c r="NR51" s="56"/>
      <c r="NS51" s="61" t="s">
        <v>0</v>
      </c>
      <c r="NT51" s="56"/>
      <c r="NU51" s="101" t="s">
        <v>325</v>
      </c>
      <c r="NV51" s="102" t="s">
        <v>325</v>
      </c>
      <c r="NW51" s="61"/>
      <c r="NX51" s="93"/>
      <c r="NY51" s="61" t="s">
        <v>0</v>
      </c>
      <c r="NZ51" s="56"/>
      <c r="OA51" s="101" t="s">
        <v>325</v>
      </c>
      <c r="OB51" s="102" t="s">
        <v>325</v>
      </c>
      <c r="OC51" s="61"/>
      <c r="OD51" s="229"/>
      <c r="OE51" s="101" t="s">
        <v>0</v>
      </c>
      <c r="OF51" s="101"/>
      <c r="OG51" s="101" t="s">
        <v>325</v>
      </c>
      <c r="OH51" s="102" t="s">
        <v>325</v>
      </c>
    </row>
    <row r="52" spans="1:398" ht="15" x14ac:dyDescent="0.2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215</v>
      </c>
      <c r="N52" s="102" t="s">
        <v>211</v>
      </c>
      <c r="O52" s="72"/>
      <c r="P52" s="93">
        <v>3</v>
      </c>
      <c r="Q52" s="61" t="s">
        <v>0</v>
      </c>
      <c r="R52" s="56">
        <v>1</v>
      </c>
      <c r="S52" s="101" t="s">
        <v>215</v>
      </c>
      <c r="T52" s="102" t="s">
        <v>211</v>
      </c>
      <c r="U52" s="72"/>
      <c r="V52" s="93">
        <v>1</v>
      </c>
      <c r="W52" s="61" t="s">
        <v>0</v>
      </c>
      <c r="X52" s="56">
        <v>3</v>
      </c>
      <c r="Y52" s="101" t="s">
        <v>288</v>
      </c>
      <c r="Z52" s="102" t="s">
        <v>211</v>
      </c>
      <c r="AA52" s="84"/>
      <c r="AB52" s="56">
        <v>3</v>
      </c>
      <c r="AC52" s="61" t="s">
        <v>0</v>
      </c>
      <c r="AD52" s="56">
        <v>1</v>
      </c>
      <c r="AE52" s="101" t="s">
        <v>288</v>
      </c>
      <c r="AF52" s="102" t="s">
        <v>215</v>
      </c>
      <c r="AG52" s="84"/>
      <c r="AH52" s="56">
        <v>0</v>
      </c>
      <c r="AI52" s="61" t="s">
        <v>0</v>
      </c>
      <c r="AJ52" s="56">
        <v>2</v>
      </c>
      <c r="AK52" s="101" t="s">
        <v>215</v>
      </c>
      <c r="AL52" s="102" t="s">
        <v>215</v>
      </c>
      <c r="AM52" s="84"/>
      <c r="AN52" s="93">
        <v>0</v>
      </c>
      <c r="AO52" s="61" t="s">
        <v>0</v>
      </c>
      <c r="AP52" s="56">
        <v>3</v>
      </c>
      <c r="AQ52" s="101" t="s">
        <v>217</v>
      </c>
      <c r="AR52" s="102" t="s">
        <v>208</v>
      </c>
      <c r="AS52" s="84"/>
      <c r="AT52" s="56">
        <v>2</v>
      </c>
      <c r="AU52" s="61" t="s">
        <v>0</v>
      </c>
      <c r="AV52" s="56">
        <v>0</v>
      </c>
      <c r="AW52" s="101" t="s">
        <v>215</v>
      </c>
      <c r="AX52" s="102" t="s">
        <v>209</v>
      </c>
      <c r="AY52" s="84"/>
      <c r="AZ52" s="93">
        <v>2</v>
      </c>
      <c r="BA52" s="61" t="s">
        <v>0</v>
      </c>
      <c r="BB52" s="56">
        <v>0</v>
      </c>
      <c r="BC52" s="101" t="s">
        <v>265</v>
      </c>
      <c r="BD52" s="102" t="s">
        <v>214</v>
      </c>
      <c r="BE52" s="84"/>
      <c r="BF52" s="56">
        <v>2</v>
      </c>
      <c r="BG52" s="61" t="s">
        <v>0</v>
      </c>
      <c r="BH52" s="56">
        <v>2</v>
      </c>
      <c r="BI52" s="101" t="s">
        <v>215</v>
      </c>
      <c r="BJ52" s="102" t="s">
        <v>209</v>
      </c>
      <c r="BK52" s="84"/>
      <c r="BL52" s="56">
        <v>3</v>
      </c>
      <c r="BM52" s="61" t="s">
        <v>0</v>
      </c>
      <c r="BN52" s="56">
        <v>0</v>
      </c>
      <c r="BO52" s="101" t="s">
        <v>217</v>
      </c>
      <c r="BP52" s="102" t="s">
        <v>208</v>
      </c>
      <c r="BQ52" s="84"/>
      <c r="BR52" s="56">
        <v>1</v>
      </c>
      <c r="BS52" s="61" t="s">
        <v>0</v>
      </c>
      <c r="BT52" s="56">
        <v>2</v>
      </c>
      <c r="BU52" s="101" t="s">
        <v>215</v>
      </c>
      <c r="BV52" s="102" t="s">
        <v>211</v>
      </c>
      <c r="BW52" s="84"/>
      <c r="BX52" s="56">
        <v>2</v>
      </c>
      <c r="BY52" s="61" t="s">
        <v>0</v>
      </c>
      <c r="BZ52" s="56">
        <v>1</v>
      </c>
      <c r="CA52" s="101" t="s">
        <v>215</v>
      </c>
      <c r="CB52" s="102" t="s">
        <v>211</v>
      </c>
      <c r="CC52" s="84"/>
      <c r="CD52" s="56">
        <v>3</v>
      </c>
      <c r="CE52" s="61" t="s">
        <v>0</v>
      </c>
      <c r="CF52" s="56">
        <v>0</v>
      </c>
      <c r="CG52" s="101" t="s">
        <v>217</v>
      </c>
      <c r="CH52" s="102" t="s">
        <v>288</v>
      </c>
      <c r="CI52" s="84"/>
      <c r="CJ52" s="93">
        <v>3</v>
      </c>
      <c r="CK52" s="61" t="s">
        <v>0</v>
      </c>
      <c r="CL52" s="56">
        <v>0</v>
      </c>
      <c r="CM52" s="101" t="s">
        <v>218</v>
      </c>
      <c r="CN52" s="102" t="s">
        <v>215</v>
      </c>
      <c r="CO52" s="84"/>
      <c r="CP52" s="93">
        <v>1</v>
      </c>
      <c r="CQ52" s="61" t="s">
        <v>0</v>
      </c>
      <c r="CR52" s="56">
        <v>2</v>
      </c>
      <c r="CS52" s="101" t="s">
        <v>265</v>
      </c>
      <c r="CT52" s="102" t="s">
        <v>213</v>
      </c>
      <c r="CU52" s="84"/>
      <c r="CV52" s="56">
        <v>0</v>
      </c>
      <c r="CW52" s="61" t="s">
        <v>0</v>
      </c>
      <c r="CX52" s="56">
        <v>4</v>
      </c>
      <c r="CY52" s="101" t="s">
        <v>215</v>
      </c>
      <c r="CZ52" s="102" t="s">
        <v>215</v>
      </c>
      <c r="DA52" s="84"/>
      <c r="DB52" s="56">
        <v>1</v>
      </c>
      <c r="DC52" s="61" t="s">
        <v>0</v>
      </c>
      <c r="DD52" s="56">
        <v>3</v>
      </c>
      <c r="DE52" s="101" t="s">
        <v>214</v>
      </c>
      <c r="DF52" s="102" t="s">
        <v>214</v>
      </c>
      <c r="DG52" s="84"/>
      <c r="DH52" s="56">
        <v>3</v>
      </c>
      <c r="DI52" s="61" t="s">
        <v>0</v>
      </c>
      <c r="DJ52" s="56">
        <v>0</v>
      </c>
      <c r="DK52" s="101" t="s">
        <v>215</v>
      </c>
      <c r="DL52" s="102" t="s">
        <v>215</v>
      </c>
      <c r="DM52" s="84"/>
      <c r="DN52" s="56">
        <v>1</v>
      </c>
      <c r="DO52" s="61" t="s">
        <v>0</v>
      </c>
      <c r="DP52" s="56">
        <v>1</v>
      </c>
      <c r="DQ52" s="101" t="s">
        <v>217</v>
      </c>
      <c r="DR52" s="102" t="s">
        <v>215</v>
      </c>
      <c r="DS52" s="84"/>
      <c r="DT52" s="56">
        <v>3</v>
      </c>
      <c r="DU52" s="61" t="s">
        <v>0</v>
      </c>
      <c r="DV52" s="56">
        <v>1</v>
      </c>
      <c r="DW52" s="101" t="s">
        <v>215</v>
      </c>
      <c r="DX52" s="102" t="s">
        <v>218</v>
      </c>
      <c r="DY52" s="84"/>
      <c r="DZ52" s="56">
        <v>3</v>
      </c>
      <c r="EA52" s="61" t="s">
        <v>0</v>
      </c>
      <c r="EB52" s="56">
        <v>1</v>
      </c>
      <c r="EC52" s="101" t="s">
        <v>215</v>
      </c>
      <c r="ED52" s="102" t="s">
        <v>211</v>
      </c>
      <c r="EE52" s="84"/>
      <c r="EF52" s="56">
        <v>1</v>
      </c>
      <c r="EG52" s="61" t="s">
        <v>0</v>
      </c>
      <c r="EH52" s="56">
        <v>3</v>
      </c>
      <c r="EI52" s="101" t="s">
        <v>215</v>
      </c>
      <c r="EJ52" s="102" t="s">
        <v>211</v>
      </c>
      <c r="EK52" s="84"/>
      <c r="EL52" s="56">
        <v>1</v>
      </c>
      <c r="EM52" s="61" t="s">
        <v>0</v>
      </c>
      <c r="EN52" s="56">
        <v>3</v>
      </c>
      <c r="EO52" s="101" t="s">
        <v>215</v>
      </c>
      <c r="EP52" s="102" t="s">
        <v>208</v>
      </c>
      <c r="EQ52" s="84"/>
      <c r="ER52" s="93">
        <v>1</v>
      </c>
      <c r="ES52" s="61" t="s">
        <v>0</v>
      </c>
      <c r="ET52" s="56">
        <v>3</v>
      </c>
      <c r="EU52" s="101" t="s">
        <v>265</v>
      </c>
      <c r="EV52" s="102" t="s">
        <v>214</v>
      </c>
      <c r="EW52" s="84"/>
      <c r="EX52" s="56">
        <v>3</v>
      </c>
      <c r="EY52" s="61" t="s">
        <v>0</v>
      </c>
      <c r="EZ52" s="56">
        <v>1</v>
      </c>
      <c r="FA52" s="101" t="s">
        <v>215</v>
      </c>
      <c r="FB52" s="102" t="s">
        <v>211</v>
      </c>
      <c r="FC52" s="84"/>
      <c r="FD52" s="93">
        <v>3</v>
      </c>
      <c r="FE52" s="61" t="s">
        <v>0</v>
      </c>
      <c r="FF52" s="56">
        <v>1</v>
      </c>
      <c r="FG52" s="101" t="s">
        <v>265</v>
      </c>
      <c r="FH52" s="102" t="s">
        <v>214</v>
      </c>
      <c r="FI52" s="84"/>
      <c r="FJ52" s="56">
        <v>3</v>
      </c>
      <c r="FK52" s="61" t="s">
        <v>0</v>
      </c>
      <c r="FL52" s="56">
        <v>1</v>
      </c>
      <c r="FM52" s="101" t="s">
        <v>218</v>
      </c>
      <c r="FN52" s="102" t="s">
        <v>215</v>
      </c>
      <c r="FO52" s="84"/>
      <c r="FP52" s="56">
        <v>1</v>
      </c>
      <c r="FQ52" s="61" t="s">
        <v>0</v>
      </c>
      <c r="FR52" s="56">
        <v>3</v>
      </c>
      <c r="FS52" s="101" t="s">
        <v>217</v>
      </c>
      <c r="FT52" s="102" t="s">
        <v>215</v>
      </c>
      <c r="FU52" s="84"/>
      <c r="FV52" s="56">
        <v>3</v>
      </c>
      <c r="FW52" s="61" t="s">
        <v>0</v>
      </c>
      <c r="FX52" s="56">
        <v>1</v>
      </c>
      <c r="FY52" s="101" t="s">
        <v>215</v>
      </c>
      <c r="FZ52" s="102" t="s">
        <v>211</v>
      </c>
      <c r="GA52" s="84"/>
      <c r="GB52" s="93">
        <v>2</v>
      </c>
      <c r="GC52" s="61" t="s">
        <v>0</v>
      </c>
      <c r="GD52" s="56">
        <v>2</v>
      </c>
      <c r="GE52" s="101" t="s">
        <v>217</v>
      </c>
      <c r="GF52" s="102" t="s">
        <v>214</v>
      </c>
      <c r="GG52" s="84"/>
      <c r="GH52" s="93">
        <v>3</v>
      </c>
      <c r="GI52" s="61" t="s">
        <v>0</v>
      </c>
      <c r="GJ52" s="56">
        <v>1</v>
      </c>
      <c r="GK52" s="101" t="s">
        <v>217</v>
      </c>
      <c r="GL52" s="102" t="s">
        <v>213</v>
      </c>
      <c r="GM52" s="84"/>
      <c r="GN52" s="56">
        <v>1</v>
      </c>
      <c r="GO52" s="61" t="s">
        <v>0</v>
      </c>
      <c r="GP52" s="56">
        <v>3</v>
      </c>
      <c r="GQ52" s="101" t="s">
        <v>217</v>
      </c>
      <c r="GR52" s="102" t="s">
        <v>217</v>
      </c>
      <c r="GS52" s="84"/>
      <c r="GT52" s="56">
        <v>1</v>
      </c>
      <c r="GU52" s="61" t="s">
        <v>0</v>
      </c>
      <c r="GV52" s="56">
        <v>3</v>
      </c>
      <c r="GW52" s="101" t="s">
        <v>217</v>
      </c>
      <c r="GX52" s="102" t="s">
        <v>265</v>
      </c>
      <c r="GY52" s="84"/>
      <c r="GZ52" s="93">
        <v>3</v>
      </c>
      <c r="HA52" s="61" t="s">
        <v>0</v>
      </c>
      <c r="HB52" s="56">
        <v>1</v>
      </c>
      <c r="HC52" s="101" t="s">
        <v>216</v>
      </c>
      <c r="HD52" s="102" t="s">
        <v>214</v>
      </c>
      <c r="HE52" s="84"/>
      <c r="HF52" s="56">
        <v>3</v>
      </c>
      <c r="HG52" s="61" t="s">
        <v>0</v>
      </c>
      <c r="HH52" s="56">
        <v>1</v>
      </c>
      <c r="HI52" s="101" t="s">
        <v>217</v>
      </c>
      <c r="HJ52" s="102" t="s">
        <v>217</v>
      </c>
      <c r="HK52" s="84"/>
      <c r="HL52" s="56">
        <v>1</v>
      </c>
      <c r="HM52" s="61" t="s">
        <v>0</v>
      </c>
      <c r="HN52" s="56">
        <v>3</v>
      </c>
      <c r="HO52" s="101" t="s">
        <v>216</v>
      </c>
      <c r="HP52" s="102" t="s">
        <v>265</v>
      </c>
      <c r="HQ52" s="84"/>
      <c r="HR52" s="56">
        <v>3</v>
      </c>
      <c r="HS52" s="61" t="s">
        <v>0</v>
      </c>
      <c r="HT52" s="56">
        <v>1</v>
      </c>
      <c r="HU52" s="101" t="s">
        <v>217</v>
      </c>
      <c r="HV52" s="102" t="s">
        <v>217</v>
      </c>
      <c r="HW52" s="84"/>
      <c r="HX52" s="93"/>
      <c r="HY52" s="61" t="s">
        <v>0</v>
      </c>
      <c r="HZ52" s="56"/>
      <c r="IA52" s="101" t="s">
        <v>325</v>
      </c>
      <c r="IB52" s="102" t="s">
        <v>325</v>
      </c>
      <c r="IC52" s="84"/>
      <c r="ID52" s="56">
        <v>1</v>
      </c>
      <c r="IE52" s="61" t="s">
        <v>0</v>
      </c>
      <c r="IF52" s="56">
        <v>3</v>
      </c>
      <c r="IG52" s="101" t="s">
        <v>217</v>
      </c>
      <c r="IH52" s="102" t="s">
        <v>217</v>
      </c>
      <c r="II52" s="84"/>
      <c r="IJ52" s="56"/>
      <c r="IK52" s="61" t="s">
        <v>0</v>
      </c>
      <c r="IL52" s="56"/>
      <c r="IM52" s="101" t="s">
        <v>325</v>
      </c>
      <c r="IN52" s="102" t="s">
        <v>325</v>
      </c>
      <c r="IO52" s="84"/>
      <c r="IP52" s="93">
        <v>3</v>
      </c>
      <c r="IQ52" s="61" t="s">
        <v>0</v>
      </c>
      <c r="IR52" s="56">
        <v>0</v>
      </c>
      <c r="IS52" s="101" t="s">
        <v>218</v>
      </c>
      <c r="IT52" s="102" t="s">
        <v>265</v>
      </c>
      <c r="IU52" s="84"/>
      <c r="IV52" s="56">
        <v>1</v>
      </c>
      <c r="IW52" s="61" t="s">
        <v>0</v>
      </c>
      <c r="IX52" s="56">
        <v>2</v>
      </c>
      <c r="IY52" s="101" t="s">
        <v>218</v>
      </c>
      <c r="IZ52" s="102" t="s">
        <v>326</v>
      </c>
      <c r="JA52" s="84"/>
      <c r="JB52" s="56">
        <v>3</v>
      </c>
      <c r="JC52" s="61" t="s">
        <v>0</v>
      </c>
      <c r="JD52" s="56">
        <v>1</v>
      </c>
      <c r="JE52" s="101" t="s">
        <v>265</v>
      </c>
      <c r="JF52" s="102" t="s">
        <v>208</v>
      </c>
      <c r="JG52" s="84"/>
      <c r="JH52" s="56">
        <v>1</v>
      </c>
      <c r="JI52" s="61" t="s">
        <v>0</v>
      </c>
      <c r="JJ52" s="56">
        <v>3</v>
      </c>
      <c r="JK52" s="101" t="s">
        <v>218</v>
      </c>
      <c r="JL52" s="102" t="s">
        <v>326</v>
      </c>
      <c r="JM52" s="84"/>
      <c r="JN52" s="56">
        <v>1</v>
      </c>
      <c r="JO52" s="61" t="s">
        <v>0</v>
      </c>
      <c r="JP52" s="56">
        <v>3</v>
      </c>
      <c r="JQ52" s="101" t="s">
        <v>265</v>
      </c>
      <c r="JR52" s="102" t="s">
        <v>208</v>
      </c>
      <c r="JS52" s="84"/>
      <c r="JT52" s="93">
        <v>3</v>
      </c>
      <c r="JU52" s="61" t="s">
        <v>0</v>
      </c>
      <c r="JV52" s="56">
        <v>1</v>
      </c>
      <c r="JW52" s="101" t="s">
        <v>215</v>
      </c>
      <c r="JX52" s="102" t="s">
        <v>217</v>
      </c>
      <c r="JY52" s="84"/>
      <c r="JZ52" s="93">
        <v>3</v>
      </c>
      <c r="KA52" s="61" t="s">
        <v>0</v>
      </c>
      <c r="KB52" s="56">
        <v>1</v>
      </c>
      <c r="KC52" s="101" t="s">
        <v>265</v>
      </c>
      <c r="KD52" s="102" t="s">
        <v>208</v>
      </c>
      <c r="KE52" s="84"/>
      <c r="KF52" s="93">
        <v>1</v>
      </c>
      <c r="KG52" s="61" t="s">
        <v>0</v>
      </c>
      <c r="KH52" s="56">
        <v>3</v>
      </c>
      <c r="KI52" s="101" t="s">
        <v>215</v>
      </c>
      <c r="KJ52" s="102" t="s">
        <v>288</v>
      </c>
      <c r="KK52" s="84"/>
      <c r="KL52" s="56"/>
      <c r="KM52" s="61" t="s">
        <v>0</v>
      </c>
      <c r="KN52" s="56"/>
      <c r="KO52" s="101" t="s">
        <v>325</v>
      </c>
      <c r="KP52" s="102" t="s">
        <v>325</v>
      </c>
      <c r="KQ52" s="84"/>
      <c r="KR52" s="56">
        <v>3</v>
      </c>
      <c r="KS52" s="61" t="s">
        <v>0</v>
      </c>
      <c r="KT52" s="56">
        <v>1</v>
      </c>
      <c r="KU52" s="101" t="s">
        <v>215</v>
      </c>
      <c r="KV52" s="102" t="s">
        <v>326</v>
      </c>
      <c r="KW52" s="84"/>
      <c r="KX52" s="56"/>
      <c r="KY52" s="61" t="s">
        <v>0</v>
      </c>
      <c r="KZ52" s="56"/>
      <c r="LA52" s="101" t="s">
        <v>325</v>
      </c>
      <c r="LB52" s="102" t="s">
        <v>325</v>
      </c>
      <c r="LC52" s="84"/>
      <c r="LD52" s="93"/>
      <c r="LE52" s="61" t="s">
        <v>0</v>
      </c>
      <c r="LF52" s="56"/>
      <c r="LG52" s="101" t="s">
        <v>325</v>
      </c>
      <c r="LH52" s="102" t="s">
        <v>325</v>
      </c>
      <c r="LI52" s="84"/>
      <c r="LJ52" s="56"/>
      <c r="LK52" s="61" t="s">
        <v>0</v>
      </c>
      <c r="LL52" s="56"/>
      <c r="LM52" s="101" t="s">
        <v>325</v>
      </c>
      <c r="LN52" s="102" t="s">
        <v>325</v>
      </c>
      <c r="LO52" s="84"/>
      <c r="LP52" s="56"/>
      <c r="LQ52" s="61" t="s">
        <v>0</v>
      </c>
      <c r="LR52" s="56"/>
      <c r="LS52" s="101" t="s">
        <v>325</v>
      </c>
      <c r="LT52" s="102" t="s">
        <v>325</v>
      </c>
      <c r="LU52" s="84"/>
      <c r="LV52" s="93"/>
      <c r="LW52" s="61" t="s">
        <v>0</v>
      </c>
      <c r="LX52" s="56"/>
      <c r="LY52" s="101" t="s">
        <v>325</v>
      </c>
      <c r="LZ52" s="102" t="s">
        <v>325</v>
      </c>
      <c r="MA52" s="84"/>
      <c r="MB52" s="56"/>
      <c r="MC52" s="61" t="s">
        <v>0</v>
      </c>
      <c r="MD52" s="56"/>
      <c r="ME52" s="101" t="s">
        <v>325</v>
      </c>
      <c r="MF52" s="102" t="s">
        <v>325</v>
      </c>
      <c r="MG52" s="84"/>
      <c r="MH52" s="56"/>
      <c r="MI52" s="61" t="s">
        <v>0</v>
      </c>
      <c r="MJ52" s="56"/>
      <c r="MK52" s="101" t="s">
        <v>325</v>
      </c>
      <c r="ML52" s="102" t="s">
        <v>325</v>
      </c>
      <c r="MM52" s="84"/>
      <c r="MN52" s="56"/>
      <c r="MO52" s="61" t="s">
        <v>0</v>
      </c>
      <c r="MP52" s="56"/>
      <c r="MQ52" s="101" t="s">
        <v>325</v>
      </c>
      <c r="MR52" s="102" t="s">
        <v>325</v>
      </c>
      <c r="MS52" s="84"/>
      <c r="MT52" s="93"/>
      <c r="MU52" s="61" t="s">
        <v>0</v>
      </c>
      <c r="MV52" s="56"/>
      <c r="MW52" s="101" t="s">
        <v>325</v>
      </c>
      <c r="MX52" s="102" t="s">
        <v>325</v>
      </c>
      <c r="MY52" s="84"/>
      <c r="MZ52" s="56"/>
      <c r="NA52" s="61" t="s">
        <v>0</v>
      </c>
      <c r="NB52" s="56"/>
      <c r="NC52" s="101" t="s">
        <v>325</v>
      </c>
      <c r="ND52" s="102" t="s">
        <v>325</v>
      </c>
      <c r="NE52" s="84"/>
      <c r="NF52" s="56"/>
      <c r="NG52" s="61" t="s">
        <v>0</v>
      </c>
      <c r="NH52" s="56"/>
      <c r="NI52" s="101" t="s">
        <v>325</v>
      </c>
      <c r="NJ52" s="102" t="s">
        <v>325</v>
      </c>
      <c r="NK52" s="84"/>
      <c r="NL52" s="56"/>
      <c r="NM52" s="61" t="s">
        <v>0</v>
      </c>
      <c r="NN52" s="56"/>
      <c r="NO52" s="101" t="s">
        <v>325</v>
      </c>
      <c r="NP52" s="102" t="s">
        <v>325</v>
      </c>
      <c r="NQ52" s="84"/>
      <c r="NR52" s="56"/>
      <c r="NS52" s="61" t="s">
        <v>0</v>
      </c>
      <c r="NT52" s="56"/>
      <c r="NU52" s="101" t="s">
        <v>325</v>
      </c>
      <c r="NV52" s="102" t="s">
        <v>325</v>
      </c>
      <c r="NW52" s="61"/>
      <c r="NX52" s="93"/>
      <c r="NY52" s="61" t="s">
        <v>0</v>
      </c>
      <c r="NZ52" s="56"/>
      <c r="OA52" s="101" t="s">
        <v>325</v>
      </c>
      <c r="OB52" s="102" t="s">
        <v>325</v>
      </c>
      <c r="OC52" s="61"/>
      <c r="OD52" s="229"/>
      <c r="OE52" s="101" t="s">
        <v>0</v>
      </c>
      <c r="OF52" s="101"/>
      <c r="OG52" s="101" t="s">
        <v>325</v>
      </c>
      <c r="OH52" s="102" t="s">
        <v>325</v>
      </c>
    </row>
    <row r="53" spans="1:398" ht="15" x14ac:dyDescent="0.2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215</v>
      </c>
      <c r="N53" s="102" t="s">
        <v>215</v>
      </c>
      <c r="O53" s="72"/>
      <c r="P53" s="93">
        <v>3</v>
      </c>
      <c r="Q53" s="61" t="s">
        <v>0</v>
      </c>
      <c r="R53" s="56">
        <v>1</v>
      </c>
      <c r="S53" s="101" t="s">
        <v>215</v>
      </c>
      <c r="T53" s="102" t="s">
        <v>215</v>
      </c>
      <c r="U53" s="72"/>
      <c r="V53" s="93">
        <v>1</v>
      </c>
      <c r="W53" s="61" t="s">
        <v>0</v>
      </c>
      <c r="X53" s="56">
        <v>2</v>
      </c>
      <c r="Y53" s="101" t="s">
        <v>215</v>
      </c>
      <c r="Z53" s="102" t="s">
        <v>215</v>
      </c>
      <c r="AA53" s="84"/>
      <c r="AB53" s="56">
        <v>2</v>
      </c>
      <c r="AC53" s="61" t="s">
        <v>0</v>
      </c>
      <c r="AD53" s="56">
        <v>1</v>
      </c>
      <c r="AE53" s="101" t="s">
        <v>215</v>
      </c>
      <c r="AF53" s="102" t="s">
        <v>215</v>
      </c>
      <c r="AG53" s="84"/>
      <c r="AH53" s="56">
        <v>1</v>
      </c>
      <c r="AI53" s="61" t="s">
        <v>0</v>
      </c>
      <c r="AJ53" s="56">
        <v>2</v>
      </c>
      <c r="AK53" s="101" t="s">
        <v>215</v>
      </c>
      <c r="AL53" s="102" t="s">
        <v>215</v>
      </c>
      <c r="AM53" s="84"/>
      <c r="AN53" s="93">
        <v>1</v>
      </c>
      <c r="AO53" s="61" t="s">
        <v>0</v>
      </c>
      <c r="AP53" s="56">
        <v>2</v>
      </c>
      <c r="AQ53" s="101" t="s">
        <v>217</v>
      </c>
      <c r="AR53" s="102" t="s">
        <v>215</v>
      </c>
      <c r="AS53" s="84"/>
      <c r="AT53" s="56">
        <v>2</v>
      </c>
      <c r="AU53" s="61" t="s">
        <v>0</v>
      </c>
      <c r="AV53" s="56">
        <v>1</v>
      </c>
      <c r="AW53" s="101" t="s">
        <v>215</v>
      </c>
      <c r="AX53" s="102" t="s">
        <v>215</v>
      </c>
      <c r="AY53" s="84"/>
      <c r="AZ53" s="93">
        <v>2</v>
      </c>
      <c r="BA53" s="61" t="s">
        <v>0</v>
      </c>
      <c r="BB53" s="56">
        <v>1</v>
      </c>
      <c r="BC53" s="101" t="s">
        <v>216</v>
      </c>
      <c r="BD53" s="102" t="s">
        <v>208</v>
      </c>
      <c r="BE53" s="84"/>
      <c r="BF53" s="56">
        <v>1</v>
      </c>
      <c r="BG53" s="61" t="s">
        <v>0</v>
      </c>
      <c r="BH53" s="56">
        <v>2</v>
      </c>
      <c r="BI53" s="101" t="s">
        <v>215</v>
      </c>
      <c r="BJ53" s="102" t="s">
        <v>215</v>
      </c>
      <c r="BK53" s="84"/>
      <c r="BL53" s="56">
        <v>3</v>
      </c>
      <c r="BM53" s="61" t="s">
        <v>0</v>
      </c>
      <c r="BN53" s="56">
        <v>1</v>
      </c>
      <c r="BO53" s="101" t="s">
        <v>217</v>
      </c>
      <c r="BP53" s="102" t="s">
        <v>359</v>
      </c>
      <c r="BQ53" s="84"/>
      <c r="BR53" s="56">
        <v>1</v>
      </c>
      <c r="BS53" s="61" t="s">
        <v>0</v>
      </c>
      <c r="BT53" s="56">
        <v>2</v>
      </c>
      <c r="BU53" s="101" t="s">
        <v>215</v>
      </c>
      <c r="BV53" s="102" t="s">
        <v>215</v>
      </c>
      <c r="BW53" s="84"/>
      <c r="BX53" s="56">
        <v>2</v>
      </c>
      <c r="BY53" s="61" t="s">
        <v>0</v>
      </c>
      <c r="BZ53" s="56">
        <v>1</v>
      </c>
      <c r="CA53" s="101" t="s">
        <v>215</v>
      </c>
      <c r="CB53" s="102" t="s">
        <v>215</v>
      </c>
      <c r="CC53" s="84"/>
      <c r="CD53" s="56">
        <v>2</v>
      </c>
      <c r="CE53" s="61" t="s">
        <v>0</v>
      </c>
      <c r="CF53" s="56">
        <v>1</v>
      </c>
      <c r="CG53" s="101" t="s">
        <v>215</v>
      </c>
      <c r="CH53" s="102" t="s">
        <v>215</v>
      </c>
      <c r="CI53" s="84"/>
      <c r="CJ53" s="93">
        <v>3</v>
      </c>
      <c r="CK53" s="61" t="s">
        <v>0</v>
      </c>
      <c r="CL53" s="56">
        <v>1</v>
      </c>
      <c r="CM53" s="101" t="s">
        <v>215</v>
      </c>
      <c r="CN53" s="102" t="s">
        <v>215</v>
      </c>
      <c r="CO53" s="84"/>
      <c r="CP53" s="93">
        <v>1</v>
      </c>
      <c r="CQ53" s="61" t="s">
        <v>0</v>
      </c>
      <c r="CR53" s="56">
        <v>2</v>
      </c>
      <c r="CS53" s="101" t="s">
        <v>216</v>
      </c>
      <c r="CT53" s="102" t="s">
        <v>217</v>
      </c>
      <c r="CU53" s="84"/>
      <c r="CV53" s="56">
        <v>1</v>
      </c>
      <c r="CW53" s="61" t="s">
        <v>0</v>
      </c>
      <c r="CX53" s="56">
        <v>3</v>
      </c>
      <c r="CY53" s="101" t="s">
        <v>215</v>
      </c>
      <c r="CZ53" s="102" t="s">
        <v>215</v>
      </c>
      <c r="DA53" s="84"/>
      <c r="DB53" s="56">
        <v>1</v>
      </c>
      <c r="DC53" s="61" t="s">
        <v>0</v>
      </c>
      <c r="DD53" s="56">
        <v>2</v>
      </c>
      <c r="DE53" s="101" t="s">
        <v>215</v>
      </c>
      <c r="DF53" s="102" t="s">
        <v>215</v>
      </c>
      <c r="DG53" s="84"/>
      <c r="DH53" s="56">
        <v>2</v>
      </c>
      <c r="DI53" s="61" t="s">
        <v>0</v>
      </c>
      <c r="DJ53" s="56">
        <v>1</v>
      </c>
      <c r="DK53" s="101" t="s">
        <v>215</v>
      </c>
      <c r="DL53" s="102" t="s">
        <v>215</v>
      </c>
      <c r="DM53" s="84"/>
      <c r="DN53" s="56">
        <v>2</v>
      </c>
      <c r="DO53" s="61" t="s">
        <v>0</v>
      </c>
      <c r="DP53" s="56">
        <v>1</v>
      </c>
      <c r="DQ53" s="101" t="s">
        <v>215</v>
      </c>
      <c r="DR53" s="102" t="s">
        <v>215</v>
      </c>
      <c r="DS53" s="84"/>
      <c r="DT53" s="56">
        <v>2</v>
      </c>
      <c r="DU53" s="61" t="s">
        <v>0</v>
      </c>
      <c r="DV53" s="56">
        <v>1</v>
      </c>
      <c r="DW53" s="101" t="s">
        <v>218</v>
      </c>
      <c r="DX53" s="102" t="s">
        <v>215</v>
      </c>
      <c r="DY53" s="84"/>
      <c r="DZ53" s="56">
        <v>2</v>
      </c>
      <c r="EA53" s="61" t="s">
        <v>0</v>
      </c>
      <c r="EB53" s="56">
        <v>1</v>
      </c>
      <c r="EC53" s="101" t="s">
        <v>215</v>
      </c>
      <c r="ED53" s="102" t="s">
        <v>215</v>
      </c>
      <c r="EE53" s="84"/>
      <c r="EF53" s="56">
        <v>1</v>
      </c>
      <c r="EG53" s="61" t="s">
        <v>0</v>
      </c>
      <c r="EH53" s="56">
        <v>2</v>
      </c>
      <c r="EI53" s="101" t="s">
        <v>215</v>
      </c>
      <c r="EJ53" s="102" t="s">
        <v>215</v>
      </c>
      <c r="EK53" s="84"/>
      <c r="EL53" s="56">
        <v>1</v>
      </c>
      <c r="EM53" s="61" t="s">
        <v>0</v>
      </c>
      <c r="EN53" s="56">
        <v>2</v>
      </c>
      <c r="EO53" s="101" t="s">
        <v>215</v>
      </c>
      <c r="EP53" s="102" t="s">
        <v>215</v>
      </c>
      <c r="EQ53" s="84"/>
      <c r="ER53" s="93">
        <v>1</v>
      </c>
      <c r="ES53" s="61" t="s">
        <v>0</v>
      </c>
      <c r="ET53" s="56">
        <v>2</v>
      </c>
      <c r="EU53" s="101" t="s">
        <v>217</v>
      </c>
      <c r="EV53" s="102" t="s">
        <v>211</v>
      </c>
      <c r="EW53" s="84"/>
      <c r="EX53" s="56">
        <v>2</v>
      </c>
      <c r="EY53" s="61" t="s">
        <v>0</v>
      </c>
      <c r="EZ53" s="56">
        <v>1</v>
      </c>
      <c r="FA53" s="101" t="s">
        <v>215</v>
      </c>
      <c r="FB53" s="102" t="s">
        <v>211</v>
      </c>
      <c r="FC53" s="84"/>
      <c r="FD53" s="93">
        <v>2</v>
      </c>
      <c r="FE53" s="61" t="s">
        <v>0</v>
      </c>
      <c r="FF53" s="56">
        <v>1</v>
      </c>
      <c r="FG53" s="101" t="s">
        <v>265</v>
      </c>
      <c r="FH53" s="102" t="s">
        <v>213</v>
      </c>
      <c r="FI53" s="84"/>
      <c r="FJ53" s="56">
        <v>2</v>
      </c>
      <c r="FK53" s="61" t="s">
        <v>0</v>
      </c>
      <c r="FL53" s="56">
        <v>1</v>
      </c>
      <c r="FM53" s="101" t="s">
        <v>215</v>
      </c>
      <c r="FN53" s="102" t="s">
        <v>215</v>
      </c>
      <c r="FO53" s="84"/>
      <c r="FP53" s="56">
        <v>1</v>
      </c>
      <c r="FQ53" s="61" t="s">
        <v>0</v>
      </c>
      <c r="FR53" s="56">
        <v>3</v>
      </c>
      <c r="FS53" s="101" t="s">
        <v>215</v>
      </c>
      <c r="FT53" s="102" t="s">
        <v>215</v>
      </c>
      <c r="FU53" s="84"/>
      <c r="FV53" s="56">
        <v>2</v>
      </c>
      <c r="FW53" s="61" t="s">
        <v>0</v>
      </c>
      <c r="FX53" s="56">
        <v>1</v>
      </c>
      <c r="FY53" s="101" t="s">
        <v>215</v>
      </c>
      <c r="FZ53" s="102" t="s">
        <v>211</v>
      </c>
      <c r="GA53" s="84"/>
      <c r="GB53" s="93">
        <v>2</v>
      </c>
      <c r="GC53" s="61" t="s">
        <v>0</v>
      </c>
      <c r="GD53" s="56">
        <v>1</v>
      </c>
      <c r="GE53" s="101" t="s">
        <v>218</v>
      </c>
      <c r="GF53" s="102" t="s">
        <v>211</v>
      </c>
      <c r="GG53" s="84"/>
      <c r="GH53" s="93">
        <v>2</v>
      </c>
      <c r="GI53" s="61" t="s">
        <v>0</v>
      </c>
      <c r="GJ53" s="56">
        <v>1</v>
      </c>
      <c r="GK53" s="101" t="s">
        <v>216</v>
      </c>
      <c r="GL53" s="102" t="s">
        <v>216</v>
      </c>
      <c r="GM53" s="84"/>
      <c r="GN53" s="56">
        <v>1</v>
      </c>
      <c r="GO53" s="61" t="s">
        <v>0</v>
      </c>
      <c r="GP53" s="56">
        <v>2</v>
      </c>
      <c r="GQ53" s="101" t="s">
        <v>216</v>
      </c>
      <c r="GR53" s="102" t="s">
        <v>216</v>
      </c>
      <c r="GS53" s="84"/>
      <c r="GT53" s="56">
        <v>1</v>
      </c>
      <c r="GU53" s="61" t="s">
        <v>0</v>
      </c>
      <c r="GV53" s="56">
        <v>2</v>
      </c>
      <c r="GW53" s="101" t="s">
        <v>216</v>
      </c>
      <c r="GX53" s="102" t="s">
        <v>216</v>
      </c>
      <c r="GY53" s="84"/>
      <c r="GZ53" s="93">
        <v>3</v>
      </c>
      <c r="HA53" s="61" t="s">
        <v>0</v>
      </c>
      <c r="HB53" s="56">
        <v>0</v>
      </c>
      <c r="HC53" s="101" t="s">
        <v>217</v>
      </c>
      <c r="HD53" s="102" t="s">
        <v>216</v>
      </c>
      <c r="HE53" s="84"/>
      <c r="HF53" s="56">
        <v>2</v>
      </c>
      <c r="HG53" s="61" t="s">
        <v>0</v>
      </c>
      <c r="HH53" s="56">
        <v>1</v>
      </c>
      <c r="HI53" s="101" t="s">
        <v>216</v>
      </c>
      <c r="HJ53" s="102" t="s">
        <v>216</v>
      </c>
      <c r="HK53" s="84"/>
      <c r="HL53" s="56">
        <v>1</v>
      </c>
      <c r="HM53" s="61" t="s">
        <v>0</v>
      </c>
      <c r="HN53" s="56">
        <v>2</v>
      </c>
      <c r="HO53" s="101" t="s">
        <v>216</v>
      </c>
      <c r="HP53" s="102" t="s">
        <v>216</v>
      </c>
      <c r="HQ53" s="84"/>
      <c r="HR53" s="56">
        <v>2</v>
      </c>
      <c r="HS53" s="61" t="s">
        <v>0</v>
      </c>
      <c r="HT53" s="56">
        <v>1</v>
      </c>
      <c r="HU53" s="101" t="s">
        <v>216</v>
      </c>
      <c r="HV53" s="102" t="s">
        <v>216</v>
      </c>
      <c r="HW53" s="84"/>
      <c r="HX53" s="93"/>
      <c r="HY53" s="61" t="s">
        <v>0</v>
      </c>
      <c r="HZ53" s="56"/>
      <c r="IA53" s="101" t="s">
        <v>325</v>
      </c>
      <c r="IB53" s="102" t="s">
        <v>325</v>
      </c>
      <c r="IC53" s="84"/>
      <c r="ID53" s="56">
        <v>1</v>
      </c>
      <c r="IE53" s="61" t="s">
        <v>0</v>
      </c>
      <c r="IF53" s="56">
        <v>2</v>
      </c>
      <c r="IG53" s="101" t="s">
        <v>217</v>
      </c>
      <c r="IH53" s="102" t="s">
        <v>217</v>
      </c>
      <c r="II53" s="84"/>
      <c r="IJ53" s="56"/>
      <c r="IK53" s="61" t="s">
        <v>0</v>
      </c>
      <c r="IL53" s="56"/>
      <c r="IM53" s="101" t="s">
        <v>325</v>
      </c>
      <c r="IN53" s="102" t="s">
        <v>325</v>
      </c>
      <c r="IO53" s="84"/>
      <c r="IP53" s="93">
        <v>2</v>
      </c>
      <c r="IQ53" s="61" t="s">
        <v>0</v>
      </c>
      <c r="IR53" s="56">
        <v>1</v>
      </c>
      <c r="IS53" s="101" t="s">
        <v>218</v>
      </c>
      <c r="IT53" s="102" t="s">
        <v>388</v>
      </c>
      <c r="IU53" s="84"/>
      <c r="IV53" s="56">
        <v>2</v>
      </c>
      <c r="IW53" s="61" t="s">
        <v>0</v>
      </c>
      <c r="IX53" s="56">
        <v>2</v>
      </c>
      <c r="IY53" s="101" t="s">
        <v>218</v>
      </c>
      <c r="IZ53" s="102" t="s">
        <v>388</v>
      </c>
      <c r="JA53" s="84"/>
      <c r="JB53" s="56">
        <v>2</v>
      </c>
      <c r="JC53" s="61" t="s">
        <v>0</v>
      </c>
      <c r="JD53" s="56">
        <v>1</v>
      </c>
      <c r="JE53" s="101" t="s">
        <v>265</v>
      </c>
      <c r="JF53" s="102" t="s">
        <v>208</v>
      </c>
      <c r="JG53" s="84"/>
      <c r="JH53" s="56">
        <v>1</v>
      </c>
      <c r="JI53" s="61" t="s">
        <v>0</v>
      </c>
      <c r="JJ53" s="56">
        <v>2</v>
      </c>
      <c r="JK53" s="101" t="s">
        <v>218</v>
      </c>
      <c r="JL53" s="102" t="s">
        <v>388</v>
      </c>
      <c r="JM53" s="84"/>
      <c r="JN53" s="56">
        <v>1</v>
      </c>
      <c r="JO53" s="61" t="s">
        <v>0</v>
      </c>
      <c r="JP53" s="56">
        <v>2</v>
      </c>
      <c r="JQ53" s="101" t="s">
        <v>217</v>
      </c>
      <c r="JR53" s="102" t="s">
        <v>388</v>
      </c>
      <c r="JS53" s="84"/>
      <c r="JT53" s="93">
        <v>1</v>
      </c>
      <c r="JU53" s="61" t="s">
        <v>0</v>
      </c>
      <c r="JV53" s="56">
        <v>1</v>
      </c>
      <c r="JW53" s="101" t="s">
        <v>215</v>
      </c>
      <c r="JX53" s="102" t="s">
        <v>215</v>
      </c>
      <c r="JY53" s="84"/>
      <c r="JZ53" s="93">
        <v>2</v>
      </c>
      <c r="KA53" s="61" t="s">
        <v>0</v>
      </c>
      <c r="KB53" s="56">
        <v>1</v>
      </c>
      <c r="KC53" s="101" t="s">
        <v>265</v>
      </c>
      <c r="KD53" s="102" t="s">
        <v>388</v>
      </c>
      <c r="KE53" s="84"/>
      <c r="KF53" s="93">
        <v>1</v>
      </c>
      <c r="KG53" s="61" t="s">
        <v>0</v>
      </c>
      <c r="KH53" s="56">
        <v>2</v>
      </c>
      <c r="KI53" s="101" t="s">
        <v>215</v>
      </c>
      <c r="KJ53" s="102" t="s">
        <v>215</v>
      </c>
      <c r="KK53" s="84"/>
      <c r="KL53" s="56"/>
      <c r="KM53" s="61" t="s">
        <v>0</v>
      </c>
      <c r="KN53" s="56"/>
      <c r="KO53" s="101" t="s">
        <v>325</v>
      </c>
      <c r="KP53" s="102" t="s">
        <v>325</v>
      </c>
      <c r="KQ53" s="84"/>
      <c r="KR53" s="56">
        <v>2</v>
      </c>
      <c r="KS53" s="61" t="s">
        <v>0</v>
      </c>
      <c r="KT53" s="56">
        <v>1</v>
      </c>
      <c r="KU53" s="101" t="s">
        <v>215</v>
      </c>
      <c r="KV53" s="102" t="s">
        <v>215</v>
      </c>
      <c r="KW53" s="84"/>
      <c r="KX53" s="56"/>
      <c r="KY53" s="61" t="s">
        <v>0</v>
      </c>
      <c r="KZ53" s="56"/>
      <c r="LA53" s="101" t="s">
        <v>325</v>
      </c>
      <c r="LB53" s="102" t="s">
        <v>325</v>
      </c>
      <c r="LC53" s="84"/>
      <c r="LD53" s="93"/>
      <c r="LE53" s="61" t="s">
        <v>0</v>
      </c>
      <c r="LF53" s="56"/>
      <c r="LG53" s="101" t="s">
        <v>325</v>
      </c>
      <c r="LH53" s="102" t="s">
        <v>325</v>
      </c>
      <c r="LI53" s="84"/>
      <c r="LJ53" s="56"/>
      <c r="LK53" s="61" t="s">
        <v>0</v>
      </c>
      <c r="LL53" s="56"/>
      <c r="LM53" s="101" t="s">
        <v>325</v>
      </c>
      <c r="LN53" s="102" t="s">
        <v>325</v>
      </c>
      <c r="LO53" s="84"/>
      <c r="LP53" s="56"/>
      <c r="LQ53" s="61" t="s">
        <v>0</v>
      </c>
      <c r="LR53" s="56"/>
      <c r="LS53" s="101" t="s">
        <v>325</v>
      </c>
      <c r="LT53" s="102" t="s">
        <v>325</v>
      </c>
      <c r="LU53" s="84"/>
      <c r="LV53" s="93"/>
      <c r="LW53" s="61" t="s">
        <v>0</v>
      </c>
      <c r="LX53" s="56"/>
      <c r="LY53" s="101" t="s">
        <v>325</v>
      </c>
      <c r="LZ53" s="102" t="s">
        <v>325</v>
      </c>
      <c r="MA53" s="84"/>
      <c r="MB53" s="56"/>
      <c r="MC53" s="61" t="s">
        <v>0</v>
      </c>
      <c r="MD53" s="56"/>
      <c r="ME53" s="101" t="s">
        <v>325</v>
      </c>
      <c r="MF53" s="102" t="s">
        <v>325</v>
      </c>
      <c r="MG53" s="84"/>
      <c r="MH53" s="56"/>
      <c r="MI53" s="61" t="s">
        <v>0</v>
      </c>
      <c r="MJ53" s="56"/>
      <c r="MK53" s="101" t="s">
        <v>325</v>
      </c>
      <c r="ML53" s="102" t="s">
        <v>325</v>
      </c>
      <c r="MM53" s="84"/>
      <c r="MN53" s="56"/>
      <c r="MO53" s="61" t="s">
        <v>0</v>
      </c>
      <c r="MP53" s="56"/>
      <c r="MQ53" s="101" t="s">
        <v>325</v>
      </c>
      <c r="MR53" s="102" t="s">
        <v>325</v>
      </c>
      <c r="MS53" s="84"/>
      <c r="MT53" s="93"/>
      <c r="MU53" s="61" t="s">
        <v>0</v>
      </c>
      <c r="MV53" s="56"/>
      <c r="MW53" s="101" t="s">
        <v>325</v>
      </c>
      <c r="MX53" s="102" t="s">
        <v>325</v>
      </c>
      <c r="MY53" s="84"/>
      <c r="MZ53" s="56"/>
      <c r="NA53" s="61" t="s">
        <v>0</v>
      </c>
      <c r="NB53" s="56"/>
      <c r="NC53" s="101" t="s">
        <v>325</v>
      </c>
      <c r="ND53" s="102" t="s">
        <v>325</v>
      </c>
      <c r="NE53" s="84"/>
      <c r="NF53" s="56"/>
      <c r="NG53" s="61" t="s">
        <v>0</v>
      </c>
      <c r="NH53" s="56"/>
      <c r="NI53" s="101" t="s">
        <v>325</v>
      </c>
      <c r="NJ53" s="102" t="s">
        <v>325</v>
      </c>
      <c r="NK53" s="84"/>
      <c r="NL53" s="56"/>
      <c r="NM53" s="61" t="s">
        <v>0</v>
      </c>
      <c r="NN53" s="56"/>
      <c r="NO53" s="101" t="s">
        <v>325</v>
      </c>
      <c r="NP53" s="102" t="s">
        <v>325</v>
      </c>
      <c r="NQ53" s="84"/>
      <c r="NR53" s="56"/>
      <c r="NS53" s="61" t="s">
        <v>0</v>
      </c>
      <c r="NT53" s="56"/>
      <c r="NU53" s="101" t="s">
        <v>325</v>
      </c>
      <c r="NV53" s="102" t="s">
        <v>325</v>
      </c>
      <c r="NW53" s="61"/>
      <c r="NX53" s="93"/>
      <c r="NY53" s="61" t="s">
        <v>0</v>
      </c>
      <c r="NZ53" s="56"/>
      <c r="OA53" s="101" t="s">
        <v>325</v>
      </c>
      <c r="OB53" s="102" t="s">
        <v>325</v>
      </c>
      <c r="OC53" s="61"/>
      <c r="OD53" s="229"/>
      <c r="OE53" s="101" t="s">
        <v>0</v>
      </c>
      <c r="OF53" s="101"/>
      <c r="OG53" s="101" t="s">
        <v>325</v>
      </c>
      <c r="OH53" s="102" t="s">
        <v>325</v>
      </c>
    </row>
    <row r="54" spans="1:398" ht="15" hidden="1" x14ac:dyDescent="0.2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217</v>
      </c>
      <c r="N54" s="190" t="s">
        <v>215</v>
      </c>
      <c r="O54" s="72"/>
      <c r="P54" s="93">
        <v>4</v>
      </c>
      <c r="Q54" s="61" t="s">
        <v>0</v>
      </c>
      <c r="R54" s="56">
        <v>1</v>
      </c>
      <c r="S54" s="101" t="s">
        <v>215</v>
      </c>
      <c r="T54" s="102" t="s">
        <v>215</v>
      </c>
      <c r="U54" s="72"/>
      <c r="V54" s="93">
        <v>2</v>
      </c>
      <c r="W54" s="61" t="s">
        <v>0</v>
      </c>
      <c r="X54" s="56">
        <v>2</v>
      </c>
      <c r="Y54" s="101" t="s">
        <v>216</v>
      </c>
      <c r="Z54" s="102" t="s">
        <v>215</v>
      </c>
      <c r="AA54" s="84"/>
      <c r="AB54" s="56">
        <v>1</v>
      </c>
      <c r="AC54" s="61" t="s">
        <v>0</v>
      </c>
      <c r="AD54" s="56">
        <v>2</v>
      </c>
      <c r="AE54" s="101" t="s">
        <v>217</v>
      </c>
      <c r="AF54" s="102" t="s">
        <v>215</v>
      </c>
      <c r="AG54" s="84"/>
      <c r="AH54" s="56">
        <v>1</v>
      </c>
      <c r="AI54" s="61" t="s">
        <v>0</v>
      </c>
      <c r="AJ54" s="56">
        <v>3</v>
      </c>
      <c r="AK54" s="101" t="s">
        <v>216</v>
      </c>
      <c r="AL54" s="102" t="s">
        <v>215</v>
      </c>
      <c r="AM54" s="84"/>
      <c r="AN54" s="93">
        <v>0</v>
      </c>
      <c r="AO54" s="61" t="s">
        <v>0</v>
      </c>
      <c r="AP54" s="56">
        <v>2</v>
      </c>
      <c r="AQ54" s="101" t="s">
        <v>218</v>
      </c>
      <c r="AR54" s="102" t="s">
        <v>209</v>
      </c>
      <c r="AS54" s="84"/>
      <c r="AT54" s="56"/>
      <c r="AU54" s="61" t="s">
        <v>0</v>
      </c>
      <c r="AV54" s="56"/>
      <c r="AW54" s="101" t="s">
        <v>325</v>
      </c>
      <c r="AX54" s="102" t="s">
        <v>325</v>
      </c>
      <c r="AY54" s="84"/>
      <c r="AZ54" s="93"/>
      <c r="BA54" s="61" t="s">
        <v>0</v>
      </c>
      <c r="BB54" s="56"/>
      <c r="BC54" s="101" t="s">
        <v>325</v>
      </c>
      <c r="BD54" s="102" t="s">
        <v>325</v>
      </c>
      <c r="BE54" s="84"/>
      <c r="BF54" s="56">
        <v>0</v>
      </c>
      <c r="BG54" s="61" t="s">
        <v>0</v>
      </c>
      <c r="BH54" s="56">
        <v>1</v>
      </c>
      <c r="BI54" s="101" t="s">
        <v>217</v>
      </c>
      <c r="BJ54" s="102" t="s">
        <v>215</v>
      </c>
      <c r="BK54" s="84"/>
      <c r="BL54" s="56"/>
      <c r="BM54" s="61" t="s">
        <v>0</v>
      </c>
      <c r="BN54" s="56"/>
      <c r="BO54" s="101" t="s">
        <v>325</v>
      </c>
      <c r="BP54" s="102" t="s">
        <v>325</v>
      </c>
      <c r="BQ54" s="84"/>
      <c r="BR54" s="56"/>
      <c r="BS54" s="61" t="s">
        <v>0</v>
      </c>
      <c r="BT54" s="56"/>
      <c r="BU54" s="101" t="s">
        <v>325</v>
      </c>
      <c r="BV54" s="102" t="s">
        <v>325</v>
      </c>
      <c r="BW54" s="84"/>
      <c r="BX54" s="56">
        <v>3</v>
      </c>
      <c r="BY54" s="61" t="s">
        <v>0</v>
      </c>
      <c r="BZ54" s="56">
        <v>0</v>
      </c>
      <c r="CA54" s="101" t="s">
        <v>217</v>
      </c>
      <c r="CB54" s="102" t="s">
        <v>215</v>
      </c>
      <c r="CC54" s="84"/>
      <c r="CD54" s="56"/>
      <c r="CE54" s="61" t="s">
        <v>0</v>
      </c>
      <c r="CF54" s="56"/>
      <c r="CG54" s="101" t="s">
        <v>325</v>
      </c>
      <c r="CH54" s="102" t="s">
        <v>325</v>
      </c>
      <c r="CI54" s="84"/>
      <c r="CJ54" s="93"/>
      <c r="CK54" s="61" t="s">
        <v>0</v>
      </c>
      <c r="CL54" s="56"/>
      <c r="CM54" s="101" t="s">
        <v>325</v>
      </c>
      <c r="CN54" s="102" t="s">
        <v>325</v>
      </c>
      <c r="CO54" s="84"/>
      <c r="CP54" s="93"/>
      <c r="CQ54" s="61" t="s">
        <v>0</v>
      </c>
      <c r="CR54" s="56"/>
      <c r="CS54" s="101" t="s">
        <v>325</v>
      </c>
      <c r="CT54" s="102" t="s">
        <v>325</v>
      </c>
      <c r="CU54" s="84"/>
      <c r="CV54" s="56"/>
      <c r="CW54" s="61" t="s">
        <v>0</v>
      </c>
      <c r="CX54" s="56"/>
      <c r="CY54" s="101" t="s">
        <v>325</v>
      </c>
      <c r="CZ54" s="102" t="s">
        <v>325</v>
      </c>
      <c r="DA54" s="84"/>
      <c r="DB54" s="56"/>
      <c r="DC54" s="61" t="s">
        <v>0</v>
      </c>
      <c r="DD54" s="56"/>
      <c r="DE54" s="101" t="s">
        <v>325</v>
      </c>
      <c r="DF54" s="102" t="s">
        <v>325</v>
      </c>
      <c r="DG54" s="84"/>
      <c r="DH54" s="56"/>
      <c r="DI54" s="61" t="s">
        <v>0</v>
      </c>
      <c r="DJ54" s="56"/>
      <c r="DK54" s="101" t="s">
        <v>325</v>
      </c>
      <c r="DL54" s="102" t="s">
        <v>325</v>
      </c>
      <c r="DM54" s="84"/>
      <c r="DN54" s="56"/>
      <c r="DO54" s="61" t="s">
        <v>0</v>
      </c>
      <c r="DP54" s="56"/>
      <c r="DQ54" s="101" t="s">
        <v>325</v>
      </c>
      <c r="DR54" s="102" t="s">
        <v>325</v>
      </c>
      <c r="DS54" s="84"/>
      <c r="DT54" s="56"/>
      <c r="DU54" s="61" t="s">
        <v>0</v>
      </c>
      <c r="DV54" s="56"/>
      <c r="DW54" s="101" t="s">
        <v>325</v>
      </c>
      <c r="DX54" s="102" t="s">
        <v>325</v>
      </c>
      <c r="DY54" s="84"/>
      <c r="DZ54" s="56"/>
      <c r="EA54" s="61" t="s">
        <v>0</v>
      </c>
      <c r="EB54" s="56"/>
      <c r="EC54" s="101" t="s">
        <v>325</v>
      </c>
      <c r="ED54" s="102" t="s">
        <v>325</v>
      </c>
      <c r="EE54" s="84"/>
      <c r="EF54" s="56"/>
      <c r="EG54" s="61" t="s">
        <v>0</v>
      </c>
      <c r="EH54" s="56"/>
      <c r="EI54" s="101" t="s">
        <v>325</v>
      </c>
      <c r="EJ54" s="102" t="s">
        <v>325</v>
      </c>
      <c r="EK54" s="84"/>
      <c r="EL54" s="56"/>
      <c r="EM54" s="61" t="s">
        <v>0</v>
      </c>
      <c r="EN54" s="56"/>
      <c r="EO54" s="101" t="s">
        <v>325</v>
      </c>
      <c r="EP54" s="102" t="s">
        <v>325</v>
      </c>
      <c r="EQ54" s="84"/>
      <c r="ER54" s="93"/>
      <c r="ES54" s="61" t="s">
        <v>0</v>
      </c>
      <c r="ET54" s="56"/>
      <c r="EU54" s="101" t="s">
        <v>325</v>
      </c>
      <c r="EV54" s="102" t="s">
        <v>325</v>
      </c>
      <c r="EW54" s="84"/>
      <c r="EX54" s="56"/>
      <c r="EY54" s="61" t="s">
        <v>0</v>
      </c>
      <c r="EZ54" s="56"/>
      <c r="FA54" s="101" t="s">
        <v>325</v>
      </c>
      <c r="FB54" s="102" t="s">
        <v>325</v>
      </c>
      <c r="FC54" s="84"/>
      <c r="FD54" s="93"/>
      <c r="FE54" s="61" t="s">
        <v>0</v>
      </c>
      <c r="FF54" s="56"/>
      <c r="FG54" s="101" t="s">
        <v>325</v>
      </c>
      <c r="FH54" s="102" t="s">
        <v>325</v>
      </c>
      <c r="FI54" s="84"/>
      <c r="FJ54" s="56"/>
      <c r="FK54" s="61" t="s">
        <v>0</v>
      </c>
      <c r="FL54" s="56"/>
      <c r="FM54" s="101" t="s">
        <v>325</v>
      </c>
      <c r="FN54" s="102" t="s">
        <v>325</v>
      </c>
      <c r="FO54" s="84"/>
      <c r="FP54" s="56"/>
      <c r="FQ54" s="61" t="s">
        <v>0</v>
      </c>
      <c r="FR54" s="56"/>
      <c r="FS54" s="101" t="s">
        <v>325</v>
      </c>
      <c r="FT54" s="102" t="s">
        <v>325</v>
      </c>
      <c r="FU54" s="84"/>
      <c r="FV54" s="56"/>
      <c r="FW54" s="61" t="s">
        <v>0</v>
      </c>
      <c r="FX54" s="56"/>
      <c r="FY54" s="101" t="s">
        <v>325</v>
      </c>
      <c r="FZ54" s="102" t="s">
        <v>325</v>
      </c>
      <c r="GA54" s="84"/>
      <c r="GB54" s="93"/>
      <c r="GC54" s="61" t="s">
        <v>0</v>
      </c>
      <c r="GD54" s="56"/>
      <c r="GE54" s="101" t="s">
        <v>325</v>
      </c>
      <c r="GF54" s="102" t="s">
        <v>325</v>
      </c>
      <c r="GG54" s="84"/>
      <c r="GH54" s="93"/>
      <c r="GI54" s="61" t="s">
        <v>0</v>
      </c>
      <c r="GJ54" s="56"/>
      <c r="GK54" s="101" t="s">
        <v>325</v>
      </c>
      <c r="GL54" s="102" t="s">
        <v>325</v>
      </c>
      <c r="GM54" s="84"/>
      <c r="GN54" s="56"/>
      <c r="GO54" s="61" t="s">
        <v>0</v>
      </c>
      <c r="GP54" s="56"/>
      <c r="GQ54" s="101" t="s">
        <v>325</v>
      </c>
      <c r="GR54" s="102" t="s">
        <v>325</v>
      </c>
      <c r="GS54" s="84"/>
      <c r="GT54" s="56"/>
      <c r="GU54" s="61" t="s">
        <v>0</v>
      </c>
      <c r="GV54" s="56"/>
      <c r="GW54" s="101" t="s">
        <v>325</v>
      </c>
      <c r="GX54" s="102" t="s">
        <v>325</v>
      </c>
      <c r="GY54" s="84"/>
      <c r="GZ54" s="93"/>
      <c r="HA54" s="61" t="s">
        <v>0</v>
      </c>
      <c r="HB54" s="56"/>
      <c r="HC54" s="101" t="s">
        <v>325</v>
      </c>
      <c r="HD54" s="102" t="s">
        <v>325</v>
      </c>
      <c r="HE54" s="84"/>
      <c r="HF54" s="56"/>
      <c r="HG54" s="61" t="s">
        <v>0</v>
      </c>
      <c r="HH54" s="56"/>
      <c r="HI54" s="101" t="s">
        <v>325</v>
      </c>
      <c r="HJ54" s="102" t="s">
        <v>325</v>
      </c>
      <c r="HK54" s="84"/>
      <c r="HL54" s="56"/>
      <c r="HM54" s="61" t="s">
        <v>0</v>
      </c>
      <c r="HN54" s="56"/>
      <c r="HO54" s="101" t="s">
        <v>325</v>
      </c>
      <c r="HP54" s="102" t="s">
        <v>325</v>
      </c>
      <c r="HQ54" s="84"/>
      <c r="HR54" s="56"/>
      <c r="HS54" s="61" t="s">
        <v>0</v>
      </c>
      <c r="HT54" s="56"/>
      <c r="HU54" s="101" t="s">
        <v>325</v>
      </c>
      <c r="HV54" s="102" t="s">
        <v>325</v>
      </c>
      <c r="HW54" s="84"/>
      <c r="HX54" s="93"/>
      <c r="HY54" s="61" t="s">
        <v>0</v>
      </c>
      <c r="HZ54" s="56"/>
      <c r="IA54" s="101" t="s">
        <v>325</v>
      </c>
      <c r="IB54" s="102" t="s">
        <v>325</v>
      </c>
      <c r="IC54" s="84"/>
      <c r="ID54" s="56"/>
      <c r="IE54" s="61" t="s">
        <v>0</v>
      </c>
      <c r="IF54" s="56"/>
      <c r="IG54" s="101" t="s">
        <v>325</v>
      </c>
      <c r="IH54" s="102" t="s">
        <v>325</v>
      </c>
      <c r="II54" s="84"/>
      <c r="IJ54" s="56"/>
      <c r="IK54" s="61" t="s">
        <v>0</v>
      </c>
      <c r="IL54" s="56"/>
      <c r="IM54" s="101" t="s">
        <v>325</v>
      </c>
      <c r="IN54" s="102" t="s">
        <v>325</v>
      </c>
      <c r="IO54" s="84"/>
      <c r="IP54" s="93"/>
      <c r="IQ54" s="61" t="s">
        <v>0</v>
      </c>
      <c r="IR54" s="56"/>
      <c r="IS54" s="101" t="s">
        <v>325</v>
      </c>
      <c r="IT54" s="102" t="s">
        <v>325</v>
      </c>
      <c r="IU54" s="84"/>
      <c r="IV54" s="56"/>
      <c r="IW54" s="61" t="s">
        <v>0</v>
      </c>
      <c r="IX54" s="56"/>
      <c r="IY54" s="101" t="s">
        <v>325</v>
      </c>
      <c r="IZ54" s="102" t="s">
        <v>325</v>
      </c>
      <c r="JA54" s="84"/>
      <c r="JB54" s="56"/>
      <c r="JC54" s="61" t="s">
        <v>0</v>
      </c>
      <c r="JD54" s="56"/>
      <c r="JE54" s="101" t="s">
        <v>325</v>
      </c>
      <c r="JF54" s="102" t="s">
        <v>325</v>
      </c>
      <c r="JG54" s="84"/>
      <c r="JH54" s="56"/>
      <c r="JI54" s="61" t="s">
        <v>0</v>
      </c>
      <c r="JJ54" s="56"/>
      <c r="JK54" s="101" t="s">
        <v>325</v>
      </c>
      <c r="JL54" s="102" t="s">
        <v>325</v>
      </c>
      <c r="JM54" s="84"/>
      <c r="JN54" s="56"/>
      <c r="JO54" s="61" t="s">
        <v>0</v>
      </c>
      <c r="JP54" s="56"/>
      <c r="JQ54" s="101" t="s">
        <v>325</v>
      </c>
      <c r="JR54" s="102" t="s">
        <v>325</v>
      </c>
      <c r="JS54" s="84"/>
      <c r="JT54" s="93"/>
      <c r="JU54" s="61" t="s">
        <v>0</v>
      </c>
      <c r="JV54" s="56"/>
      <c r="JW54" s="101" t="s">
        <v>325</v>
      </c>
      <c r="JX54" s="102" t="s">
        <v>325</v>
      </c>
      <c r="JY54" s="84"/>
      <c r="JZ54" s="93"/>
      <c r="KA54" s="61" t="s">
        <v>0</v>
      </c>
      <c r="KB54" s="56"/>
      <c r="KC54" s="101" t="s">
        <v>325</v>
      </c>
      <c r="KD54" s="102" t="s">
        <v>325</v>
      </c>
      <c r="KE54" s="84"/>
      <c r="KF54" s="93"/>
      <c r="KG54" s="61" t="s">
        <v>0</v>
      </c>
      <c r="KH54" s="56"/>
      <c r="KI54" s="101" t="s">
        <v>325</v>
      </c>
      <c r="KJ54" s="102" t="s">
        <v>325</v>
      </c>
      <c r="KK54" s="84"/>
      <c r="KL54" s="56"/>
      <c r="KM54" s="61" t="s">
        <v>0</v>
      </c>
      <c r="KN54" s="56"/>
      <c r="KO54" s="101" t="s">
        <v>325</v>
      </c>
      <c r="KP54" s="102" t="s">
        <v>325</v>
      </c>
      <c r="KQ54" s="84"/>
      <c r="KR54" s="56"/>
      <c r="KS54" s="61" t="s">
        <v>0</v>
      </c>
      <c r="KT54" s="56"/>
      <c r="KU54" s="101" t="s">
        <v>325</v>
      </c>
      <c r="KV54" s="102" t="s">
        <v>325</v>
      </c>
      <c r="KW54" s="84"/>
      <c r="KX54" s="56"/>
      <c r="KY54" s="61" t="s">
        <v>0</v>
      </c>
      <c r="KZ54" s="56"/>
      <c r="LA54" s="101" t="s">
        <v>325</v>
      </c>
      <c r="LB54" s="102" t="s">
        <v>325</v>
      </c>
      <c r="LC54" s="84"/>
      <c r="LD54" s="93"/>
      <c r="LE54" s="61" t="s">
        <v>0</v>
      </c>
      <c r="LF54" s="56"/>
      <c r="LG54" s="101" t="s">
        <v>325</v>
      </c>
      <c r="LH54" s="102" t="s">
        <v>325</v>
      </c>
      <c r="LI54" s="84"/>
      <c r="LJ54" s="56"/>
      <c r="LK54" s="61" t="s">
        <v>0</v>
      </c>
      <c r="LL54" s="56"/>
      <c r="LM54" s="101" t="s">
        <v>325</v>
      </c>
      <c r="LN54" s="102" t="s">
        <v>325</v>
      </c>
      <c r="LO54" s="84"/>
      <c r="LP54" s="56"/>
      <c r="LQ54" s="61" t="s">
        <v>0</v>
      </c>
      <c r="LR54" s="56"/>
      <c r="LS54" s="101" t="s">
        <v>325</v>
      </c>
      <c r="LT54" s="102" t="s">
        <v>325</v>
      </c>
      <c r="LU54" s="84"/>
      <c r="LV54" s="93"/>
      <c r="LW54" s="61" t="s">
        <v>0</v>
      </c>
      <c r="LX54" s="56"/>
      <c r="LY54" s="101" t="s">
        <v>325</v>
      </c>
      <c r="LZ54" s="102" t="s">
        <v>325</v>
      </c>
      <c r="MA54" s="84"/>
      <c r="MB54" s="56"/>
      <c r="MC54" s="61" t="s">
        <v>0</v>
      </c>
      <c r="MD54" s="56"/>
      <c r="ME54" s="101" t="s">
        <v>325</v>
      </c>
      <c r="MF54" s="102" t="s">
        <v>325</v>
      </c>
      <c r="MG54" s="84"/>
      <c r="MH54" s="56"/>
      <c r="MI54" s="61" t="s">
        <v>0</v>
      </c>
      <c r="MJ54" s="56"/>
      <c r="MK54" s="101" t="s">
        <v>325</v>
      </c>
      <c r="ML54" s="102" t="s">
        <v>325</v>
      </c>
      <c r="MM54" s="84"/>
      <c r="MN54" s="56"/>
      <c r="MO54" s="61" t="s">
        <v>0</v>
      </c>
      <c r="MP54" s="56"/>
      <c r="MQ54" s="101" t="s">
        <v>325</v>
      </c>
      <c r="MR54" s="102" t="s">
        <v>325</v>
      </c>
      <c r="MS54" s="84"/>
      <c r="MT54" s="93"/>
      <c r="MU54" s="61" t="s">
        <v>0</v>
      </c>
      <c r="MV54" s="56"/>
      <c r="MW54" s="101" t="s">
        <v>325</v>
      </c>
      <c r="MX54" s="102" t="s">
        <v>325</v>
      </c>
      <c r="MY54" s="84"/>
      <c r="MZ54" s="56"/>
      <c r="NA54" s="61" t="s">
        <v>0</v>
      </c>
      <c r="NB54" s="56"/>
      <c r="NC54" s="101" t="s">
        <v>325</v>
      </c>
      <c r="ND54" s="102" t="s">
        <v>325</v>
      </c>
      <c r="NE54" s="84"/>
      <c r="NF54" s="56"/>
      <c r="NG54" s="61" t="s">
        <v>0</v>
      </c>
      <c r="NH54" s="56"/>
      <c r="NI54" s="101" t="s">
        <v>325</v>
      </c>
      <c r="NJ54" s="102" t="s">
        <v>325</v>
      </c>
      <c r="NK54" s="84"/>
      <c r="NL54" s="56"/>
      <c r="NM54" s="61" t="s">
        <v>0</v>
      </c>
      <c r="NN54" s="56"/>
      <c r="NO54" s="101" t="s">
        <v>325</v>
      </c>
      <c r="NP54" s="102" t="s">
        <v>325</v>
      </c>
      <c r="NQ54" s="84"/>
      <c r="NR54" s="56"/>
      <c r="NS54" s="61" t="s">
        <v>0</v>
      </c>
      <c r="NT54" s="56"/>
      <c r="NU54" s="101" t="s">
        <v>325</v>
      </c>
      <c r="NV54" s="102" t="s">
        <v>325</v>
      </c>
      <c r="NW54" s="61"/>
      <c r="NX54" s="93"/>
      <c r="NY54" s="61" t="s">
        <v>0</v>
      </c>
      <c r="NZ54" s="56"/>
      <c r="OA54" s="101" t="s">
        <v>325</v>
      </c>
      <c r="OB54" s="102" t="s">
        <v>325</v>
      </c>
      <c r="OC54" s="61"/>
      <c r="OD54" s="229"/>
      <c r="OE54" s="101" t="s">
        <v>0</v>
      </c>
      <c r="OF54" s="101"/>
      <c r="OG54" s="101" t="s">
        <v>325</v>
      </c>
      <c r="OH54" s="102" t="s">
        <v>325</v>
      </c>
    </row>
    <row r="55" spans="1:398" ht="15" x14ac:dyDescent="0.2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215</v>
      </c>
      <c r="N55" s="102" t="s">
        <v>211</v>
      </c>
      <c r="O55" s="72"/>
      <c r="P55" s="93">
        <v>4</v>
      </c>
      <c r="Q55" s="61" t="s">
        <v>0</v>
      </c>
      <c r="R55" s="56">
        <v>2</v>
      </c>
      <c r="S55" s="101" t="s">
        <v>215</v>
      </c>
      <c r="T55" s="102" t="s">
        <v>211</v>
      </c>
      <c r="U55" s="72"/>
      <c r="V55" s="93">
        <v>2</v>
      </c>
      <c r="W55" s="61" t="s">
        <v>0</v>
      </c>
      <c r="X55" s="56">
        <v>4</v>
      </c>
      <c r="Y55" s="101" t="s">
        <v>215</v>
      </c>
      <c r="Z55" s="102" t="s">
        <v>211</v>
      </c>
      <c r="AA55" s="84"/>
      <c r="AB55" s="56">
        <v>4</v>
      </c>
      <c r="AC55" s="61" t="s">
        <v>0</v>
      </c>
      <c r="AD55" s="56">
        <v>2</v>
      </c>
      <c r="AE55" s="101" t="s">
        <v>211</v>
      </c>
      <c r="AF55" s="102" t="s">
        <v>215</v>
      </c>
      <c r="AG55" s="84"/>
      <c r="AH55" s="56">
        <v>1</v>
      </c>
      <c r="AI55" s="61" t="s">
        <v>0</v>
      </c>
      <c r="AJ55" s="56">
        <v>4</v>
      </c>
      <c r="AK55" s="101" t="s">
        <v>215</v>
      </c>
      <c r="AL55" s="102" t="s">
        <v>211</v>
      </c>
      <c r="AM55" s="84"/>
      <c r="AN55" s="93">
        <v>0</v>
      </c>
      <c r="AO55" s="61" t="s">
        <v>0</v>
      </c>
      <c r="AP55" s="56">
        <v>2</v>
      </c>
      <c r="AQ55" s="101" t="s">
        <v>206</v>
      </c>
      <c r="AR55" s="102" t="s">
        <v>208</v>
      </c>
      <c r="AS55" s="84"/>
      <c r="AT55" s="56">
        <v>4</v>
      </c>
      <c r="AU55" s="61" t="s">
        <v>0</v>
      </c>
      <c r="AV55" s="56">
        <v>1</v>
      </c>
      <c r="AW55" s="101" t="s">
        <v>215</v>
      </c>
      <c r="AX55" s="102" t="s">
        <v>215</v>
      </c>
      <c r="AY55" s="84"/>
      <c r="AZ55" s="93">
        <v>4</v>
      </c>
      <c r="BA55" s="61" t="s">
        <v>0</v>
      </c>
      <c r="BB55" s="56">
        <v>2</v>
      </c>
      <c r="BC55" s="101" t="s">
        <v>216</v>
      </c>
      <c r="BD55" s="102" t="s">
        <v>208</v>
      </c>
      <c r="BE55" s="84"/>
      <c r="BF55" s="56">
        <v>2</v>
      </c>
      <c r="BG55" s="61" t="s">
        <v>0</v>
      </c>
      <c r="BH55" s="56">
        <v>4</v>
      </c>
      <c r="BI55" s="101" t="s">
        <v>215</v>
      </c>
      <c r="BJ55" s="102" t="s">
        <v>215</v>
      </c>
      <c r="BK55" s="84"/>
      <c r="BL55" s="56">
        <v>4</v>
      </c>
      <c r="BM55" s="61" t="s">
        <v>0</v>
      </c>
      <c r="BN55" s="56">
        <v>1</v>
      </c>
      <c r="BO55" s="101" t="s">
        <v>215</v>
      </c>
      <c r="BP55" s="102" t="s">
        <v>211</v>
      </c>
      <c r="BQ55" s="84"/>
      <c r="BR55" s="56"/>
      <c r="BS55" s="61" t="s">
        <v>0</v>
      </c>
      <c r="BT55" s="56"/>
      <c r="BU55" s="101" t="s">
        <v>325</v>
      </c>
      <c r="BV55" s="102" t="s">
        <v>325</v>
      </c>
      <c r="BW55" s="84"/>
      <c r="BX55" s="56">
        <v>3</v>
      </c>
      <c r="BY55" s="61" t="s">
        <v>0</v>
      </c>
      <c r="BZ55" s="56">
        <v>0</v>
      </c>
      <c r="CA55" s="101" t="s">
        <v>215</v>
      </c>
      <c r="CB55" s="102" t="s">
        <v>211</v>
      </c>
      <c r="CC55" s="84"/>
      <c r="CD55" s="56">
        <v>3</v>
      </c>
      <c r="CE55" s="61" t="s">
        <v>0</v>
      </c>
      <c r="CF55" s="56">
        <v>1</v>
      </c>
      <c r="CG55" s="101" t="s">
        <v>216</v>
      </c>
      <c r="CH55" s="102" t="s">
        <v>208</v>
      </c>
      <c r="CI55" s="84"/>
      <c r="CJ55" s="93">
        <v>4</v>
      </c>
      <c r="CK55" s="61" t="s">
        <v>0</v>
      </c>
      <c r="CL55" s="56">
        <v>1</v>
      </c>
      <c r="CM55" s="101" t="s">
        <v>215</v>
      </c>
      <c r="CN55" s="102" t="s">
        <v>211</v>
      </c>
      <c r="CO55" s="84"/>
      <c r="CP55" s="93">
        <v>2</v>
      </c>
      <c r="CQ55" s="61" t="s">
        <v>0</v>
      </c>
      <c r="CR55" s="56">
        <v>3</v>
      </c>
      <c r="CS55" s="101" t="s">
        <v>216</v>
      </c>
      <c r="CT55" s="102" t="s">
        <v>214</v>
      </c>
      <c r="CU55" s="84"/>
      <c r="CV55" s="56">
        <v>2</v>
      </c>
      <c r="CW55" s="61" t="s">
        <v>0</v>
      </c>
      <c r="CX55" s="56">
        <v>4</v>
      </c>
      <c r="CY55" s="101" t="s">
        <v>215</v>
      </c>
      <c r="CZ55" s="102" t="s">
        <v>211</v>
      </c>
      <c r="DA55" s="84"/>
      <c r="DB55" s="56">
        <v>1</v>
      </c>
      <c r="DC55" s="61" t="s">
        <v>0</v>
      </c>
      <c r="DD55" s="56">
        <v>2</v>
      </c>
      <c r="DE55" s="101" t="s">
        <v>215</v>
      </c>
      <c r="DF55" s="102" t="s">
        <v>208</v>
      </c>
      <c r="DG55" s="84"/>
      <c r="DH55" s="56">
        <v>4</v>
      </c>
      <c r="DI55" s="61" t="s">
        <v>0</v>
      </c>
      <c r="DJ55" s="56">
        <v>1</v>
      </c>
      <c r="DK55" s="101" t="s">
        <v>217</v>
      </c>
      <c r="DL55" s="102" t="s">
        <v>215</v>
      </c>
      <c r="DM55" s="84"/>
      <c r="DN55" s="56">
        <v>0</v>
      </c>
      <c r="DO55" s="61" t="s">
        <v>0</v>
      </c>
      <c r="DP55" s="56">
        <v>2</v>
      </c>
      <c r="DQ55" s="101" t="s">
        <v>206</v>
      </c>
      <c r="DR55" s="102" t="s">
        <v>211</v>
      </c>
      <c r="DS55" s="84"/>
      <c r="DT55" s="56">
        <v>5</v>
      </c>
      <c r="DU55" s="61" t="s">
        <v>0</v>
      </c>
      <c r="DV55" s="56">
        <v>2</v>
      </c>
      <c r="DW55" s="101" t="s">
        <v>214</v>
      </c>
      <c r="DX55" s="102" t="s">
        <v>265</v>
      </c>
      <c r="DY55" s="84"/>
      <c r="DZ55" s="56">
        <v>4</v>
      </c>
      <c r="EA55" s="61" t="s">
        <v>0</v>
      </c>
      <c r="EB55" s="56">
        <v>1</v>
      </c>
      <c r="EC55" s="101" t="s">
        <v>215</v>
      </c>
      <c r="ED55" s="102" t="s">
        <v>211</v>
      </c>
      <c r="EE55" s="84"/>
      <c r="EF55" s="56">
        <v>1</v>
      </c>
      <c r="EG55" s="61" t="s">
        <v>0</v>
      </c>
      <c r="EH55" s="56">
        <v>4</v>
      </c>
      <c r="EI55" s="101" t="s">
        <v>215</v>
      </c>
      <c r="EJ55" s="102" t="s">
        <v>208</v>
      </c>
      <c r="EK55" s="84"/>
      <c r="EL55" s="56">
        <v>0</v>
      </c>
      <c r="EM55" s="61" t="s">
        <v>0</v>
      </c>
      <c r="EN55" s="56">
        <v>4</v>
      </c>
      <c r="EO55" s="101" t="s">
        <v>215</v>
      </c>
      <c r="EP55" s="102" t="s">
        <v>215</v>
      </c>
      <c r="EQ55" s="84"/>
      <c r="ER55" s="93">
        <v>0</v>
      </c>
      <c r="ES55" s="61" t="s">
        <v>0</v>
      </c>
      <c r="ET55" s="56">
        <v>2</v>
      </c>
      <c r="EU55" s="101" t="s">
        <v>214</v>
      </c>
      <c r="EV55" s="102" t="s">
        <v>265</v>
      </c>
      <c r="EW55" s="84"/>
      <c r="EX55" s="56">
        <v>3</v>
      </c>
      <c r="EY55" s="61" t="s">
        <v>0</v>
      </c>
      <c r="EZ55" s="56">
        <v>1</v>
      </c>
      <c r="FA55" s="101" t="s">
        <v>215</v>
      </c>
      <c r="FB55" s="102" t="s">
        <v>211</v>
      </c>
      <c r="FC55" s="84"/>
      <c r="FD55" s="93">
        <v>2</v>
      </c>
      <c r="FE55" s="61" t="s">
        <v>0</v>
      </c>
      <c r="FF55" s="56">
        <v>2</v>
      </c>
      <c r="FG55" s="101" t="s">
        <v>214</v>
      </c>
      <c r="FH55" s="102" t="s">
        <v>217</v>
      </c>
      <c r="FI55" s="84"/>
      <c r="FJ55" s="56">
        <v>3</v>
      </c>
      <c r="FK55" s="61" t="s">
        <v>0</v>
      </c>
      <c r="FL55" s="56">
        <v>0</v>
      </c>
      <c r="FM55" s="101" t="s">
        <v>215</v>
      </c>
      <c r="FN55" s="102" t="s">
        <v>211</v>
      </c>
      <c r="FO55" s="84"/>
      <c r="FP55" s="56">
        <v>0</v>
      </c>
      <c r="FQ55" s="61" t="s">
        <v>0</v>
      </c>
      <c r="FR55" s="56">
        <v>3</v>
      </c>
      <c r="FS55" s="101" t="s">
        <v>217</v>
      </c>
      <c r="FT55" s="102" t="s">
        <v>215</v>
      </c>
      <c r="FU55" s="84"/>
      <c r="FV55" s="56">
        <v>3</v>
      </c>
      <c r="FW55" s="61" t="s">
        <v>0</v>
      </c>
      <c r="FX55" s="56">
        <v>0</v>
      </c>
      <c r="FY55" s="101" t="s">
        <v>215</v>
      </c>
      <c r="FZ55" s="102" t="s">
        <v>215</v>
      </c>
      <c r="GA55" s="84"/>
      <c r="GB55" s="93">
        <v>0</v>
      </c>
      <c r="GC55" s="61" t="s">
        <v>0</v>
      </c>
      <c r="GD55" s="56">
        <v>2</v>
      </c>
      <c r="GE55" s="101" t="s">
        <v>214</v>
      </c>
      <c r="GF55" s="102" t="s">
        <v>265</v>
      </c>
      <c r="GG55" s="84"/>
      <c r="GH55" s="93">
        <v>3</v>
      </c>
      <c r="GI55" s="61" t="s">
        <v>0</v>
      </c>
      <c r="GJ55" s="56">
        <v>2</v>
      </c>
      <c r="GK55" s="101" t="s">
        <v>217</v>
      </c>
      <c r="GL55" s="102" t="s">
        <v>265</v>
      </c>
      <c r="GM55" s="84"/>
      <c r="GN55" s="56">
        <v>2</v>
      </c>
      <c r="GO55" s="61" t="s">
        <v>0</v>
      </c>
      <c r="GP55" s="56">
        <v>3</v>
      </c>
      <c r="GQ55" s="101" t="s">
        <v>217</v>
      </c>
      <c r="GR55" s="102" t="s">
        <v>265</v>
      </c>
      <c r="GS55" s="84"/>
      <c r="GT55" s="56">
        <v>2</v>
      </c>
      <c r="GU55" s="61" t="s">
        <v>0</v>
      </c>
      <c r="GV55" s="56">
        <v>3</v>
      </c>
      <c r="GW55" s="101" t="s">
        <v>217</v>
      </c>
      <c r="GX55" s="102" t="s">
        <v>265</v>
      </c>
      <c r="GY55" s="84"/>
      <c r="GZ55" s="93">
        <v>4</v>
      </c>
      <c r="HA55" s="61" t="s">
        <v>0</v>
      </c>
      <c r="HB55" s="56">
        <v>1</v>
      </c>
      <c r="HC55" s="101" t="s">
        <v>217</v>
      </c>
      <c r="HD55" s="102" t="s">
        <v>217</v>
      </c>
      <c r="HE55" s="84"/>
      <c r="HF55" s="56">
        <v>3</v>
      </c>
      <c r="HG55" s="61" t="s">
        <v>0</v>
      </c>
      <c r="HH55" s="56">
        <v>0</v>
      </c>
      <c r="HI55" s="101" t="s">
        <v>217</v>
      </c>
      <c r="HJ55" s="102" t="s">
        <v>217</v>
      </c>
      <c r="HK55" s="84"/>
      <c r="HL55" s="56">
        <v>1</v>
      </c>
      <c r="HM55" s="61" t="s">
        <v>0</v>
      </c>
      <c r="HN55" s="56">
        <v>3</v>
      </c>
      <c r="HO55" s="101" t="s">
        <v>217</v>
      </c>
      <c r="HP55" s="102" t="s">
        <v>217</v>
      </c>
      <c r="HQ55" s="84"/>
      <c r="HR55" s="56">
        <v>4</v>
      </c>
      <c r="HS55" s="61" t="s">
        <v>0</v>
      </c>
      <c r="HT55" s="56">
        <v>2</v>
      </c>
      <c r="HU55" s="101" t="s">
        <v>217</v>
      </c>
      <c r="HV55" s="102" t="s">
        <v>211</v>
      </c>
      <c r="HW55" s="84"/>
      <c r="HX55" s="93"/>
      <c r="HY55" s="61" t="s">
        <v>0</v>
      </c>
      <c r="HZ55" s="56"/>
      <c r="IA55" s="101" t="s">
        <v>325</v>
      </c>
      <c r="IB55" s="102" t="s">
        <v>325</v>
      </c>
      <c r="IC55" s="84"/>
      <c r="ID55" s="56">
        <v>1</v>
      </c>
      <c r="IE55" s="61" t="s">
        <v>0</v>
      </c>
      <c r="IF55" s="56">
        <v>3</v>
      </c>
      <c r="IG55" s="101" t="s">
        <v>217</v>
      </c>
      <c r="IH55" s="102" t="s">
        <v>216</v>
      </c>
      <c r="II55" s="84"/>
      <c r="IJ55" s="56"/>
      <c r="IK55" s="61" t="s">
        <v>0</v>
      </c>
      <c r="IL55" s="56"/>
      <c r="IM55" s="101" t="s">
        <v>325</v>
      </c>
      <c r="IN55" s="102" t="s">
        <v>325</v>
      </c>
      <c r="IO55" s="84"/>
      <c r="IP55" s="93">
        <v>3</v>
      </c>
      <c r="IQ55" s="61" t="s">
        <v>0</v>
      </c>
      <c r="IR55" s="56">
        <v>2</v>
      </c>
      <c r="IS55" s="101" t="s">
        <v>326</v>
      </c>
      <c r="IT55" s="102" t="s">
        <v>209</v>
      </c>
      <c r="IU55" s="84"/>
      <c r="IV55" s="56">
        <v>0</v>
      </c>
      <c r="IW55" s="61" t="s">
        <v>0</v>
      </c>
      <c r="IX55" s="56">
        <v>3</v>
      </c>
      <c r="IY55" s="101" t="s">
        <v>219</v>
      </c>
      <c r="IZ55" s="102" t="s">
        <v>344</v>
      </c>
      <c r="JA55" s="84"/>
      <c r="JB55" s="56">
        <v>2</v>
      </c>
      <c r="JC55" s="61" t="s">
        <v>0</v>
      </c>
      <c r="JD55" s="56">
        <v>0</v>
      </c>
      <c r="JE55" s="101" t="s">
        <v>214</v>
      </c>
      <c r="JF55" s="102" t="s">
        <v>265</v>
      </c>
      <c r="JG55" s="84"/>
      <c r="JH55" s="56">
        <v>0</v>
      </c>
      <c r="JI55" s="61" t="s">
        <v>0</v>
      </c>
      <c r="JJ55" s="56">
        <v>2</v>
      </c>
      <c r="JK55" s="101" t="s">
        <v>206</v>
      </c>
      <c r="JL55" s="102" t="s">
        <v>326</v>
      </c>
      <c r="JM55" s="84"/>
      <c r="JN55" s="56">
        <v>0</v>
      </c>
      <c r="JO55" s="61" t="s">
        <v>0</v>
      </c>
      <c r="JP55" s="56">
        <v>3</v>
      </c>
      <c r="JQ55" s="101" t="s">
        <v>217</v>
      </c>
      <c r="JR55" s="102" t="s">
        <v>265</v>
      </c>
      <c r="JS55" s="84"/>
      <c r="JT55" s="93">
        <v>3</v>
      </c>
      <c r="JU55" s="61" t="s">
        <v>0</v>
      </c>
      <c r="JV55" s="56">
        <v>0</v>
      </c>
      <c r="JW55" s="101" t="s">
        <v>217</v>
      </c>
      <c r="JX55" s="102" t="s">
        <v>326</v>
      </c>
      <c r="JY55" s="84"/>
      <c r="JZ55" s="93">
        <v>3</v>
      </c>
      <c r="KA55" s="61" t="s">
        <v>0</v>
      </c>
      <c r="KB55" s="56">
        <v>2</v>
      </c>
      <c r="KC55" s="101" t="s">
        <v>217</v>
      </c>
      <c r="KD55" s="102" t="s">
        <v>217</v>
      </c>
      <c r="KE55" s="84"/>
      <c r="KF55" s="93">
        <v>2</v>
      </c>
      <c r="KG55" s="61" t="s">
        <v>0</v>
      </c>
      <c r="KH55" s="56">
        <v>4</v>
      </c>
      <c r="KI55" s="101" t="s">
        <v>217</v>
      </c>
      <c r="KJ55" s="102" t="s">
        <v>215</v>
      </c>
      <c r="KK55" s="84"/>
      <c r="KL55" s="56"/>
      <c r="KM55" s="61" t="s">
        <v>0</v>
      </c>
      <c r="KN55" s="56"/>
      <c r="KO55" s="101" t="s">
        <v>325</v>
      </c>
      <c r="KP55" s="102" t="s">
        <v>325</v>
      </c>
      <c r="KQ55" s="84"/>
      <c r="KR55" s="56">
        <v>4</v>
      </c>
      <c r="KS55" s="61" t="s">
        <v>0</v>
      </c>
      <c r="KT55" s="56">
        <v>2</v>
      </c>
      <c r="KU55" s="101" t="s">
        <v>217</v>
      </c>
      <c r="KV55" s="102" t="s">
        <v>215</v>
      </c>
      <c r="KW55" s="84"/>
      <c r="KX55" s="56"/>
      <c r="KY55" s="61" t="s">
        <v>0</v>
      </c>
      <c r="KZ55" s="56"/>
      <c r="LA55" s="101" t="s">
        <v>325</v>
      </c>
      <c r="LB55" s="102" t="s">
        <v>325</v>
      </c>
      <c r="LC55" s="84"/>
      <c r="LD55" s="93"/>
      <c r="LE55" s="61" t="s">
        <v>0</v>
      </c>
      <c r="LF55" s="56"/>
      <c r="LG55" s="101" t="s">
        <v>325</v>
      </c>
      <c r="LH55" s="102" t="s">
        <v>325</v>
      </c>
      <c r="LI55" s="84"/>
      <c r="LJ55" s="56"/>
      <c r="LK55" s="61" t="s">
        <v>0</v>
      </c>
      <c r="LL55" s="56"/>
      <c r="LM55" s="101" t="s">
        <v>325</v>
      </c>
      <c r="LN55" s="102" t="s">
        <v>325</v>
      </c>
      <c r="LO55" s="84"/>
      <c r="LP55" s="56"/>
      <c r="LQ55" s="61" t="s">
        <v>0</v>
      </c>
      <c r="LR55" s="56"/>
      <c r="LS55" s="101" t="s">
        <v>325</v>
      </c>
      <c r="LT55" s="102" t="s">
        <v>325</v>
      </c>
      <c r="LU55" s="84"/>
      <c r="LV55" s="93"/>
      <c r="LW55" s="61" t="s">
        <v>0</v>
      </c>
      <c r="LX55" s="56"/>
      <c r="LY55" s="101" t="s">
        <v>325</v>
      </c>
      <c r="LZ55" s="102" t="s">
        <v>325</v>
      </c>
      <c r="MA55" s="84"/>
      <c r="MB55" s="56"/>
      <c r="MC55" s="61" t="s">
        <v>0</v>
      </c>
      <c r="MD55" s="56"/>
      <c r="ME55" s="101" t="s">
        <v>325</v>
      </c>
      <c r="MF55" s="102" t="s">
        <v>325</v>
      </c>
      <c r="MG55" s="84"/>
      <c r="MH55" s="56"/>
      <c r="MI55" s="61" t="s">
        <v>0</v>
      </c>
      <c r="MJ55" s="56"/>
      <c r="MK55" s="101" t="s">
        <v>325</v>
      </c>
      <c r="ML55" s="102" t="s">
        <v>325</v>
      </c>
      <c r="MM55" s="84"/>
      <c r="MN55" s="56"/>
      <c r="MO55" s="61" t="s">
        <v>0</v>
      </c>
      <c r="MP55" s="56"/>
      <c r="MQ55" s="101" t="s">
        <v>325</v>
      </c>
      <c r="MR55" s="102" t="s">
        <v>325</v>
      </c>
      <c r="MS55" s="84"/>
      <c r="MT55" s="93"/>
      <c r="MU55" s="61" t="s">
        <v>0</v>
      </c>
      <c r="MV55" s="56"/>
      <c r="MW55" s="101" t="s">
        <v>325</v>
      </c>
      <c r="MX55" s="102" t="s">
        <v>325</v>
      </c>
      <c r="MY55" s="84"/>
      <c r="MZ55" s="56"/>
      <c r="NA55" s="61" t="s">
        <v>0</v>
      </c>
      <c r="NB55" s="56"/>
      <c r="NC55" s="101" t="s">
        <v>325</v>
      </c>
      <c r="ND55" s="102" t="s">
        <v>325</v>
      </c>
      <c r="NE55" s="84"/>
      <c r="NF55" s="56"/>
      <c r="NG55" s="61" t="s">
        <v>0</v>
      </c>
      <c r="NH55" s="56"/>
      <c r="NI55" s="101" t="s">
        <v>325</v>
      </c>
      <c r="NJ55" s="102" t="s">
        <v>325</v>
      </c>
      <c r="NK55" s="84"/>
      <c r="NL55" s="56"/>
      <c r="NM55" s="61" t="s">
        <v>0</v>
      </c>
      <c r="NN55" s="56"/>
      <c r="NO55" s="101" t="s">
        <v>325</v>
      </c>
      <c r="NP55" s="102" t="s">
        <v>325</v>
      </c>
      <c r="NQ55" s="84"/>
      <c r="NR55" s="56"/>
      <c r="NS55" s="61" t="s">
        <v>0</v>
      </c>
      <c r="NT55" s="56"/>
      <c r="NU55" s="101" t="s">
        <v>325</v>
      </c>
      <c r="NV55" s="102" t="s">
        <v>325</v>
      </c>
      <c r="NW55" s="61"/>
      <c r="NX55" s="93"/>
      <c r="NY55" s="61" t="s">
        <v>0</v>
      </c>
      <c r="NZ55" s="56"/>
      <c r="OA55" s="101" t="s">
        <v>325</v>
      </c>
      <c r="OB55" s="102" t="s">
        <v>325</v>
      </c>
      <c r="OC55" s="61"/>
      <c r="OD55" s="229"/>
      <c r="OE55" s="101" t="s">
        <v>0</v>
      </c>
      <c r="OF55" s="101"/>
      <c r="OG55" s="101" t="s">
        <v>325</v>
      </c>
      <c r="OH55" s="102" t="s">
        <v>325</v>
      </c>
    </row>
    <row r="56" spans="1:398" ht="15" x14ac:dyDescent="0.2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215</v>
      </c>
      <c r="N56" s="102" t="s">
        <v>216</v>
      </c>
      <c r="O56" s="72"/>
      <c r="P56" s="93">
        <v>2</v>
      </c>
      <c r="Q56" s="61" t="s">
        <v>0</v>
      </c>
      <c r="R56" s="56">
        <v>1</v>
      </c>
      <c r="S56" s="101" t="s">
        <v>215</v>
      </c>
      <c r="T56" s="102" t="s">
        <v>211</v>
      </c>
      <c r="U56" s="72"/>
      <c r="V56" s="93">
        <v>1</v>
      </c>
      <c r="W56" s="61" t="s">
        <v>0</v>
      </c>
      <c r="X56" s="56">
        <v>1</v>
      </c>
      <c r="Y56" s="101" t="s">
        <v>216</v>
      </c>
      <c r="Z56" s="102" t="s">
        <v>215</v>
      </c>
      <c r="AA56" s="84"/>
      <c r="AB56" s="56">
        <v>2</v>
      </c>
      <c r="AC56" s="61" t="s">
        <v>0</v>
      </c>
      <c r="AD56" s="56">
        <v>1</v>
      </c>
      <c r="AE56" s="101" t="s">
        <v>216</v>
      </c>
      <c r="AF56" s="102" t="s">
        <v>215</v>
      </c>
      <c r="AG56" s="84"/>
      <c r="AH56" s="56">
        <v>1</v>
      </c>
      <c r="AI56" s="61" t="s">
        <v>0</v>
      </c>
      <c r="AJ56" s="56">
        <v>3</v>
      </c>
      <c r="AK56" s="101" t="s">
        <v>215</v>
      </c>
      <c r="AL56" s="102" t="s">
        <v>288</v>
      </c>
      <c r="AM56" s="84"/>
      <c r="AN56" s="93">
        <v>1</v>
      </c>
      <c r="AO56" s="61" t="s">
        <v>0</v>
      </c>
      <c r="AP56" s="56">
        <v>2</v>
      </c>
      <c r="AQ56" s="101" t="s">
        <v>217</v>
      </c>
      <c r="AR56" s="102" t="s">
        <v>288</v>
      </c>
      <c r="AS56" s="84"/>
      <c r="AT56" s="56">
        <v>2</v>
      </c>
      <c r="AU56" s="61" t="s">
        <v>0</v>
      </c>
      <c r="AV56" s="56">
        <v>1</v>
      </c>
      <c r="AW56" s="101" t="s">
        <v>215</v>
      </c>
      <c r="AX56" s="102" t="s">
        <v>288</v>
      </c>
      <c r="AY56" s="84"/>
      <c r="AZ56" s="93">
        <v>3</v>
      </c>
      <c r="BA56" s="61" t="s">
        <v>0</v>
      </c>
      <c r="BB56" s="56">
        <v>0</v>
      </c>
      <c r="BC56" s="101" t="s">
        <v>265</v>
      </c>
      <c r="BD56" s="102" t="s">
        <v>361</v>
      </c>
      <c r="BE56" s="84"/>
      <c r="BF56" s="56">
        <v>1</v>
      </c>
      <c r="BG56" s="61" t="s">
        <v>0</v>
      </c>
      <c r="BH56" s="56">
        <v>2</v>
      </c>
      <c r="BI56" s="101" t="s">
        <v>215</v>
      </c>
      <c r="BJ56" s="102" t="s">
        <v>288</v>
      </c>
      <c r="BK56" s="84"/>
      <c r="BL56" s="56">
        <v>4</v>
      </c>
      <c r="BM56" s="61" t="s">
        <v>0</v>
      </c>
      <c r="BN56" s="56">
        <v>1</v>
      </c>
      <c r="BO56" s="101" t="s">
        <v>215</v>
      </c>
      <c r="BP56" s="102" t="s">
        <v>215</v>
      </c>
      <c r="BQ56" s="84"/>
      <c r="BR56" s="56">
        <v>1</v>
      </c>
      <c r="BS56" s="61" t="s">
        <v>0</v>
      </c>
      <c r="BT56" s="56">
        <v>2</v>
      </c>
      <c r="BU56" s="101" t="s">
        <v>215</v>
      </c>
      <c r="BV56" s="102" t="s">
        <v>288</v>
      </c>
      <c r="BW56" s="84"/>
      <c r="BX56" s="56">
        <v>2</v>
      </c>
      <c r="BY56" s="61" t="s">
        <v>0</v>
      </c>
      <c r="BZ56" s="56">
        <v>0</v>
      </c>
      <c r="CA56" s="101" t="s">
        <v>288</v>
      </c>
      <c r="CB56" s="102" t="s">
        <v>215</v>
      </c>
      <c r="CC56" s="84"/>
      <c r="CD56" s="56">
        <v>3</v>
      </c>
      <c r="CE56" s="61" t="s">
        <v>0</v>
      </c>
      <c r="CF56" s="56">
        <v>1</v>
      </c>
      <c r="CG56" s="101" t="s">
        <v>217</v>
      </c>
      <c r="CH56" s="102" t="s">
        <v>215</v>
      </c>
      <c r="CI56" s="84"/>
      <c r="CJ56" s="93">
        <v>2</v>
      </c>
      <c r="CK56" s="61" t="s">
        <v>0</v>
      </c>
      <c r="CL56" s="56">
        <v>0</v>
      </c>
      <c r="CM56" s="101" t="s">
        <v>216</v>
      </c>
      <c r="CN56" s="102" t="s">
        <v>359</v>
      </c>
      <c r="CO56" s="84"/>
      <c r="CP56" s="93">
        <v>1</v>
      </c>
      <c r="CQ56" s="61" t="s">
        <v>0</v>
      </c>
      <c r="CR56" s="56">
        <v>4</v>
      </c>
      <c r="CS56" s="101" t="s">
        <v>265</v>
      </c>
      <c r="CT56" s="102" t="s">
        <v>217</v>
      </c>
      <c r="CU56" s="84"/>
      <c r="CV56" s="56">
        <v>0</v>
      </c>
      <c r="CW56" s="61" t="s">
        <v>0</v>
      </c>
      <c r="CX56" s="56">
        <v>3</v>
      </c>
      <c r="CY56" s="101" t="s">
        <v>265</v>
      </c>
      <c r="CZ56" s="102" t="s">
        <v>359</v>
      </c>
      <c r="DA56" s="84"/>
      <c r="DB56" s="56">
        <v>1</v>
      </c>
      <c r="DC56" s="61" t="s">
        <v>0</v>
      </c>
      <c r="DD56" s="56">
        <v>2</v>
      </c>
      <c r="DE56" s="101" t="s">
        <v>265</v>
      </c>
      <c r="DF56" s="102" t="s">
        <v>214</v>
      </c>
      <c r="DG56" s="84"/>
      <c r="DH56" s="56">
        <v>1</v>
      </c>
      <c r="DI56" s="61" t="s">
        <v>0</v>
      </c>
      <c r="DJ56" s="56">
        <v>0</v>
      </c>
      <c r="DK56" s="101" t="s">
        <v>215</v>
      </c>
      <c r="DL56" s="102" t="s">
        <v>215</v>
      </c>
      <c r="DM56" s="84"/>
      <c r="DN56" s="56">
        <v>2</v>
      </c>
      <c r="DO56" s="61" t="s">
        <v>0</v>
      </c>
      <c r="DP56" s="56">
        <v>2</v>
      </c>
      <c r="DQ56" s="101" t="s">
        <v>215</v>
      </c>
      <c r="DR56" s="102" t="s">
        <v>215</v>
      </c>
      <c r="DS56" s="84"/>
      <c r="DT56" s="56">
        <v>3</v>
      </c>
      <c r="DU56" s="61" t="s">
        <v>0</v>
      </c>
      <c r="DV56" s="56">
        <v>1</v>
      </c>
      <c r="DW56" s="101" t="s">
        <v>218</v>
      </c>
      <c r="DX56" s="102" t="s">
        <v>265</v>
      </c>
      <c r="DY56" s="84"/>
      <c r="DZ56" s="56">
        <v>2</v>
      </c>
      <c r="EA56" s="61" t="s">
        <v>0</v>
      </c>
      <c r="EB56" s="56">
        <v>0</v>
      </c>
      <c r="EC56" s="101" t="s">
        <v>265</v>
      </c>
      <c r="ED56" s="102" t="s">
        <v>265</v>
      </c>
      <c r="EE56" s="84"/>
      <c r="EF56" s="56">
        <v>1</v>
      </c>
      <c r="EG56" s="61" t="s">
        <v>0</v>
      </c>
      <c r="EH56" s="56">
        <v>3</v>
      </c>
      <c r="EI56" s="101" t="s">
        <v>265</v>
      </c>
      <c r="EJ56" s="102" t="s">
        <v>215</v>
      </c>
      <c r="EK56" s="84"/>
      <c r="EL56" s="56">
        <v>1</v>
      </c>
      <c r="EM56" s="61" t="s">
        <v>0</v>
      </c>
      <c r="EN56" s="56">
        <v>2</v>
      </c>
      <c r="EO56" s="101" t="s">
        <v>215</v>
      </c>
      <c r="EP56" s="102" t="s">
        <v>288</v>
      </c>
      <c r="EQ56" s="84"/>
      <c r="ER56" s="93">
        <v>0</v>
      </c>
      <c r="ES56" s="61" t="s">
        <v>0</v>
      </c>
      <c r="ET56" s="56">
        <v>2</v>
      </c>
      <c r="EU56" s="101" t="s">
        <v>288</v>
      </c>
      <c r="EV56" s="102" t="s">
        <v>265</v>
      </c>
      <c r="EW56" s="84"/>
      <c r="EX56" s="56">
        <v>2</v>
      </c>
      <c r="EY56" s="61" t="s">
        <v>0</v>
      </c>
      <c r="EZ56" s="56">
        <v>0</v>
      </c>
      <c r="FA56" s="101" t="s">
        <v>215</v>
      </c>
      <c r="FB56" s="102" t="s">
        <v>288</v>
      </c>
      <c r="FC56" s="84"/>
      <c r="FD56" s="93">
        <v>1</v>
      </c>
      <c r="FE56" s="61" t="s">
        <v>0</v>
      </c>
      <c r="FF56" s="56">
        <v>1</v>
      </c>
      <c r="FG56" s="101" t="s">
        <v>265</v>
      </c>
      <c r="FH56" s="102" t="s">
        <v>214</v>
      </c>
      <c r="FI56" s="84"/>
      <c r="FJ56" s="56">
        <v>2</v>
      </c>
      <c r="FK56" s="61" t="s">
        <v>0</v>
      </c>
      <c r="FL56" s="56">
        <v>2</v>
      </c>
      <c r="FM56" s="101" t="s">
        <v>288</v>
      </c>
      <c r="FN56" s="102" t="s">
        <v>215</v>
      </c>
      <c r="FO56" s="84"/>
      <c r="FP56" s="56">
        <v>1</v>
      </c>
      <c r="FQ56" s="61" t="s">
        <v>0</v>
      </c>
      <c r="FR56" s="56">
        <v>2</v>
      </c>
      <c r="FS56" s="101" t="s">
        <v>265</v>
      </c>
      <c r="FT56" s="102" t="s">
        <v>288</v>
      </c>
      <c r="FU56" s="84"/>
      <c r="FV56" s="56">
        <v>2</v>
      </c>
      <c r="FW56" s="61" t="s">
        <v>0</v>
      </c>
      <c r="FX56" s="56">
        <v>1</v>
      </c>
      <c r="FY56" s="101" t="s">
        <v>215</v>
      </c>
      <c r="FZ56" s="102" t="s">
        <v>211</v>
      </c>
      <c r="GA56" s="84"/>
      <c r="GB56" s="93">
        <v>1</v>
      </c>
      <c r="GC56" s="61" t="s">
        <v>0</v>
      </c>
      <c r="GD56" s="56">
        <v>1</v>
      </c>
      <c r="GE56" s="101" t="s">
        <v>265</v>
      </c>
      <c r="GF56" s="102" t="s">
        <v>218</v>
      </c>
      <c r="GG56" s="84"/>
      <c r="GH56" s="93">
        <v>3</v>
      </c>
      <c r="GI56" s="61" t="s">
        <v>0</v>
      </c>
      <c r="GJ56" s="56">
        <v>1</v>
      </c>
      <c r="GK56" s="101" t="s">
        <v>216</v>
      </c>
      <c r="GL56" s="102" t="s">
        <v>217</v>
      </c>
      <c r="GM56" s="84"/>
      <c r="GN56" s="56">
        <v>0</v>
      </c>
      <c r="GO56" s="61" t="s">
        <v>0</v>
      </c>
      <c r="GP56" s="56">
        <v>2</v>
      </c>
      <c r="GQ56" s="101" t="s">
        <v>216</v>
      </c>
      <c r="GR56" s="102" t="s">
        <v>265</v>
      </c>
      <c r="GS56" s="84"/>
      <c r="GT56" s="56">
        <v>0</v>
      </c>
      <c r="GU56" s="61" t="s">
        <v>0</v>
      </c>
      <c r="GV56" s="56">
        <v>2</v>
      </c>
      <c r="GW56" s="101" t="s">
        <v>265</v>
      </c>
      <c r="GX56" s="102" t="s">
        <v>388</v>
      </c>
      <c r="GY56" s="84"/>
      <c r="GZ56" s="93">
        <v>4</v>
      </c>
      <c r="HA56" s="61" t="s">
        <v>0</v>
      </c>
      <c r="HB56" s="56">
        <v>0</v>
      </c>
      <c r="HC56" s="101" t="s">
        <v>216</v>
      </c>
      <c r="HD56" s="102" t="s">
        <v>214</v>
      </c>
      <c r="HE56" s="84"/>
      <c r="HF56" s="56">
        <v>3</v>
      </c>
      <c r="HG56" s="61" t="s">
        <v>0</v>
      </c>
      <c r="HH56" s="56">
        <v>2</v>
      </c>
      <c r="HI56" s="101" t="s">
        <v>216</v>
      </c>
      <c r="HJ56" s="102" t="s">
        <v>288</v>
      </c>
      <c r="HK56" s="84"/>
      <c r="HL56" s="56">
        <v>2</v>
      </c>
      <c r="HM56" s="61" t="s">
        <v>0</v>
      </c>
      <c r="HN56" s="56">
        <v>3</v>
      </c>
      <c r="HO56" s="101" t="s">
        <v>216</v>
      </c>
      <c r="HP56" s="102" t="s">
        <v>211</v>
      </c>
      <c r="HQ56" s="84"/>
      <c r="HR56" s="56">
        <v>3</v>
      </c>
      <c r="HS56" s="61" t="s">
        <v>0</v>
      </c>
      <c r="HT56" s="56">
        <v>1</v>
      </c>
      <c r="HU56" s="101" t="s">
        <v>217</v>
      </c>
      <c r="HV56" s="102" t="s">
        <v>214</v>
      </c>
      <c r="HW56" s="84"/>
      <c r="HX56" s="93"/>
      <c r="HY56" s="61" t="s">
        <v>0</v>
      </c>
      <c r="HZ56" s="56"/>
      <c r="IA56" s="101" t="s">
        <v>325</v>
      </c>
      <c r="IB56" s="102" t="s">
        <v>325</v>
      </c>
      <c r="IC56" s="84"/>
      <c r="ID56" s="56">
        <v>2</v>
      </c>
      <c r="IE56" s="61" t="s">
        <v>0</v>
      </c>
      <c r="IF56" s="56">
        <v>3</v>
      </c>
      <c r="IG56" s="101" t="s">
        <v>216</v>
      </c>
      <c r="IH56" s="102" t="s">
        <v>214</v>
      </c>
      <c r="II56" s="84"/>
      <c r="IJ56" s="56"/>
      <c r="IK56" s="61" t="s">
        <v>0</v>
      </c>
      <c r="IL56" s="56"/>
      <c r="IM56" s="101" t="s">
        <v>325</v>
      </c>
      <c r="IN56" s="102" t="s">
        <v>325</v>
      </c>
      <c r="IO56" s="84"/>
      <c r="IP56" s="93">
        <v>2</v>
      </c>
      <c r="IQ56" s="61" t="s">
        <v>0</v>
      </c>
      <c r="IR56" s="56">
        <v>0</v>
      </c>
      <c r="IS56" s="101" t="s">
        <v>215</v>
      </c>
      <c r="IT56" s="102" t="s">
        <v>388</v>
      </c>
      <c r="IU56" s="84"/>
      <c r="IV56" s="56">
        <v>2</v>
      </c>
      <c r="IW56" s="61" t="s">
        <v>0</v>
      </c>
      <c r="IX56" s="56">
        <v>2</v>
      </c>
      <c r="IY56" s="101" t="s">
        <v>265</v>
      </c>
      <c r="IZ56" s="102" t="s">
        <v>215</v>
      </c>
      <c r="JA56" s="84"/>
      <c r="JB56" s="56">
        <v>2</v>
      </c>
      <c r="JC56" s="61" t="s">
        <v>0</v>
      </c>
      <c r="JD56" s="56">
        <v>1</v>
      </c>
      <c r="JE56" s="101" t="s">
        <v>265</v>
      </c>
      <c r="JF56" s="102" t="s">
        <v>214</v>
      </c>
      <c r="JG56" s="84"/>
      <c r="JH56" s="56">
        <v>1</v>
      </c>
      <c r="JI56" s="61" t="s">
        <v>0</v>
      </c>
      <c r="JJ56" s="56">
        <v>2</v>
      </c>
      <c r="JK56" s="101" t="s">
        <v>218</v>
      </c>
      <c r="JL56" s="102" t="s">
        <v>388</v>
      </c>
      <c r="JM56" s="84"/>
      <c r="JN56" s="56">
        <v>1</v>
      </c>
      <c r="JO56" s="61" t="s">
        <v>0</v>
      </c>
      <c r="JP56" s="56">
        <v>2</v>
      </c>
      <c r="JQ56" s="101" t="s">
        <v>288</v>
      </c>
      <c r="JR56" s="102" t="s">
        <v>388</v>
      </c>
      <c r="JS56" s="84"/>
      <c r="JT56" s="93">
        <v>1</v>
      </c>
      <c r="JU56" s="61" t="s">
        <v>0</v>
      </c>
      <c r="JV56" s="56">
        <v>1</v>
      </c>
      <c r="JW56" s="101" t="s">
        <v>217</v>
      </c>
      <c r="JX56" s="102" t="s">
        <v>215</v>
      </c>
      <c r="JY56" s="84"/>
      <c r="JZ56" s="93">
        <v>3</v>
      </c>
      <c r="KA56" s="61" t="s">
        <v>0</v>
      </c>
      <c r="KB56" s="56">
        <v>0</v>
      </c>
      <c r="KC56" s="101" t="s">
        <v>217</v>
      </c>
      <c r="KD56" s="102" t="s">
        <v>388</v>
      </c>
      <c r="KE56" s="84"/>
      <c r="KF56" s="93">
        <v>1</v>
      </c>
      <c r="KG56" s="61" t="s">
        <v>0</v>
      </c>
      <c r="KH56" s="56">
        <v>2</v>
      </c>
      <c r="KI56" s="101" t="s">
        <v>217</v>
      </c>
      <c r="KJ56" s="102" t="s">
        <v>215</v>
      </c>
      <c r="KK56" s="84"/>
      <c r="KL56" s="56"/>
      <c r="KM56" s="61" t="s">
        <v>0</v>
      </c>
      <c r="KN56" s="56"/>
      <c r="KO56" s="101" t="s">
        <v>325</v>
      </c>
      <c r="KP56" s="102" t="s">
        <v>325</v>
      </c>
      <c r="KQ56" s="84"/>
      <c r="KR56" s="56">
        <v>2</v>
      </c>
      <c r="KS56" s="61" t="s">
        <v>0</v>
      </c>
      <c r="KT56" s="56">
        <v>0</v>
      </c>
      <c r="KU56" s="101" t="s">
        <v>218</v>
      </c>
      <c r="KV56" s="102" t="s">
        <v>217</v>
      </c>
      <c r="KW56" s="84"/>
      <c r="KX56" s="56"/>
      <c r="KY56" s="61" t="s">
        <v>0</v>
      </c>
      <c r="KZ56" s="56"/>
      <c r="LA56" s="101" t="s">
        <v>325</v>
      </c>
      <c r="LB56" s="102" t="s">
        <v>325</v>
      </c>
      <c r="LC56" s="84"/>
      <c r="LD56" s="93"/>
      <c r="LE56" s="61" t="s">
        <v>0</v>
      </c>
      <c r="LF56" s="56"/>
      <c r="LG56" s="101" t="s">
        <v>325</v>
      </c>
      <c r="LH56" s="102" t="s">
        <v>325</v>
      </c>
      <c r="LI56" s="84"/>
      <c r="LJ56" s="56"/>
      <c r="LK56" s="61" t="s">
        <v>0</v>
      </c>
      <c r="LL56" s="56"/>
      <c r="LM56" s="101" t="s">
        <v>325</v>
      </c>
      <c r="LN56" s="102" t="s">
        <v>325</v>
      </c>
      <c r="LO56" s="84"/>
      <c r="LP56" s="56"/>
      <c r="LQ56" s="61" t="s">
        <v>0</v>
      </c>
      <c r="LR56" s="56"/>
      <c r="LS56" s="101" t="s">
        <v>325</v>
      </c>
      <c r="LT56" s="102" t="s">
        <v>325</v>
      </c>
      <c r="LU56" s="84"/>
      <c r="LV56" s="93"/>
      <c r="LW56" s="61" t="s">
        <v>0</v>
      </c>
      <c r="LX56" s="56"/>
      <c r="LY56" s="101" t="s">
        <v>325</v>
      </c>
      <c r="LZ56" s="102" t="s">
        <v>325</v>
      </c>
      <c r="MA56" s="84"/>
      <c r="MB56" s="56"/>
      <c r="MC56" s="61" t="s">
        <v>0</v>
      </c>
      <c r="MD56" s="56"/>
      <c r="ME56" s="101" t="s">
        <v>325</v>
      </c>
      <c r="MF56" s="102" t="s">
        <v>325</v>
      </c>
      <c r="MG56" s="84"/>
      <c r="MH56" s="56"/>
      <c r="MI56" s="61" t="s">
        <v>0</v>
      </c>
      <c r="MJ56" s="56"/>
      <c r="MK56" s="101" t="s">
        <v>325</v>
      </c>
      <c r="ML56" s="102" t="s">
        <v>325</v>
      </c>
      <c r="MM56" s="84"/>
      <c r="MN56" s="56"/>
      <c r="MO56" s="61" t="s">
        <v>0</v>
      </c>
      <c r="MP56" s="56"/>
      <c r="MQ56" s="101" t="s">
        <v>325</v>
      </c>
      <c r="MR56" s="102" t="s">
        <v>325</v>
      </c>
      <c r="MS56" s="84"/>
      <c r="MT56" s="93"/>
      <c r="MU56" s="61" t="s">
        <v>0</v>
      </c>
      <c r="MV56" s="56"/>
      <c r="MW56" s="101" t="s">
        <v>325</v>
      </c>
      <c r="MX56" s="102" t="s">
        <v>325</v>
      </c>
      <c r="MY56" s="84"/>
      <c r="MZ56" s="56"/>
      <c r="NA56" s="61" t="s">
        <v>0</v>
      </c>
      <c r="NB56" s="56"/>
      <c r="NC56" s="101" t="s">
        <v>325</v>
      </c>
      <c r="ND56" s="102" t="s">
        <v>325</v>
      </c>
      <c r="NE56" s="84"/>
      <c r="NF56" s="56"/>
      <c r="NG56" s="61" t="s">
        <v>0</v>
      </c>
      <c r="NH56" s="56"/>
      <c r="NI56" s="101" t="s">
        <v>325</v>
      </c>
      <c r="NJ56" s="102" t="s">
        <v>325</v>
      </c>
      <c r="NK56" s="84"/>
      <c r="NL56" s="56"/>
      <c r="NM56" s="61" t="s">
        <v>0</v>
      </c>
      <c r="NN56" s="56"/>
      <c r="NO56" s="101" t="s">
        <v>325</v>
      </c>
      <c r="NP56" s="102" t="s">
        <v>325</v>
      </c>
      <c r="NQ56" s="84"/>
      <c r="NR56" s="56"/>
      <c r="NS56" s="61" t="s">
        <v>0</v>
      </c>
      <c r="NT56" s="56"/>
      <c r="NU56" s="101" t="s">
        <v>325</v>
      </c>
      <c r="NV56" s="102" t="s">
        <v>325</v>
      </c>
      <c r="NW56" s="61"/>
      <c r="NX56" s="93"/>
      <c r="NY56" s="61" t="s">
        <v>0</v>
      </c>
      <c r="NZ56" s="56"/>
      <c r="OA56" s="101" t="s">
        <v>325</v>
      </c>
      <c r="OB56" s="102" t="s">
        <v>325</v>
      </c>
      <c r="OC56" s="61"/>
      <c r="OD56" s="229"/>
      <c r="OE56" s="101" t="s">
        <v>0</v>
      </c>
      <c r="OF56" s="101"/>
      <c r="OG56" s="101" t="s">
        <v>325</v>
      </c>
      <c r="OH56" s="102" t="s">
        <v>325</v>
      </c>
    </row>
    <row r="57" spans="1:398" ht="15" hidden="1" x14ac:dyDescent="0.2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288</v>
      </c>
      <c r="N57" s="102" t="s">
        <v>215</v>
      </c>
      <c r="O57" s="72"/>
      <c r="P57" s="93">
        <v>4</v>
      </c>
      <c r="Q57" s="61" t="s">
        <v>0</v>
      </c>
      <c r="R57" s="56">
        <v>0</v>
      </c>
      <c r="S57" s="101" t="s">
        <v>217</v>
      </c>
      <c r="T57" s="102" t="s">
        <v>215</v>
      </c>
      <c r="U57" s="72"/>
      <c r="V57" s="93">
        <v>0</v>
      </c>
      <c r="W57" s="61" t="s">
        <v>0</v>
      </c>
      <c r="X57" s="56">
        <v>3</v>
      </c>
      <c r="Y57" s="101" t="s">
        <v>215</v>
      </c>
      <c r="Z57" s="102" t="s">
        <v>265</v>
      </c>
      <c r="AA57" s="84"/>
      <c r="AB57" s="56"/>
      <c r="AC57" s="61" t="s">
        <v>0</v>
      </c>
      <c r="AD57" s="56"/>
      <c r="AE57" s="101" t="s">
        <v>325</v>
      </c>
      <c r="AF57" s="102" t="s">
        <v>325</v>
      </c>
      <c r="AG57" s="84"/>
      <c r="AH57" s="56">
        <v>1</v>
      </c>
      <c r="AI57" s="61" t="s">
        <v>0</v>
      </c>
      <c r="AJ57" s="56">
        <v>3</v>
      </c>
      <c r="AK57" s="101" t="s">
        <v>217</v>
      </c>
      <c r="AL57" s="102" t="s">
        <v>215</v>
      </c>
      <c r="AM57" s="84"/>
      <c r="AN57" s="93">
        <v>0</v>
      </c>
      <c r="AO57" s="61" t="s">
        <v>0</v>
      </c>
      <c r="AP57" s="56">
        <v>2</v>
      </c>
      <c r="AQ57" s="101" t="s">
        <v>217</v>
      </c>
      <c r="AR57" s="102" t="s">
        <v>213</v>
      </c>
      <c r="AS57" s="84"/>
      <c r="AT57" s="56">
        <v>2</v>
      </c>
      <c r="AU57" s="61" t="s">
        <v>0</v>
      </c>
      <c r="AV57" s="56">
        <v>0</v>
      </c>
      <c r="AW57" s="101" t="s">
        <v>288</v>
      </c>
      <c r="AX57" s="102" t="s">
        <v>215</v>
      </c>
      <c r="AY57" s="84"/>
      <c r="AZ57" s="93"/>
      <c r="BA57" s="61" t="s">
        <v>0</v>
      </c>
      <c r="BB57" s="56"/>
      <c r="BC57" s="101" t="s">
        <v>325</v>
      </c>
      <c r="BD57" s="102" t="s">
        <v>325</v>
      </c>
      <c r="BE57" s="84"/>
      <c r="BF57" s="56">
        <v>0</v>
      </c>
      <c r="BG57" s="61" t="s">
        <v>0</v>
      </c>
      <c r="BH57" s="56">
        <v>3</v>
      </c>
      <c r="BI57" s="101" t="s">
        <v>218</v>
      </c>
      <c r="BJ57" s="102" t="s">
        <v>215</v>
      </c>
      <c r="BK57" s="84"/>
      <c r="BL57" s="56">
        <v>4</v>
      </c>
      <c r="BM57" s="61" t="s">
        <v>0</v>
      </c>
      <c r="BN57" s="56">
        <v>1</v>
      </c>
      <c r="BO57" s="101" t="s">
        <v>216</v>
      </c>
      <c r="BP57" s="102" t="s">
        <v>208</v>
      </c>
      <c r="BQ57" s="84"/>
      <c r="BR57" s="56">
        <v>0</v>
      </c>
      <c r="BS57" s="61" t="s">
        <v>0</v>
      </c>
      <c r="BT57" s="56">
        <v>2</v>
      </c>
      <c r="BU57" s="101" t="s">
        <v>217</v>
      </c>
      <c r="BV57" s="102" t="s">
        <v>215</v>
      </c>
      <c r="BW57" s="84"/>
      <c r="BX57" s="56">
        <v>4</v>
      </c>
      <c r="BY57" s="61" t="s">
        <v>0</v>
      </c>
      <c r="BZ57" s="56">
        <v>1</v>
      </c>
      <c r="CA57" s="101" t="s">
        <v>217</v>
      </c>
      <c r="CB57" s="102" t="s">
        <v>211</v>
      </c>
      <c r="CC57" s="84"/>
      <c r="CD57" s="56">
        <v>3</v>
      </c>
      <c r="CE57" s="61" t="s">
        <v>0</v>
      </c>
      <c r="CF57" s="56">
        <v>1</v>
      </c>
      <c r="CG57" s="101" t="s">
        <v>216</v>
      </c>
      <c r="CH57" s="102" t="s">
        <v>359</v>
      </c>
      <c r="CI57" s="84"/>
      <c r="CJ57" s="93">
        <v>3</v>
      </c>
      <c r="CK57" s="61" t="s">
        <v>0</v>
      </c>
      <c r="CL57" s="56">
        <v>1</v>
      </c>
      <c r="CM57" s="101" t="s">
        <v>215</v>
      </c>
      <c r="CN57" s="102" t="s">
        <v>216</v>
      </c>
      <c r="CO57" s="84"/>
      <c r="CP57" s="93">
        <v>1</v>
      </c>
      <c r="CQ57" s="61" t="s">
        <v>0</v>
      </c>
      <c r="CR57" s="56">
        <v>3</v>
      </c>
      <c r="CS57" s="101" t="s">
        <v>217</v>
      </c>
      <c r="CT57" s="102" t="s">
        <v>215</v>
      </c>
      <c r="CU57" s="84"/>
      <c r="CV57" s="56">
        <v>1</v>
      </c>
      <c r="CW57" s="61" t="s">
        <v>0</v>
      </c>
      <c r="CX57" s="56">
        <v>4</v>
      </c>
      <c r="CY57" s="101" t="s">
        <v>215</v>
      </c>
      <c r="CZ57" s="102" t="s">
        <v>211</v>
      </c>
      <c r="DA57" s="84"/>
      <c r="DB57" s="56"/>
      <c r="DC57" s="61" t="s">
        <v>0</v>
      </c>
      <c r="DD57" s="56"/>
      <c r="DE57" s="101" t="s">
        <v>325</v>
      </c>
      <c r="DF57" s="102" t="s">
        <v>325</v>
      </c>
      <c r="DG57" s="84"/>
      <c r="DH57" s="56"/>
      <c r="DI57" s="61" t="s">
        <v>0</v>
      </c>
      <c r="DJ57" s="56"/>
      <c r="DK57" s="101" t="s">
        <v>325</v>
      </c>
      <c r="DL57" s="102" t="s">
        <v>325</v>
      </c>
      <c r="DM57" s="84"/>
      <c r="DN57" s="56"/>
      <c r="DO57" s="61" t="s">
        <v>0</v>
      </c>
      <c r="DP57" s="56"/>
      <c r="DQ57" s="101" t="s">
        <v>325</v>
      </c>
      <c r="DR57" s="102" t="s">
        <v>325</v>
      </c>
      <c r="DS57" s="84"/>
      <c r="DT57" s="56"/>
      <c r="DU57" s="61" t="s">
        <v>0</v>
      </c>
      <c r="DV57" s="56"/>
      <c r="DW57" s="101" t="s">
        <v>325</v>
      </c>
      <c r="DX57" s="102" t="s">
        <v>325</v>
      </c>
      <c r="DY57" s="84"/>
      <c r="DZ57" s="56"/>
      <c r="EA57" s="61" t="s">
        <v>0</v>
      </c>
      <c r="EB57" s="56"/>
      <c r="EC57" s="101" t="s">
        <v>325</v>
      </c>
      <c r="ED57" s="102" t="s">
        <v>325</v>
      </c>
      <c r="EE57" s="84"/>
      <c r="EF57" s="56"/>
      <c r="EG57" s="61" t="s">
        <v>0</v>
      </c>
      <c r="EH57" s="56"/>
      <c r="EI57" s="101" t="s">
        <v>325</v>
      </c>
      <c r="EJ57" s="102" t="s">
        <v>325</v>
      </c>
      <c r="EK57" s="84"/>
      <c r="EL57" s="56"/>
      <c r="EM57" s="61" t="s">
        <v>0</v>
      </c>
      <c r="EN57" s="56"/>
      <c r="EO57" s="101" t="s">
        <v>325</v>
      </c>
      <c r="EP57" s="102" t="s">
        <v>325</v>
      </c>
      <c r="EQ57" s="84"/>
      <c r="ER57" s="93"/>
      <c r="ES57" s="61" t="s">
        <v>0</v>
      </c>
      <c r="ET57" s="56"/>
      <c r="EU57" s="101" t="s">
        <v>325</v>
      </c>
      <c r="EV57" s="102" t="s">
        <v>325</v>
      </c>
      <c r="EW57" s="84"/>
      <c r="EX57" s="56"/>
      <c r="EY57" s="61" t="s">
        <v>0</v>
      </c>
      <c r="EZ57" s="56"/>
      <c r="FA57" s="101" t="s">
        <v>325</v>
      </c>
      <c r="FB57" s="102" t="s">
        <v>325</v>
      </c>
      <c r="FC57" s="84"/>
      <c r="FD57" s="93"/>
      <c r="FE57" s="61" t="s">
        <v>0</v>
      </c>
      <c r="FF57" s="56"/>
      <c r="FG57" s="101" t="s">
        <v>325</v>
      </c>
      <c r="FH57" s="102" t="s">
        <v>325</v>
      </c>
      <c r="FI57" s="84"/>
      <c r="FJ57" s="56"/>
      <c r="FK57" s="61" t="s">
        <v>0</v>
      </c>
      <c r="FL57" s="56"/>
      <c r="FM57" s="101" t="s">
        <v>325</v>
      </c>
      <c r="FN57" s="102" t="s">
        <v>325</v>
      </c>
      <c r="FO57" s="84"/>
      <c r="FP57" s="56"/>
      <c r="FQ57" s="61" t="s">
        <v>0</v>
      </c>
      <c r="FR57" s="56"/>
      <c r="FS57" s="101" t="s">
        <v>325</v>
      </c>
      <c r="FT57" s="102" t="s">
        <v>325</v>
      </c>
      <c r="FU57" s="84"/>
      <c r="FV57" s="56"/>
      <c r="FW57" s="61" t="s">
        <v>0</v>
      </c>
      <c r="FX57" s="56"/>
      <c r="FY57" s="101" t="s">
        <v>325</v>
      </c>
      <c r="FZ57" s="102" t="s">
        <v>325</v>
      </c>
      <c r="GA57" s="84"/>
      <c r="GB57" s="93"/>
      <c r="GC57" s="61" t="s">
        <v>0</v>
      </c>
      <c r="GD57" s="56"/>
      <c r="GE57" s="101" t="s">
        <v>325</v>
      </c>
      <c r="GF57" s="102" t="s">
        <v>325</v>
      </c>
      <c r="GG57" s="84"/>
      <c r="GH57" s="93"/>
      <c r="GI57" s="61" t="s">
        <v>0</v>
      </c>
      <c r="GJ57" s="56"/>
      <c r="GK57" s="101" t="s">
        <v>325</v>
      </c>
      <c r="GL57" s="102" t="s">
        <v>325</v>
      </c>
      <c r="GM57" s="84"/>
      <c r="GN57" s="56"/>
      <c r="GO57" s="61" t="s">
        <v>0</v>
      </c>
      <c r="GP57" s="56"/>
      <c r="GQ57" s="101" t="s">
        <v>325</v>
      </c>
      <c r="GR57" s="102" t="s">
        <v>325</v>
      </c>
      <c r="GS57" s="84"/>
      <c r="GT57" s="56"/>
      <c r="GU57" s="61" t="s">
        <v>0</v>
      </c>
      <c r="GV57" s="56"/>
      <c r="GW57" s="101" t="s">
        <v>325</v>
      </c>
      <c r="GX57" s="102" t="s">
        <v>325</v>
      </c>
      <c r="GY57" s="84"/>
      <c r="GZ57" s="93"/>
      <c r="HA57" s="61" t="s">
        <v>0</v>
      </c>
      <c r="HB57" s="56"/>
      <c r="HC57" s="101" t="s">
        <v>325</v>
      </c>
      <c r="HD57" s="102" t="s">
        <v>325</v>
      </c>
      <c r="HE57" s="84"/>
      <c r="HF57" s="56"/>
      <c r="HG57" s="61" t="s">
        <v>0</v>
      </c>
      <c r="HH57" s="56"/>
      <c r="HI57" s="101" t="s">
        <v>325</v>
      </c>
      <c r="HJ57" s="102" t="s">
        <v>325</v>
      </c>
      <c r="HK57" s="84"/>
      <c r="HL57" s="56"/>
      <c r="HM57" s="61" t="s">
        <v>0</v>
      </c>
      <c r="HN57" s="56"/>
      <c r="HO57" s="101" t="s">
        <v>325</v>
      </c>
      <c r="HP57" s="102" t="s">
        <v>325</v>
      </c>
      <c r="HQ57" s="84"/>
      <c r="HR57" s="56"/>
      <c r="HS57" s="61" t="s">
        <v>0</v>
      </c>
      <c r="HT57" s="56"/>
      <c r="HU57" s="101" t="s">
        <v>325</v>
      </c>
      <c r="HV57" s="102" t="s">
        <v>325</v>
      </c>
      <c r="HW57" s="84"/>
      <c r="HX57" s="93"/>
      <c r="HY57" s="61" t="s">
        <v>0</v>
      </c>
      <c r="HZ57" s="56"/>
      <c r="IA57" s="101" t="s">
        <v>325</v>
      </c>
      <c r="IB57" s="102" t="s">
        <v>325</v>
      </c>
      <c r="IC57" s="84"/>
      <c r="ID57" s="56"/>
      <c r="IE57" s="61" t="s">
        <v>0</v>
      </c>
      <c r="IF57" s="56"/>
      <c r="IG57" s="101" t="s">
        <v>325</v>
      </c>
      <c r="IH57" s="102" t="s">
        <v>325</v>
      </c>
      <c r="II57" s="84"/>
      <c r="IJ57" s="56"/>
      <c r="IK57" s="61" t="s">
        <v>0</v>
      </c>
      <c r="IL57" s="56"/>
      <c r="IM57" s="101" t="s">
        <v>325</v>
      </c>
      <c r="IN57" s="102" t="s">
        <v>325</v>
      </c>
      <c r="IO57" s="84"/>
      <c r="IP57" s="93"/>
      <c r="IQ57" s="61" t="s">
        <v>0</v>
      </c>
      <c r="IR57" s="56"/>
      <c r="IS57" s="101" t="s">
        <v>325</v>
      </c>
      <c r="IT57" s="102" t="s">
        <v>325</v>
      </c>
      <c r="IU57" s="84"/>
      <c r="IV57" s="56"/>
      <c r="IW57" s="61" t="s">
        <v>0</v>
      </c>
      <c r="IX57" s="56"/>
      <c r="IY57" s="101" t="s">
        <v>325</v>
      </c>
      <c r="IZ57" s="102" t="s">
        <v>325</v>
      </c>
      <c r="JA57" s="84"/>
      <c r="JB57" s="56"/>
      <c r="JC57" s="61" t="s">
        <v>0</v>
      </c>
      <c r="JD57" s="56"/>
      <c r="JE57" s="101" t="s">
        <v>325</v>
      </c>
      <c r="JF57" s="102" t="s">
        <v>325</v>
      </c>
      <c r="JG57" s="84"/>
      <c r="JH57" s="56"/>
      <c r="JI57" s="61" t="s">
        <v>0</v>
      </c>
      <c r="JJ57" s="56"/>
      <c r="JK57" s="101" t="s">
        <v>325</v>
      </c>
      <c r="JL57" s="102" t="s">
        <v>325</v>
      </c>
      <c r="JM57" s="84"/>
      <c r="JN57" s="56"/>
      <c r="JO57" s="61" t="s">
        <v>0</v>
      </c>
      <c r="JP57" s="56"/>
      <c r="JQ57" s="101" t="s">
        <v>325</v>
      </c>
      <c r="JR57" s="102" t="s">
        <v>325</v>
      </c>
      <c r="JS57" s="84"/>
      <c r="JT57" s="93"/>
      <c r="JU57" s="61" t="s">
        <v>0</v>
      </c>
      <c r="JV57" s="56"/>
      <c r="JW57" s="101" t="s">
        <v>325</v>
      </c>
      <c r="JX57" s="102" t="s">
        <v>325</v>
      </c>
      <c r="JY57" s="84"/>
      <c r="JZ57" s="93"/>
      <c r="KA57" s="61" t="s">
        <v>0</v>
      </c>
      <c r="KB57" s="56"/>
      <c r="KC57" s="101" t="s">
        <v>325</v>
      </c>
      <c r="KD57" s="102" t="s">
        <v>325</v>
      </c>
      <c r="KE57" s="84"/>
      <c r="KF57" s="93"/>
      <c r="KG57" s="61" t="s">
        <v>0</v>
      </c>
      <c r="KH57" s="56"/>
      <c r="KI57" s="101" t="s">
        <v>325</v>
      </c>
      <c r="KJ57" s="102" t="s">
        <v>325</v>
      </c>
      <c r="KK57" s="84"/>
      <c r="KL57" s="56"/>
      <c r="KM57" s="61" t="s">
        <v>0</v>
      </c>
      <c r="KN57" s="56"/>
      <c r="KO57" s="101" t="s">
        <v>325</v>
      </c>
      <c r="KP57" s="102" t="s">
        <v>325</v>
      </c>
      <c r="KQ57" s="84"/>
      <c r="KR57" s="56"/>
      <c r="KS57" s="61" t="s">
        <v>0</v>
      </c>
      <c r="KT57" s="56"/>
      <c r="KU57" s="101" t="s">
        <v>325</v>
      </c>
      <c r="KV57" s="102" t="s">
        <v>325</v>
      </c>
      <c r="KW57" s="84"/>
      <c r="KX57" s="56"/>
      <c r="KY57" s="61" t="s">
        <v>0</v>
      </c>
      <c r="KZ57" s="56"/>
      <c r="LA57" s="101" t="s">
        <v>325</v>
      </c>
      <c r="LB57" s="102" t="s">
        <v>325</v>
      </c>
      <c r="LC57" s="84"/>
      <c r="LD57" s="93"/>
      <c r="LE57" s="61" t="s">
        <v>0</v>
      </c>
      <c r="LF57" s="56"/>
      <c r="LG57" s="101" t="s">
        <v>325</v>
      </c>
      <c r="LH57" s="102" t="s">
        <v>325</v>
      </c>
      <c r="LI57" s="84"/>
      <c r="LJ57" s="56"/>
      <c r="LK57" s="61" t="s">
        <v>0</v>
      </c>
      <c r="LL57" s="56"/>
      <c r="LM57" s="101" t="s">
        <v>325</v>
      </c>
      <c r="LN57" s="102" t="s">
        <v>325</v>
      </c>
      <c r="LO57" s="84"/>
      <c r="LP57" s="56"/>
      <c r="LQ57" s="61" t="s">
        <v>0</v>
      </c>
      <c r="LR57" s="56"/>
      <c r="LS57" s="101" t="s">
        <v>325</v>
      </c>
      <c r="LT57" s="102" t="s">
        <v>325</v>
      </c>
      <c r="LU57" s="84"/>
      <c r="LV57" s="93"/>
      <c r="LW57" s="61" t="s">
        <v>0</v>
      </c>
      <c r="LX57" s="56"/>
      <c r="LY57" s="101" t="s">
        <v>325</v>
      </c>
      <c r="LZ57" s="102" t="s">
        <v>325</v>
      </c>
      <c r="MA57" s="84"/>
      <c r="MB57" s="56"/>
      <c r="MC57" s="61" t="s">
        <v>0</v>
      </c>
      <c r="MD57" s="56"/>
      <c r="ME57" s="101" t="s">
        <v>325</v>
      </c>
      <c r="MF57" s="102" t="s">
        <v>325</v>
      </c>
      <c r="MG57" s="84"/>
      <c r="MH57" s="56"/>
      <c r="MI57" s="61" t="s">
        <v>0</v>
      </c>
      <c r="MJ57" s="56"/>
      <c r="MK57" s="101" t="s">
        <v>325</v>
      </c>
      <c r="ML57" s="102" t="s">
        <v>325</v>
      </c>
      <c r="MM57" s="84"/>
      <c r="MN57" s="56"/>
      <c r="MO57" s="61" t="s">
        <v>0</v>
      </c>
      <c r="MP57" s="56"/>
      <c r="MQ57" s="101" t="s">
        <v>325</v>
      </c>
      <c r="MR57" s="102" t="s">
        <v>325</v>
      </c>
      <c r="MS57" s="84"/>
      <c r="MT57" s="93"/>
      <c r="MU57" s="61" t="s">
        <v>0</v>
      </c>
      <c r="MV57" s="56"/>
      <c r="MW57" s="101" t="s">
        <v>325</v>
      </c>
      <c r="MX57" s="102" t="s">
        <v>325</v>
      </c>
      <c r="MY57" s="84"/>
      <c r="MZ57" s="56"/>
      <c r="NA57" s="61" t="s">
        <v>0</v>
      </c>
      <c r="NB57" s="56"/>
      <c r="NC57" s="101" t="s">
        <v>325</v>
      </c>
      <c r="ND57" s="102" t="s">
        <v>325</v>
      </c>
      <c r="NE57" s="84"/>
      <c r="NF57" s="56"/>
      <c r="NG57" s="61" t="s">
        <v>0</v>
      </c>
      <c r="NH57" s="56"/>
      <c r="NI57" s="101" t="s">
        <v>325</v>
      </c>
      <c r="NJ57" s="102" t="s">
        <v>325</v>
      </c>
      <c r="NK57" s="84"/>
      <c r="NL57" s="56"/>
      <c r="NM57" s="61" t="s">
        <v>0</v>
      </c>
      <c r="NN57" s="56"/>
      <c r="NO57" s="101" t="s">
        <v>325</v>
      </c>
      <c r="NP57" s="102" t="s">
        <v>325</v>
      </c>
      <c r="NQ57" s="84"/>
      <c r="NR57" s="56"/>
      <c r="NS57" s="61" t="s">
        <v>0</v>
      </c>
      <c r="NT57" s="56"/>
      <c r="NU57" s="101" t="s">
        <v>325</v>
      </c>
      <c r="NV57" s="102" t="s">
        <v>325</v>
      </c>
      <c r="NW57" s="61"/>
      <c r="NX57" s="93"/>
      <c r="NY57" s="61" t="s">
        <v>0</v>
      </c>
      <c r="NZ57" s="56"/>
      <c r="OA57" s="101" t="s">
        <v>325</v>
      </c>
      <c r="OB57" s="102" t="s">
        <v>325</v>
      </c>
      <c r="OC57" s="61"/>
      <c r="OD57" s="229"/>
      <c r="OE57" s="101" t="s">
        <v>0</v>
      </c>
      <c r="OF57" s="101"/>
      <c r="OG57" s="101" t="s">
        <v>325</v>
      </c>
      <c r="OH57" s="102" t="s">
        <v>325</v>
      </c>
    </row>
    <row r="58" spans="1:398" ht="15" hidden="1" customHeight="1" x14ac:dyDescent="0.2">
      <c r="A58" s="260">
        <f>IF(B58="","",VLOOKUP(B58,'Registrovaní tipéri'!$A$2:$B$101,2,FALSE))</f>
        <v>72</v>
      </c>
      <c r="B58" s="250" t="s">
        <v>354</v>
      </c>
      <c r="J58" s="248"/>
      <c r="K58" s="61"/>
      <c r="L58" s="61"/>
      <c r="M58" s="101" t="s">
        <v>325</v>
      </c>
      <c r="N58" s="102" t="s">
        <v>325</v>
      </c>
      <c r="O58" s="61"/>
      <c r="P58" s="248"/>
      <c r="Q58" s="61"/>
      <c r="R58" s="61"/>
      <c r="S58" s="101" t="s">
        <v>325</v>
      </c>
      <c r="T58" s="102" t="s">
        <v>325</v>
      </c>
      <c r="U58" s="72"/>
      <c r="V58" s="93">
        <v>1</v>
      </c>
      <c r="W58" s="61" t="s">
        <v>0</v>
      </c>
      <c r="X58" s="56">
        <v>3</v>
      </c>
      <c r="Y58" s="101" t="s">
        <v>217</v>
      </c>
      <c r="Z58" s="102" t="s">
        <v>218</v>
      </c>
      <c r="AA58" s="84"/>
      <c r="AB58" s="56">
        <v>3</v>
      </c>
      <c r="AC58" s="61" t="s">
        <v>0</v>
      </c>
      <c r="AD58" s="56">
        <v>1</v>
      </c>
      <c r="AE58" s="101" t="s">
        <v>218</v>
      </c>
      <c r="AF58" s="102" t="s">
        <v>288</v>
      </c>
      <c r="AG58" s="84"/>
      <c r="AH58" s="56">
        <v>1</v>
      </c>
      <c r="AI58" s="61" t="s">
        <v>0</v>
      </c>
      <c r="AJ58" s="56">
        <v>3</v>
      </c>
      <c r="AK58" s="101" t="s">
        <v>265</v>
      </c>
      <c r="AL58" s="102" t="s">
        <v>288</v>
      </c>
      <c r="AM58" s="84"/>
      <c r="AN58" s="93">
        <v>0</v>
      </c>
      <c r="AO58" s="61" t="s">
        <v>0</v>
      </c>
      <c r="AP58" s="56">
        <v>3</v>
      </c>
      <c r="AQ58" s="101" t="s">
        <v>217</v>
      </c>
      <c r="AR58" s="102" t="s">
        <v>213</v>
      </c>
      <c r="AS58" s="84"/>
      <c r="AT58" s="56"/>
      <c r="AU58" s="61" t="s">
        <v>0</v>
      </c>
      <c r="AV58" s="56"/>
      <c r="AW58" s="101" t="s">
        <v>325</v>
      </c>
      <c r="AX58" s="102" t="s">
        <v>325</v>
      </c>
      <c r="AY58" s="84"/>
      <c r="AZ58" s="93">
        <v>2</v>
      </c>
      <c r="BA58" s="61" t="s">
        <v>0</v>
      </c>
      <c r="BB58" s="56">
        <v>1</v>
      </c>
      <c r="BC58" s="101" t="s">
        <v>265</v>
      </c>
      <c r="BD58" s="102" t="s">
        <v>359</v>
      </c>
      <c r="BE58" s="84"/>
      <c r="BF58" s="56">
        <v>2</v>
      </c>
      <c r="BG58" s="61" t="s">
        <v>0</v>
      </c>
      <c r="BH58" s="56">
        <v>3</v>
      </c>
      <c r="BI58" s="101" t="s">
        <v>217</v>
      </c>
      <c r="BJ58" s="102" t="s">
        <v>215</v>
      </c>
      <c r="BK58" s="84"/>
      <c r="BL58" s="56">
        <v>4</v>
      </c>
      <c r="BM58" s="61" t="s">
        <v>0</v>
      </c>
      <c r="BN58" s="56">
        <v>1</v>
      </c>
      <c r="BO58" s="101" t="s">
        <v>216</v>
      </c>
      <c r="BP58" s="102" t="s">
        <v>215</v>
      </c>
      <c r="BQ58" s="84"/>
      <c r="BR58" s="56"/>
      <c r="BS58" s="61" t="s">
        <v>0</v>
      </c>
      <c r="BT58" s="56"/>
      <c r="BU58" s="101" t="s">
        <v>325</v>
      </c>
      <c r="BV58" s="102" t="s">
        <v>325</v>
      </c>
      <c r="BW58" s="84"/>
      <c r="BX58" s="56"/>
      <c r="BY58" s="61" t="s">
        <v>0</v>
      </c>
      <c r="BZ58" s="56"/>
      <c r="CA58" s="101" t="s">
        <v>325</v>
      </c>
      <c r="CB58" s="102" t="s">
        <v>325</v>
      </c>
      <c r="CC58" s="84"/>
      <c r="CD58" s="56"/>
      <c r="CE58" s="61" t="s">
        <v>0</v>
      </c>
      <c r="CF58" s="56"/>
      <c r="CG58" s="101" t="s">
        <v>325</v>
      </c>
      <c r="CH58" s="102" t="s">
        <v>325</v>
      </c>
      <c r="CI58" s="84"/>
      <c r="CJ58" s="93"/>
      <c r="CK58" s="61" t="s">
        <v>0</v>
      </c>
      <c r="CL58" s="56"/>
      <c r="CM58" s="101" t="s">
        <v>325</v>
      </c>
      <c r="CN58" s="102" t="s">
        <v>325</v>
      </c>
      <c r="CO58" s="84"/>
      <c r="CP58" s="93"/>
      <c r="CQ58" s="61" t="s">
        <v>0</v>
      </c>
      <c r="CR58" s="56"/>
      <c r="CS58" s="101" t="s">
        <v>325</v>
      </c>
      <c r="CT58" s="102" t="s">
        <v>325</v>
      </c>
      <c r="CU58" s="84"/>
      <c r="CV58" s="56"/>
      <c r="CW58" s="61" t="s">
        <v>0</v>
      </c>
      <c r="CX58" s="56"/>
      <c r="CY58" s="101" t="s">
        <v>325</v>
      </c>
      <c r="CZ58" s="102" t="s">
        <v>325</v>
      </c>
      <c r="DA58" s="84"/>
      <c r="DB58" s="56"/>
      <c r="DC58" s="61" t="s">
        <v>0</v>
      </c>
      <c r="DD58" s="56"/>
      <c r="DE58" s="101" t="s">
        <v>325</v>
      </c>
      <c r="DF58" s="102" t="s">
        <v>325</v>
      </c>
      <c r="DG58" s="84"/>
      <c r="DH58" s="56"/>
      <c r="DI58" s="61" t="s">
        <v>0</v>
      </c>
      <c r="DJ58" s="56"/>
      <c r="DK58" s="101" t="s">
        <v>325</v>
      </c>
      <c r="DL58" s="102" t="s">
        <v>325</v>
      </c>
      <c r="DM58" s="84"/>
      <c r="DN58" s="56"/>
      <c r="DO58" s="61" t="s">
        <v>0</v>
      </c>
      <c r="DP58" s="56"/>
      <c r="DQ58" s="101" t="s">
        <v>325</v>
      </c>
      <c r="DR58" s="102" t="s">
        <v>325</v>
      </c>
      <c r="DS58" s="84"/>
      <c r="DT58" s="56"/>
      <c r="DU58" s="61" t="s">
        <v>0</v>
      </c>
      <c r="DV58" s="56"/>
      <c r="DW58" s="101" t="s">
        <v>325</v>
      </c>
      <c r="DX58" s="102" t="s">
        <v>325</v>
      </c>
      <c r="DY58" s="84"/>
      <c r="DZ58" s="56"/>
      <c r="EA58" s="61" t="s">
        <v>0</v>
      </c>
      <c r="EB58" s="56"/>
      <c r="EC58" s="101" t="s">
        <v>325</v>
      </c>
      <c r="ED58" s="102" t="s">
        <v>325</v>
      </c>
      <c r="EE58" s="84"/>
      <c r="EF58" s="56"/>
      <c r="EG58" s="61" t="s">
        <v>0</v>
      </c>
      <c r="EH58" s="56"/>
      <c r="EI58" s="101" t="s">
        <v>325</v>
      </c>
      <c r="EJ58" s="102" t="s">
        <v>325</v>
      </c>
      <c r="EK58" s="84"/>
      <c r="EL58" s="56"/>
      <c r="EM58" s="61" t="s">
        <v>0</v>
      </c>
      <c r="EN58" s="56"/>
      <c r="EO58" s="101" t="s">
        <v>325</v>
      </c>
      <c r="EP58" s="102" t="s">
        <v>325</v>
      </c>
      <c r="EQ58" s="84"/>
      <c r="ER58" s="93"/>
      <c r="ES58" s="61" t="s">
        <v>0</v>
      </c>
      <c r="ET58" s="56"/>
      <c r="EU58" s="101" t="s">
        <v>325</v>
      </c>
      <c r="EV58" s="102" t="s">
        <v>325</v>
      </c>
      <c r="EW58" s="84"/>
      <c r="EX58" s="56"/>
      <c r="EY58" s="61" t="s">
        <v>0</v>
      </c>
      <c r="EZ58" s="56"/>
      <c r="FA58" s="101" t="s">
        <v>325</v>
      </c>
      <c r="FB58" s="102" t="s">
        <v>325</v>
      </c>
      <c r="FC58" s="84"/>
      <c r="FD58" s="93"/>
      <c r="FE58" s="61" t="s">
        <v>0</v>
      </c>
      <c r="FF58" s="56"/>
      <c r="FG58" s="101" t="s">
        <v>325</v>
      </c>
      <c r="FH58" s="102" t="s">
        <v>325</v>
      </c>
      <c r="FI58" s="84"/>
      <c r="FJ58" s="56"/>
      <c r="FK58" s="61" t="s">
        <v>0</v>
      </c>
      <c r="FL58" s="56"/>
      <c r="FM58" s="101" t="s">
        <v>325</v>
      </c>
      <c r="FN58" s="102" t="s">
        <v>325</v>
      </c>
      <c r="FO58" s="84"/>
      <c r="FP58" s="56"/>
      <c r="FQ58" s="61" t="s">
        <v>0</v>
      </c>
      <c r="FR58" s="56"/>
      <c r="FS58" s="101" t="s">
        <v>325</v>
      </c>
      <c r="FT58" s="102" t="s">
        <v>325</v>
      </c>
      <c r="FU58" s="84"/>
      <c r="FV58" s="56"/>
      <c r="FW58" s="61" t="s">
        <v>0</v>
      </c>
      <c r="FX58" s="56"/>
      <c r="FY58" s="101" t="s">
        <v>325</v>
      </c>
      <c r="FZ58" s="102" t="s">
        <v>325</v>
      </c>
      <c r="GA58" s="84"/>
      <c r="GB58" s="93"/>
      <c r="GC58" s="61" t="s">
        <v>0</v>
      </c>
      <c r="GD58" s="56"/>
      <c r="GE58" s="101" t="s">
        <v>325</v>
      </c>
      <c r="GF58" s="102" t="s">
        <v>325</v>
      </c>
      <c r="GG58" s="84"/>
      <c r="GH58" s="93"/>
      <c r="GI58" s="61" t="s">
        <v>0</v>
      </c>
      <c r="GJ58" s="56"/>
      <c r="GK58" s="101" t="s">
        <v>325</v>
      </c>
      <c r="GL58" s="102" t="s">
        <v>325</v>
      </c>
      <c r="GM58" s="84"/>
      <c r="GN58" s="56"/>
      <c r="GO58" s="61" t="s">
        <v>0</v>
      </c>
      <c r="GP58" s="56"/>
      <c r="GQ58" s="101" t="s">
        <v>325</v>
      </c>
      <c r="GR58" s="102" t="s">
        <v>325</v>
      </c>
      <c r="GS58" s="84"/>
      <c r="GT58" s="56"/>
      <c r="GU58" s="61" t="s">
        <v>0</v>
      </c>
      <c r="GV58" s="56"/>
      <c r="GW58" s="101" t="s">
        <v>325</v>
      </c>
      <c r="GX58" s="102" t="s">
        <v>325</v>
      </c>
      <c r="GY58" s="84"/>
      <c r="GZ58" s="93"/>
      <c r="HA58" s="61" t="s">
        <v>0</v>
      </c>
      <c r="HB58" s="56"/>
      <c r="HC58" s="101" t="s">
        <v>325</v>
      </c>
      <c r="HD58" s="102" t="s">
        <v>325</v>
      </c>
      <c r="HE58" s="84"/>
      <c r="HF58" s="56"/>
      <c r="HG58" s="61" t="s">
        <v>0</v>
      </c>
      <c r="HH58" s="56"/>
      <c r="HI58" s="101" t="s">
        <v>325</v>
      </c>
      <c r="HJ58" s="102" t="s">
        <v>325</v>
      </c>
      <c r="HK58" s="84"/>
      <c r="HL58" s="56"/>
      <c r="HM58" s="61" t="s">
        <v>0</v>
      </c>
      <c r="HN58" s="56"/>
      <c r="HO58" s="101" t="s">
        <v>325</v>
      </c>
      <c r="HP58" s="102" t="s">
        <v>325</v>
      </c>
      <c r="HQ58" s="84"/>
      <c r="HR58" s="56"/>
      <c r="HS58" s="61" t="s">
        <v>0</v>
      </c>
      <c r="HT58" s="56"/>
      <c r="HU58" s="101" t="s">
        <v>325</v>
      </c>
      <c r="HV58" s="102" t="s">
        <v>325</v>
      </c>
      <c r="HW58" s="84"/>
      <c r="HX58" s="93"/>
      <c r="HY58" s="61" t="s">
        <v>0</v>
      </c>
      <c r="HZ58" s="56"/>
      <c r="IA58" s="101" t="s">
        <v>325</v>
      </c>
      <c r="IB58" s="102" t="s">
        <v>325</v>
      </c>
      <c r="IC58" s="84"/>
      <c r="ID58" s="56"/>
      <c r="IE58" s="61" t="s">
        <v>0</v>
      </c>
      <c r="IF58" s="56"/>
      <c r="IG58" s="101" t="s">
        <v>325</v>
      </c>
      <c r="IH58" s="102" t="s">
        <v>325</v>
      </c>
      <c r="II58" s="84"/>
      <c r="IJ58" s="56"/>
      <c r="IK58" s="61" t="s">
        <v>0</v>
      </c>
      <c r="IL58" s="56"/>
      <c r="IM58" s="101" t="s">
        <v>325</v>
      </c>
      <c r="IN58" s="102" t="s">
        <v>325</v>
      </c>
      <c r="IO58" s="84"/>
      <c r="IP58" s="93"/>
      <c r="IQ58" s="61" t="s">
        <v>0</v>
      </c>
      <c r="IR58" s="56"/>
      <c r="IS58" s="101" t="s">
        <v>325</v>
      </c>
      <c r="IT58" s="102" t="s">
        <v>325</v>
      </c>
      <c r="IU58" s="84"/>
      <c r="IV58" s="56"/>
      <c r="IW58" s="61" t="s">
        <v>0</v>
      </c>
      <c r="IX58" s="56"/>
      <c r="IY58" s="101" t="s">
        <v>325</v>
      </c>
      <c r="IZ58" s="102" t="s">
        <v>325</v>
      </c>
      <c r="JA58" s="84"/>
      <c r="JB58" s="56"/>
      <c r="JC58" s="61" t="s">
        <v>0</v>
      </c>
      <c r="JD58" s="56"/>
      <c r="JE58" s="101" t="s">
        <v>325</v>
      </c>
      <c r="JF58" s="102" t="s">
        <v>325</v>
      </c>
      <c r="JG58" s="84"/>
      <c r="JH58" s="56"/>
      <c r="JI58" s="61" t="s">
        <v>0</v>
      </c>
      <c r="JJ58" s="56"/>
      <c r="JK58" s="101" t="s">
        <v>325</v>
      </c>
      <c r="JL58" s="102" t="s">
        <v>325</v>
      </c>
      <c r="JM58" s="84"/>
      <c r="JN58" s="56"/>
      <c r="JO58" s="61" t="s">
        <v>0</v>
      </c>
      <c r="JP58" s="56"/>
      <c r="JQ58" s="101" t="s">
        <v>325</v>
      </c>
      <c r="JR58" s="102" t="s">
        <v>325</v>
      </c>
      <c r="JS58" s="84"/>
      <c r="JT58" s="93"/>
      <c r="JU58" s="61" t="s">
        <v>0</v>
      </c>
      <c r="JV58" s="56"/>
      <c r="JW58" s="101" t="s">
        <v>325</v>
      </c>
      <c r="JX58" s="102" t="s">
        <v>325</v>
      </c>
      <c r="JY58" s="84"/>
      <c r="JZ58" s="93"/>
      <c r="KA58" s="61" t="s">
        <v>0</v>
      </c>
      <c r="KB58" s="56"/>
      <c r="KC58" s="101" t="s">
        <v>325</v>
      </c>
      <c r="KD58" s="102" t="s">
        <v>325</v>
      </c>
      <c r="KE58" s="84"/>
      <c r="KF58" s="93"/>
      <c r="KG58" s="61" t="s">
        <v>0</v>
      </c>
      <c r="KH58" s="56"/>
      <c r="KI58" s="101" t="s">
        <v>325</v>
      </c>
      <c r="KJ58" s="102" t="s">
        <v>325</v>
      </c>
      <c r="KK58" s="84"/>
      <c r="KL58" s="56"/>
      <c r="KM58" s="61" t="s">
        <v>0</v>
      </c>
      <c r="KN58" s="56"/>
      <c r="KO58" s="101" t="s">
        <v>325</v>
      </c>
      <c r="KP58" s="102" t="s">
        <v>325</v>
      </c>
      <c r="KQ58" s="84"/>
      <c r="KR58" s="56"/>
      <c r="KS58" s="61" t="s">
        <v>0</v>
      </c>
      <c r="KT58" s="56"/>
      <c r="KU58" s="101" t="s">
        <v>325</v>
      </c>
      <c r="KV58" s="102" t="s">
        <v>325</v>
      </c>
      <c r="KW58" s="84"/>
      <c r="KX58" s="56"/>
      <c r="KY58" s="61" t="s">
        <v>0</v>
      </c>
      <c r="KZ58" s="56"/>
      <c r="LA58" s="101" t="s">
        <v>325</v>
      </c>
      <c r="LB58" s="102" t="s">
        <v>325</v>
      </c>
      <c r="LC58" s="84"/>
      <c r="LD58" s="93"/>
      <c r="LE58" s="61" t="s">
        <v>0</v>
      </c>
      <c r="LF58" s="56"/>
      <c r="LG58" s="101" t="s">
        <v>325</v>
      </c>
      <c r="LH58" s="102" t="s">
        <v>325</v>
      </c>
      <c r="LI58" s="84"/>
      <c r="LJ58" s="56"/>
      <c r="LK58" s="61" t="s">
        <v>0</v>
      </c>
      <c r="LL58" s="56"/>
      <c r="LM58" s="101" t="s">
        <v>325</v>
      </c>
      <c r="LN58" s="102" t="s">
        <v>325</v>
      </c>
      <c r="LO58" s="84"/>
      <c r="LP58" s="56"/>
      <c r="LQ58" s="61" t="s">
        <v>0</v>
      </c>
      <c r="LR58" s="56"/>
      <c r="LS58" s="101" t="s">
        <v>325</v>
      </c>
      <c r="LT58" s="102" t="s">
        <v>325</v>
      </c>
      <c r="LU58" s="84"/>
      <c r="LV58" s="93"/>
      <c r="LW58" s="61" t="s">
        <v>0</v>
      </c>
      <c r="LX58" s="56"/>
      <c r="LY58" s="101" t="s">
        <v>325</v>
      </c>
      <c r="LZ58" s="102" t="s">
        <v>325</v>
      </c>
      <c r="MA58" s="84"/>
      <c r="MB58" s="56"/>
      <c r="MC58" s="61" t="s">
        <v>0</v>
      </c>
      <c r="MD58" s="56"/>
      <c r="ME58" s="101" t="s">
        <v>325</v>
      </c>
      <c r="MF58" s="102" t="s">
        <v>325</v>
      </c>
      <c r="MG58" s="84"/>
      <c r="MH58" s="56"/>
      <c r="MI58" s="61" t="s">
        <v>0</v>
      </c>
      <c r="MJ58" s="56"/>
      <c r="MK58" s="101" t="s">
        <v>325</v>
      </c>
      <c r="ML58" s="102" t="s">
        <v>325</v>
      </c>
      <c r="MM58" s="84"/>
      <c r="MN58" s="56"/>
      <c r="MO58" s="61" t="s">
        <v>0</v>
      </c>
      <c r="MP58" s="56"/>
      <c r="MQ58" s="101" t="s">
        <v>325</v>
      </c>
      <c r="MR58" s="102" t="s">
        <v>325</v>
      </c>
      <c r="MS58" s="84"/>
      <c r="MT58" s="93"/>
      <c r="MU58" s="61" t="s">
        <v>0</v>
      </c>
      <c r="MV58" s="56"/>
      <c r="MW58" s="101" t="s">
        <v>325</v>
      </c>
      <c r="MX58" s="102" t="s">
        <v>325</v>
      </c>
      <c r="MY58" s="84"/>
      <c r="MZ58" s="56"/>
      <c r="NA58" s="61" t="s">
        <v>0</v>
      </c>
      <c r="NB58" s="56"/>
      <c r="NC58" s="101" t="s">
        <v>325</v>
      </c>
      <c r="ND58" s="102" t="s">
        <v>325</v>
      </c>
      <c r="NE58" s="84"/>
      <c r="NF58" s="56"/>
      <c r="NG58" s="61" t="s">
        <v>0</v>
      </c>
      <c r="NH58" s="56"/>
      <c r="NI58" s="101" t="s">
        <v>325</v>
      </c>
      <c r="NJ58" s="102" t="s">
        <v>325</v>
      </c>
      <c r="NK58" s="84"/>
      <c r="NL58" s="56"/>
      <c r="NM58" s="61" t="s">
        <v>0</v>
      </c>
      <c r="NN58" s="56"/>
      <c r="NO58" s="101" t="s">
        <v>325</v>
      </c>
      <c r="NP58" s="102" t="s">
        <v>325</v>
      </c>
      <c r="NQ58" s="84"/>
      <c r="NR58" s="56"/>
      <c r="NS58" s="61" t="s">
        <v>0</v>
      </c>
      <c r="NT58" s="56"/>
      <c r="NU58" s="101" t="s">
        <v>325</v>
      </c>
      <c r="NV58" s="102" t="s">
        <v>325</v>
      </c>
      <c r="NW58" s="61"/>
      <c r="NX58" s="93"/>
      <c r="NY58" s="61" t="s">
        <v>0</v>
      </c>
      <c r="NZ58" s="56"/>
      <c r="OA58" s="101" t="s">
        <v>325</v>
      </c>
      <c r="OB58" s="102" t="s">
        <v>325</v>
      </c>
      <c r="OC58" s="61"/>
      <c r="OD58" s="229"/>
      <c r="OE58" s="101" t="s">
        <v>0</v>
      </c>
      <c r="OF58" s="101"/>
      <c r="OG58" s="101" t="s">
        <v>325</v>
      </c>
      <c r="OH58" s="102" t="s">
        <v>325</v>
      </c>
    </row>
    <row r="59" spans="1:398" ht="15" x14ac:dyDescent="0.2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215</v>
      </c>
      <c r="N59" s="102" t="s">
        <v>215</v>
      </c>
      <c r="O59" s="72"/>
      <c r="P59" s="93">
        <v>3</v>
      </c>
      <c r="Q59" s="61" t="s">
        <v>0</v>
      </c>
      <c r="R59" s="56">
        <v>0</v>
      </c>
      <c r="S59" s="101" t="s">
        <v>215</v>
      </c>
      <c r="T59" s="102" t="s">
        <v>211</v>
      </c>
      <c r="U59" s="72"/>
      <c r="V59" s="93">
        <v>0</v>
      </c>
      <c r="W59" s="61" t="s">
        <v>0</v>
      </c>
      <c r="X59" s="56">
        <v>2</v>
      </c>
      <c r="Y59" s="101" t="s">
        <v>216</v>
      </c>
      <c r="Z59" s="102" t="s">
        <v>215</v>
      </c>
      <c r="AA59" s="84"/>
      <c r="AB59" s="56">
        <v>2</v>
      </c>
      <c r="AC59" s="61" t="s">
        <v>0</v>
      </c>
      <c r="AD59" s="56">
        <v>0</v>
      </c>
      <c r="AE59" s="101" t="s">
        <v>215</v>
      </c>
      <c r="AF59" s="102" t="s">
        <v>211</v>
      </c>
      <c r="AG59" s="84"/>
      <c r="AH59" s="56">
        <v>0</v>
      </c>
      <c r="AI59" s="61" t="s">
        <v>0</v>
      </c>
      <c r="AJ59" s="56">
        <v>3</v>
      </c>
      <c r="AK59" s="101" t="s">
        <v>215</v>
      </c>
      <c r="AL59" s="102" t="s">
        <v>288</v>
      </c>
      <c r="AM59" s="84"/>
      <c r="AN59" s="93">
        <v>0</v>
      </c>
      <c r="AO59" s="61" t="s">
        <v>0</v>
      </c>
      <c r="AP59" s="56">
        <v>3</v>
      </c>
      <c r="AQ59" s="101" t="s">
        <v>217</v>
      </c>
      <c r="AR59" s="102" t="s">
        <v>215</v>
      </c>
      <c r="AS59" s="84"/>
      <c r="AT59" s="56">
        <v>2</v>
      </c>
      <c r="AU59" s="61" t="s">
        <v>0</v>
      </c>
      <c r="AV59" s="56">
        <v>0</v>
      </c>
      <c r="AW59" s="101" t="s">
        <v>215</v>
      </c>
      <c r="AX59" s="102" t="s">
        <v>288</v>
      </c>
      <c r="AY59" s="84"/>
      <c r="AZ59" s="93">
        <v>2</v>
      </c>
      <c r="BA59" s="61" t="s">
        <v>0</v>
      </c>
      <c r="BB59" s="56">
        <v>0</v>
      </c>
      <c r="BC59" s="101" t="s">
        <v>265</v>
      </c>
      <c r="BD59" s="102" t="s">
        <v>208</v>
      </c>
      <c r="BE59" s="84"/>
      <c r="BF59" s="56">
        <v>1</v>
      </c>
      <c r="BG59" s="61" t="s">
        <v>0</v>
      </c>
      <c r="BH59" s="56">
        <v>2</v>
      </c>
      <c r="BI59" s="101" t="s">
        <v>206</v>
      </c>
      <c r="BJ59" s="102" t="s">
        <v>209</v>
      </c>
      <c r="BK59" s="84"/>
      <c r="BL59" s="56">
        <v>3</v>
      </c>
      <c r="BM59" s="61" t="s">
        <v>0</v>
      </c>
      <c r="BN59" s="56">
        <v>0</v>
      </c>
      <c r="BO59" s="101" t="s">
        <v>216</v>
      </c>
      <c r="BP59" s="102" t="s">
        <v>216</v>
      </c>
      <c r="BQ59" s="84"/>
      <c r="BR59" s="56">
        <v>1</v>
      </c>
      <c r="BS59" s="61" t="s">
        <v>0</v>
      </c>
      <c r="BT59" s="56">
        <v>3</v>
      </c>
      <c r="BU59" s="101" t="s">
        <v>215</v>
      </c>
      <c r="BV59" s="102" t="s">
        <v>215</v>
      </c>
      <c r="BW59" s="84"/>
      <c r="BX59" s="56">
        <v>3</v>
      </c>
      <c r="BY59" s="61" t="s">
        <v>0</v>
      </c>
      <c r="BZ59" s="56">
        <v>0</v>
      </c>
      <c r="CA59" s="101" t="s">
        <v>215</v>
      </c>
      <c r="CB59" s="102" t="s">
        <v>211</v>
      </c>
      <c r="CC59" s="84"/>
      <c r="CD59" s="56">
        <v>3</v>
      </c>
      <c r="CE59" s="61" t="s">
        <v>0</v>
      </c>
      <c r="CF59" s="56">
        <v>0</v>
      </c>
      <c r="CG59" s="101" t="s">
        <v>217</v>
      </c>
      <c r="CH59" s="102" t="s">
        <v>216</v>
      </c>
      <c r="CI59" s="84"/>
      <c r="CJ59" s="93">
        <v>3</v>
      </c>
      <c r="CK59" s="61" t="s">
        <v>0</v>
      </c>
      <c r="CL59" s="56">
        <v>0</v>
      </c>
      <c r="CM59" s="101" t="s">
        <v>215</v>
      </c>
      <c r="CN59" s="102" t="s">
        <v>215</v>
      </c>
      <c r="CO59" s="84"/>
      <c r="CP59" s="93">
        <v>1</v>
      </c>
      <c r="CQ59" s="61" t="s">
        <v>0</v>
      </c>
      <c r="CR59" s="56">
        <v>2</v>
      </c>
      <c r="CS59" s="101" t="s">
        <v>216</v>
      </c>
      <c r="CT59" s="102" t="s">
        <v>359</v>
      </c>
      <c r="CU59" s="84"/>
      <c r="CV59" s="56">
        <v>0</v>
      </c>
      <c r="CW59" s="61" t="s">
        <v>0</v>
      </c>
      <c r="CX59" s="56">
        <v>3</v>
      </c>
      <c r="CY59" s="101" t="s">
        <v>215</v>
      </c>
      <c r="CZ59" s="102" t="s">
        <v>211</v>
      </c>
      <c r="DA59" s="84"/>
      <c r="DB59" s="56">
        <v>0</v>
      </c>
      <c r="DC59" s="61" t="s">
        <v>0</v>
      </c>
      <c r="DD59" s="56">
        <v>2</v>
      </c>
      <c r="DE59" s="101" t="s">
        <v>216</v>
      </c>
      <c r="DF59" s="102" t="s">
        <v>213</v>
      </c>
      <c r="DG59" s="84"/>
      <c r="DH59" s="56">
        <v>3</v>
      </c>
      <c r="DI59" s="61" t="s">
        <v>0</v>
      </c>
      <c r="DJ59" s="56">
        <v>0</v>
      </c>
      <c r="DK59" s="101" t="s">
        <v>215</v>
      </c>
      <c r="DL59" s="102" t="s">
        <v>211</v>
      </c>
      <c r="DM59" s="84"/>
      <c r="DN59" s="56">
        <v>1</v>
      </c>
      <c r="DO59" s="61" t="s">
        <v>0</v>
      </c>
      <c r="DP59" s="56">
        <v>2</v>
      </c>
      <c r="DQ59" s="101" t="s">
        <v>215</v>
      </c>
      <c r="DR59" s="102" t="s">
        <v>211</v>
      </c>
      <c r="DS59" s="84"/>
      <c r="DT59" s="56">
        <v>2</v>
      </c>
      <c r="DU59" s="61" t="s">
        <v>0</v>
      </c>
      <c r="DV59" s="56">
        <v>0</v>
      </c>
      <c r="DW59" s="101" t="s">
        <v>217</v>
      </c>
      <c r="DX59" s="102" t="s">
        <v>215</v>
      </c>
      <c r="DY59" s="84"/>
      <c r="DZ59" s="56">
        <v>3</v>
      </c>
      <c r="EA59" s="61" t="s">
        <v>0</v>
      </c>
      <c r="EB59" s="56">
        <v>0</v>
      </c>
      <c r="EC59" s="101" t="s">
        <v>215</v>
      </c>
      <c r="ED59" s="102" t="s">
        <v>211</v>
      </c>
      <c r="EE59" s="84"/>
      <c r="EF59" s="56">
        <v>0</v>
      </c>
      <c r="EG59" s="61" t="s">
        <v>0</v>
      </c>
      <c r="EH59" s="56">
        <v>3</v>
      </c>
      <c r="EI59" s="101" t="s">
        <v>215</v>
      </c>
      <c r="EJ59" s="102" t="s">
        <v>217</v>
      </c>
      <c r="EK59" s="84"/>
      <c r="EL59" s="56">
        <v>1</v>
      </c>
      <c r="EM59" s="61" t="s">
        <v>0</v>
      </c>
      <c r="EN59" s="56">
        <v>3</v>
      </c>
      <c r="EO59" s="101" t="s">
        <v>215</v>
      </c>
      <c r="EP59" s="102" t="s">
        <v>215</v>
      </c>
      <c r="EQ59" s="84"/>
      <c r="ER59" s="93">
        <v>0</v>
      </c>
      <c r="ES59" s="61" t="s">
        <v>0</v>
      </c>
      <c r="ET59" s="56">
        <v>2</v>
      </c>
      <c r="EU59" s="101" t="s">
        <v>217</v>
      </c>
      <c r="EV59" s="102" t="s">
        <v>213</v>
      </c>
      <c r="EW59" s="84"/>
      <c r="EX59" s="56">
        <v>2</v>
      </c>
      <c r="EY59" s="61" t="s">
        <v>0</v>
      </c>
      <c r="EZ59" s="56">
        <v>0</v>
      </c>
      <c r="FA59" s="101" t="s">
        <v>215</v>
      </c>
      <c r="FB59" s="102" t="s">
        <v>211</v>
      </c>
      <c r="FC59" s="84"/>
      <c r="FD59" s="93">
        <v>2</v>
      </c>
      <c r="FE59" s="61" t="s">
        <v>0</v>
      </c>
      <c r="FF59" s="56">
        <v>1</v>
      </c>
      <c r="FG59" s="101" t="s">
        <v>265</v>
      </c>
      <c r="FH59" s="102" t="s">
        <v>208</v>
      </c>
      <c r="FI59" s="84"/>
      <c r="FJ59" s="56"/>
      <c r="FK59" s="61" t="s">
        <v>0</v>
      </c>
      <c r="FL59" s="56"/>
      <c r="FM59" s="101" t="s">
        <v>325</v>
      </c>
      <c r="FN59" s="102" t="s">
        <v>325</v>
      </c>
      <c r="FO59" s="84"/>
      <c r="FP59" s="56">
        <v>0</v>
      </c>
      <c r="FQ59" s="61" t="s">
        <v>0</v>
      </c>
      <c r="FR59" s="56">
        <v>3</v>
      </c>
      <c r="FS59" s="101" t="s">
        <v>215</v>
      </c>
      <c r="FT59" s="102" t="s">
        <v>211</v>
      </c>
      <c r="FU59" s="84"/>
      <c r="FV59" s="56">
        <v>2</v>
      </c>
      <c r="FW59" s="61" t="s">
        <v>0</v>
      </c>
      <c r="FX59" s="56">
        <v>0</v>
      </c>
      <c r="FY59" s="101" t="s">
        <v>217</v>
      </c>
      <c r="FZ59" s="102" t="s">
        <v>215</v>
      </c>
      <c r="GA59" s="84"/>
      <c r="GB59" s="93">
        <v>1</v>
      </c>
      <c r="GC59" s="61" t="s">
        <v>0</v>
      </c>
      <c r="GD59" s="56">
        <v>2</v>
      </c>
      <c r="GE59" s="101" t="s">
        <v>217</v>
      </c>
      <c r="GF59" s="102" t="s">
        <v>216</v>
      </c>
      <c r="GG59" s="84"/>
      <c r="GH59" s="93">
        <v>2</v>
      </c>
      <c r="GI59" s="61" t="s">
        <v>0</v>
      </c>
      <c r="GJ59" s="56">
        <v>0</v>
      </c>
      <c r="GK59" s="101" t="s">
        <v>216</v>
      </c>
      <c r="GL59" s="102" t="s">
        <v>217</v>
      </c>
      <c r="GM59" s="84"/>
      <c r="GN59" s="56">
        <v>1</v>
      </c>
      <c r="GO59" s="61" t="s">
        <v>0</v>
      </c>
      <c r="GP59" s="56">
        <v>2</v>
      </c>
      <c r="GQ59" s="101" t="s">
        <v>216</v>
      </c>
      <c r="GR59" s="102" t="s">
        <v>217</v>
      </c>
      <c r="GS59" s="84"/>
      <c r="GT59" s="56">
        <v>1</v>
      </c>
      <c r="GU59" s="61" t="s">
        <v>0</v>
      </c>
      <c r="GV59" s="56">
        <v>2</v>
      </c>
      <c r="GW59" s="101" t="s">
        <v>265</v>
      </c>
      <c r="GX59" s="102" t="s">
        <v>216</v>
      </c>
      <c r="GY59" s="84"/>
      <c r="GZ59" s="93">
        <v>3</v>
      </c>
      <c r="HA59" s="61" t="s">
        <v>0</v>
      </c>
      <c r="HB59" s="56">
        <v>0</v>
      </c>
      <c r="HC59" s="101" t="s">
        <v>265</v>
      </c>
      <c r="HD59" s="102" t="s">
        <v>217</v>
      </c>
      <c r="HE59" s="84"/>
      <c r="HF59" s="56">
        <v>2</v>
      </c>
      <c r="HG59" s="61" t="s">
        <v>0</v>
      </c>
      <c r="HH59" s="56">
        <v>0</v>
      </c>
      <c r="HI59" s="101" t="s">
        <v>217</v>
      </c>
      <c r="HJ59" s="102" t="s">
        <v>216</v>
      </c>
      <c r="HK59" s="84"/>
      <c r="HL59" s="56">
        <v>1</v>
      </c>
      <c r="HM59" s="61" t="s">
        <v>0</v>
      </c>
      <c r="HN59" s="56">
        <v>3</v>
      </c>
      <c r="HO59" s="101" t="s">
        <v>216</v>
      </c>
      <c r="HP59" s="102" t="s">
        <v>218</v>
      </c>
      <c r="HQ59" s="84"/>
      <c r="HR59" s="56">
        <v>3</v>
      </c>
      <c r="HS59" s="61" t="s">
        <v>0</v>
      </c>
      <c r="HT59" s="56">
        <v>0</v>
      </c>
      <c r="HU59" s="101" t="s">
        <v>216</v>
      </c>
      <c r="HV59" s="102" t="s">
        <v>217</v>
      </c>
      <c r="HW59" s="84"/>
      <c r="HX59" s="93"/>
      <c r="HY59" s="61" t="s">
        <v>0</v>
      </c>
      <c r="HZ59" s="56"/>
      <c r="IA59" s="101" t="s">
        <v>325</v>
      </c>
      <c r="IB59" s="102" t="s">
        <v>325</v>
      </c>
      <c r="IC59" s="84"/>
      <c r="ID59" s="56">
        <v>1</v>
      </c>
      <c r="IE59" s="61" t="s">
        <v>0</v>
      </c>
      <c r="IF59" s="56">
        <v>3</v>
      </c>
      <c r="IG59" s="101" t="s">
        <v>217</v>
      </c>
      <c r="IH59" s="102" t="s">
        <v>211</v>
      </c>
      <c r="II59" s="84"/>
      <c r="IJ59" s="56"/>
      <c r="IK59" s="61" t="s">
        <v>0</v>
      </c>
      <c r="IL59" s="56"/>
      <c r="IM59" s="101" t="s">
        <v>325</v>
      </c>
      <c r="IN59" s="102" t="s">
        <v>325</v>
      </c>
      <c r="IO59" s="84"/>
      <c r="IP59" s="93">
        <v>2</v>
      </c>
      <c r="IQ59" s="61" t="s">
        <v>0</v>
      </c>
      <c r="IR59" s="56">
        <v>0</v>
      </c>
      <c r="IS59" s="101" t="s">
        <v>218</v>
      </c>
      <c r="IT59" s="102" t="s">
        <v>215</v>
      </c>
      <c r="IU59" s="84"/>
      <c r="IV59" s="56">
        <v>1</v>
      </c>
      <c r="IW59" s="61" t="s">
        <v>0</v>
      </c>
      <c r="IX59" s="56">
        <v>2</v>
      </c>
      <c r="IY59" s="101" t="s">
        <v>215</v>
      </c>
      <c r="IZ59" s="102" t="s">
        <v>326</v>
      </c>
      <c r="JA59" s="84"/>
      <c r="JB59" s="56">
        <v>2</v>
      </c>
      <c r="JC59" s="61" t="s">
        <v>0</v>
      </c>
      <c r="JD59" s="56">
        <v>0</v>
      </c>
      <c r="JE59" s="101" t="s">
        <v>265</v>
      </c>
      <c r="JF59" s="102" t="s">
        <v>214</v>
      </c>
      <c r="JG59" s="84"/>
      <c r="JH59" s="56">
        <v>0</v>
      </c>
      <c r="JI59" s="61" t="s">
        <v>0</v>
      </c>
      <c r="JJ59" s="56">
        <v>2</v>
      </c>
      <c r="JK59" s="101" t="s">
        <v>265</v>
      </c>
      <c r="JL59" s="102" t="s">
        <v>209</v>
      </c>
      <c r="JM59" s="84"/>
      <c r="JN59" s="56">
        <v>0</v>
      </c>
      <c r="JO59" s="61" t="s">
        <v>0</v>
      </c>
      <c r="JP59" s="56">
        <v>2</v>
      </c>
      <c r="JQ59" s="101" t="s">
        <v>217</v>
      </c>
      <c r="JR59" s="102" t="s">
        <v>209</v>
      </c>
      <c r="JS59" s="84"/>
      <c r="JT59" s="93">
        <v>1</v>
      </c>
      <c r="JU59" s="61" t="s">
        <v>0</v>
      </c>
      <c r="JV59" s="56">
        <v>0</v>
      </c>
      <c r="JW59" s="101" t="s">
        <v>215</v>
      </c>
      <c r="JX59" s="102" t="s">
        <v>326</v>
      </c>
      <c r="JY59" s="84"/>
      <c r="JZ59" s="93">
        <v>3</v>
      </c>
      <c r="KA59" s="61" t="s">
        <v>0</v>
      </c>
      <c r="KB59" s="56">
        <v>1</v>
      </c>
      <c r="KC59" s="101" t="s">
        <v>215</v>
      </c>
      <c r="KD59" s="102" t="s">
        <v>288</v>
      </c>
      <c r="KE59" s="84"/>
      <c r="KF59" s="93">
        <v>1</v>
      </c>
      <c r="KG59" s="61" t="s">
        <v>0</v>
      </c>
      <c r="KH59" s="56">
        <v>2</v>
      </c>
      <c r="KI59" s="101" t="s">
        <v>217</v>
      </c>
      <c r="KJ59" s="102" t="s">
        <v>215</v>
      </c>
      <c r="KK59" s="84"/>
      <c r="KL59" s="56"/>
      <c r="KM59" s="61" t="s">
        <v>0</v>
      </c>
      <c r="KN59" s="56"/>
      <c r="KO59" s="101" t="s">
        <v>325</v>
      </c>
      <c r="KP59" s="102" t="s">
        <v>325</v>
      </c>
      <c r="KQ59" s="84"/>
      <c r="KR59" s="56">
        <v>3</v>
      </c>
      <c r="KS59" s="61" t="s">
        <v>0</v>
      </c>
      <c r="KT59" s="56">
        <v>1</v>
      </c>
      <c r="KU59" s="101" t="s">
        <v>215</v>
      </c>
      <c r="KV59" s="102" t="s">
        <v>215</v>
      </c>
      <c r="KW59" s="84"/>
      <c r="KX59" s="56"/>
      <c r="KY59" s="61" t="s">
        <v>0</v>
      </c>
      <c r="KZ59" s="56"/>
      <c r="LA59" s="101" t="s">
        <v>325</v>
      </c>
      <c r="LB59" s="102" t="s">
        <v>325</v>
      </c>
      <c r="LC59" s="84"/>
      <c r="LD59" s="93"/>
      <c r="LE59" s="61" t="s">
        <v>0</v>
      </c>
      <c r="LF59" s="56"/>
      <c r="LG59" s="101" t="s">
        <v>325</v>
      </c>
      <c r="LH59" s="102" t="s">
        <v>325</v>
      </c>
      <c r="LI59" s="84"/>
      <c r="LJ59" s="56"/>
      <c r="LK59" s="61" t="s">
        <v>0</v>
      </c>
      <c r="LL59" s="56"/>
      <c r="LM59" s="101" t="s">
        <v>325</v>
      </c>
      <c r="LN59" s="102" t="s">
        <v>325</v>
      </c>
      <c r="LO59" s="84"/>
      <c r="LP59" s="56"/>
      <c r="LQ59" s="61" t="s">
        <v>0</v>
      </c>
      <c r="LR59" s="56"/>
      <c r="LS59" s="101" t="s">
        <v>325</v>
      </c>
      <c r="LT59" s="102" t="s">
        <v>325</v>
      </c>
      <c r="LU59" s="84"/>
      <c r="LV59" s="93"/>
      <c r="LW59" s="61" t="s">
        <v>0</v>
      </c>
      <c r="LX59" s="56"/>
      <c r="LY59" s="101" t="s">
        <v>325</v>
      </c>
      <c r="LZ59" s="102" t="s">
        <v>325</v>
      </c>
      <c r="MA59" s="84"/>
      <c r="MB59" s="56"/>
      <c r="MC59" s="61" t="s">
        <v>0</v>
      </c>
      <c r="MD59" s="56"/>
      <c r="ME59" s="101" t="s">
        <v>325</v>
      </c>
      <c r="MF59" s="102" t="s">
        <v>325</v>
      </c>
      <c r="MG59" s="84"/>
      <c r="MH59" s="56"/>
      <c r="MI59" s="61" t="s">
        <v>0</v>
      </c>
      <c r="MJ59" s="56"/>
      <c r="MK59" s="101" t="s">
        <v>325</v>
      </c>
      <c r="ML59" s="102" t="s">
        <v>325</v>
      </c>
      <c r="MM59" s="84"/>
      <c r="MN59" s="56"/>
      <c r="MO59" s="61" t="s">
        <v>0</v>
      </c>
      <c r="MP59" s="56"/>
      <c r="MQ59" s="101" t="s">
        <v>325</v>
      </c>
      <c r="MR59" s="102" t="s">
        <v>325</v>
      </c>
      <c r="MS59" s="84"/>
      <c r="MT59" s="93"/>
      <c r="MU59" s="61" t="s">
        <v>0</v>
      </c>
      <c r="MV59" s="56"/>
      <c r="MW59" s="101" t="s">
        <v>325</v>
      </c>
      <c r="MX59" s="102" t="s">
        <v>325</v>
      </c>
      <c r="MY59" s="84"/>
      <c r="MZ59" s="56"/>
      <c r="NA59" s="61" t="s">
        <v>0</v>
      </c>
      <c r="NB59" s="56"/>
      <c r="NC59" s="101" t="s">
        <v>325</v>
      </c>
      <c r="ND59" s="102" t="s">
        <v>325</v>
      </c>
      <c r="NE59" s="84"/>
      <c r="NF59" s="56"/>
      <c r="NG59" s="61" t="s">
        <v>0</v>
      </c>
      <c r="NH59" s="56"/>
      <c r="NI59" s="101" t="s">
        <v>325</v>
      </c>
      <c r="NJ59" s="102" t="s">
        <v>325</v>
      </c>
      <c r="NK59" s="84"/>
      <c r="NL59" s="56"/>
      <c r="NM59" s="61" t="s">
        <v>0</v>
      </c>
      <c r="NN59" s="56"/>
      <c r="NO59" s="101" t="s">
        <v>325</v>
      </c>
      <c r="NP59" s="102" t="s">
        <v>325</v>
      </c>
      <c r="NQ59" s="84"/>
      <c r="NR59" s="56"/>
      <c r="NS59" s="61" t="s">
        <v>0</v>
      </c>
      <c r="NT59" s="56"/>
      <c r="NU59" s="101" t="s">
        <v>325</v>
      </c>
      <c r="NV59" s="102" t="s">
        <v>325</v>
      </c>
      <c r="NW59" s="61"/>
      <c r="NX59" s="93"/>
      <c r="NY59" s="61" t="s">
        <v>0</v>
      </c>
      <c r="NZ59" s="56"/>
      <c r="OA59" s="101" t="s">
        <v>325</v>
      </c>
      <c r="OB59" s="102" t="s">
        <v>325</v>
      </c>
      <c r="OC59" s="61"/>
      <c r="OD59" s="229"/>
      <c r="OE59" s="101" t="s">
        <v>0</v>
      </c>
      <c r="OF59" s="101"/>
      <c r="OG59" s="101" t="s">
        <v>325</v>
      </c>
      <c r="OH59" s="102" t="s">
        <v>325</v>
      </c>
    </row>
    <row r="60" spans="1:398" ht="15" x14ac:dyDescent="0.2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216</v>
      </c>
      <c r="N60" s="102" t="s">
        <v>215</v>
      </c>
      <c r="O60" s="72"/>
      <c r="P60" s="93">
        <v>4</v>
      </c>
      <c r="Q60" s="61" t="s">
        <v>0</v>
      </c>
      <c r="R60" s="56">
        <v>2</v>
      </c>
      <c r="S60" s="101" t="s">
        <v>215</v>
      </c>
      <c r="T60" s="102" t="s">
        <v>288</v>
      </c>
      <c r="U60" s="72"/>
      <c r="V60" s="93">
        <v>2</v>
      </c>
      <c r="W60" s="61" t="s">
        <v>0</v>
      </c>
      <c r="X60" s="56">
        <v>2</v>
      </c>
      <c r="Y60" s="101" t="s">
        <v>218</v>
      </c>
      <c r="Z60" s="102" t="s">
        <v>211</v>
      </c>
      <c r="AA60" s="84"/>
      <c r="AB60" s="56"/>
      <c r="AC60" s="61" t="s">
        <v>0</v>
      </c>
      <c r="AD60" s="56"/>
      <c r="AE60" s="101" t="s">
        <v>325</v>
      </c>
      <c r="AF60" s="102" t="s">
        <v>325</v>
      </c>
      <c r="AG60" s="84"/>
      <c r="AH60" s="56">
        <v>1</v>
      </c>
      <c r="AI60" s="61" t="s">
        <v>0</v>
      </c>
      <c r="AJ60" s="56">
        <v>2</v>
      </c>
      <c r="AK60" s="101" t="s">
        <v>215</v>
      </c>
      <c r="AL60" s="102" t="s">
        <v>215</v>
      </c>
      <c r="AM60" s="84"/>
      <c r="AN60" s="93">
        <v>1</v>
      </c>
      <c r="AO60" s="61" t="s">
        <v>0</v>
      </c>
      <c r="AP60" s="56">
        <v>4</v>
      </c>
      <c r="AQ60" s="101" t="s">
        <v>217</v>
      </c>
      <c r="AR60" s="102" t="s">
        <v>288</v>
      </c>
      <c r="AS60" s="84"/>
      <c r="AT60" s="56">
        <v>2</v>
      </c>
      <c r="AU60" s="61" t="s">
        <v>0</v>
      </c>
      <c r="AV60" s="56">
        <v>0</v>
      </c>
      <c r="AW60" s="101" t="s">
        <v>218</v>
      </c>
      <c r="AX60" s="102" t="s">
        <v>326</v>
      </c>
      <c r="AY60" s="84"/>
      <c r="AZ60" s="93">
        <v>4</v>
      </c>
      <c r="BA60" s="61" t="s">
        <v>0</v>
      </c>
      <c r="BB60" s="56">
        <v>1</v>
      </c>
      <c r="BC60" s="101" t="s">
        <v>218</v>
      </c>
      <c r="BD60" s="102" t="s">
        <v>208</v>
      </c>
      <c r="BE60" s="84"/>
      <c r="BF60" s="56">
        <v>1</v>
      </c>
      <c r="BG60" s="61" t="s">
        <v>0</v>
      </c>
      <c r="BH60" s="56">
        <v>1</v>
      </c>
      <c r="BI60" s="101" t="s">
        <v>215</v>
      </c>
      <c r="BJ60" s="102" t="s">
        <v>215</v>
      </c>
      <c r="BK60" s="84"/>
      <c r="BL60" s="56">
        <v>5</v>
      </c>
      <c r="BM60" s="61" t="s">
        <v>0</v>
      </c>
      <c r="BN60" s="56">
        <v>1</v>
      </c>
      <c r="BO60" s="101" t="s">
        <v>218</v>
      </c>
      <c r="BP60" s="102" t="s">
        <v>361</v>
      </c>
      <c r="BQ60" s="84"/>
      <c r="BR60" s="56">
        <v>0</v>
      </c>
      <c r="BS60" s="61" t="s">
        <v>0</v>
      </c>
      <c r="BT60" s="56">
        <v>2</v>
      </c>
      <c r="BU60" s="101" t="s">
        <v>217</v>
      </c>
      <c r="BV60" s="102" t="s">
        <v>215</v>
      </c>
      <c r="BW60" s="84"/>
      <c r="BX60" s="56">
        <v>2</v>
      </c>
      <c r="BY60" s="61" t="s">
        <v>0</v>
      </c>
      <c r="BZ60" s="56">
        <v>0</v>
      </c>
      <c r="CA60" s="101" t="s">
        <v>215</v>
      </c>
      <c r="CB60" s="102" t="s">
        <v>215</v>
      </c>
      <c r="CC60" s="84"/>
      <c r="CD60" s="56">
        <v>3</v>
      </c>
      <c r="CE60" s="61" t="s">
        <v>0</v>
      </c>
      <c r="CF60" s="56">
        <v>2</v>
      </c>
      <c r="CG60" s="101" t="s">
        <v>216</v>
      </c>
      <c r="CH60" s="102" t="s">
        <v>359</v>
      </c>
      <c r="CI60" s="84"/>
      <c r="CJ60" s="93">
        <v>2</v>
      </c>
      <c r="CK60" s="61" t="s">
        <v>0</v>
      </c>
      <c r="CL60" s="56">
        <v>0</v>
      </c>
      <c r="CM60" s="101" t="s">
        <v>217</v>
      </c>
      <c r="CN60" s="102" t="s">
        <v>211</v>
      </c>
      <c r="CO60" s="84"/>
      <c r="CP60" s="93">
        <v>0</v>
      </c>
      <c r="CQ60" s="61" t="s">
        <v>0</v>
      </c>
      <c r="CR60" s="56">
        <v>3</v>
      </c>
      <c r="CS60" s="101" t="s">
        <v>216</v>
      </c>
      <c r="CT60" s="102" t="s">
        <v>359</v>
      </c>
      <c r="CU60" s="84"/>
      <c r="CV60" s="56">
        <v>1</v>
      </c>
      <c r="CW60" s="61" t="s">
        <v>0</v>
      </c>
      <c r="CX60" s="56">
        <v>3</v>
      </c>
      <c r="CY60" s="101" t="s">
        <v>206</v>
      </c>
      <c r="CZ60" s="102" t="s">
        <v>215</v>
      </c>
      <c r="DA60" s="84"/>
      <c r="DB60" s="56">
        <v>0</v>
      </c>
      <c r="DC60" s="61" t="s">
        <v>0</v>
      </c>
      <c r="DD60" s="56">
        <v>2</v>
      </c>
      <c r="DE60" s="101" t="s">
        <v>216</v>
      </c>
      <c r="DF60" s="102" t="s">
        <v>214</v>
      </c>
      <c r="DG60" s="84"/>
      <c r="DH60" s="56">
        <v>2</v>
      </c>
      <c r="DI60" s="61" t="s">
        <v>0</v>
      </c>
      <c r="DJ60" s="56">
        <v>1</v>
      </c>
      <c r="DK60" s="101" t="s">
        <v>215</v>
      </c>
      <c r="DL60" s="102" t="s">
        <v>215</v>
      </c>
      <c r="DM60" s="84"/>
      <c r="DN60" s="56">
        <v>3</v>
      </c>
      <c r="DO60" s="61" t="s">
        <v>0</v>
      </c>
      <c r="DP60" s="56">
        <v>2</v>
      </c>
      <c r="DQ60" s="101" t="s">
        <v>217</v>
      </c>
      <c r="DR60" s="102" t="s">
        <v>215</v>
      </c>
      <c r="DS60" s="84"/>
      <c r="DT60" s="56">
        <v>2</v>
      </c>
      <c r="DU60" s="61" t="s">
        <v>0</v>
      </c>
      <c r="DV60" s="56">
        <v>0</v>
      </c>
      <c r="DW60" s="101" t="s">
        <v>218</v>
      </c>
      <c r="DX60" s="102" t="s">
        <v>208</v>
      </c>
      <c r="DY60" s="84"/>
      <c r="DZ60" s="56">
        <v>3</v>
      </c>
      <c r="EA60" s="61" t="s">
        <v>0</v>
      </c>
      <c r="EB60" s="56">
        <v>1</v>
      </c>
      <c r="EC60" s="101" t="s">
        <v>215</v>
      </c>
      <c r="ED60" s="102" t="s">
        <v>211</v>
      </c>
      <c r="EE60" s="84"/>
      <c r="EF60" s="56">
        <v>0</v>
      </c>
      <c r="EG60" s="61" t="s">
        <v>0</v>
      </c>
      <c r="EH60" s="56">
        <v>2</v>
      </c>
      <c r="EI60" s="101" t="s">
        <v>206</v>
      </c>
      <c r="EJ60" s="102" t="s">
        <v>211</v>
      </c>
      <c r="EK60" s="84"/>
      <c r="EL60" s="56">
        <v>0</v>
      </c>
      <c r="EM60" s="61" t="s">
        <v>0</v>
      </c>
      <c r="EN60" s="56">
        <v>2</v>
      </c>
      <c r="EO60" s="101" t="s">
        <v>215</v>
      </c>
      <c r="EP60" s="102" t="s">
        <v>288</v>
      </c>
      <c r="EQ60" s="84"/>
      <c r="ER60" s="93">
        <v>0</v>
      </c>
      <c r="ES60" s="61" t="s">
        <v>0</v>
      </c>
      <c r="ET60" s="56">
        <v>1</v>
      </c>
      <c r="EU60" s="101" t="s">
        <v>218</v>
      </c>
      <c r="EV60" s="102" t="s">
        <v>214</v>
      </c>
      <c r="EW60" s="84"/>
      <c r="EX60" s="56">
        <v>4</v>
      </c>
      <c r="EY60" s="61" t="s">
        <v>0</v>
      </c>
      <c r="EZ60" s="56">
        <v>1</v>
      </c>
      <c r="FA60" s="101" t="s">
        <v>215</v>
      </c>
      <c r="FB60" s="102" t="s">
        <v>211</v>
      </c>
      <c r="FC60" s="84"/>
      <c r="FD60" s="93">
        <v>1</v>
      </c>
      <c r="FE60" s="61" t="s">
        <v>0</v>
      </c>
      <c r="FF60" s="56">
        <v>0</v>
      </c>
      <c r="FG60" s="101" t="s">
        <v>206</v>
      </c>
      <c r="FH60" s="102" t="s">
        <v>208</v>
      </c>
      <c r="FI60" s="84"/>
      <c r="FJ60" s="56">
        <v>3</v>
      </c>
      <c r="FK60" s="61" t="s">
        <v>0</v>
      </c>
      <c r="FL60" s="56">
        <v>2</v>
      </c>
      <c r="FM60" s="101" t="s">
        <v>219</v>
      </c>
      <c r="FN60" s="102" t="s">
        <v>211</v>
      </c>
      <c r="FO60" s="84"/>
      <c r="FP60" s="56">
        <v>0</v>
      </c>
      <c r="FQ60" s="61" t="s">
        <v>0</v>
      </c>
      <c r="FR60" s="56">
        <v>2</v>
      </c>
      <c r="FS60" s="101" t="s">
        <v>211</v>
      </c>
      <c r="FT60" s="102" t="s">
        <v>215</v>
      </c>
      <c r="FU60" s="84"/>
      <c r="FV60" s="56">
        <v>2</v>
      </c>
      <c r="FW60" s="61" t="s">
        <v>0</v>
      </c>
      <c r="FX60" s="56">
        <v>0</v>
      </c>
      <c r="FY60" s="101" t="s">
        <v>288</v>
      </c>
      <c r="FZ60" s="102" t="s">
        <v>211</v>
      </c>
      <c r="GA60" s="84"/>
      <c r="GB60" s="93">
        <v>2</v>
      </c>
      <c r="GC60" s="61" t="s">
        <v>0</v>
      </c>
      <c r="GD60" s="56">
        <v>2</v>
      </c>
      <c r="GE60" s="101" t="s">
        <v>214</v>
      </c>
      <c r="GF60" s="102" t="s">
        <v>213</v>
      </c>
      <c r="GG60" s="84"/>
      <c r="GH60" s="93">
        <v>2</v>
      </c>
      <c r="GI60" s="61" t="s">
        <v>0</v>
      </c>
      <c r="GJ60" s="56">
        <v>0</v>
      </c>
      <c r="GK60" s="101" t="s">
        <v>265</v>
      </c>
      <c r="GL60" s="102" t="s">
        <v>218</v>
      </c>
      <c r="GM60" s="84"/>
      <c r="GN60" s="56">
        <v>0</v>
      </c>
      <c r="GO60" s="61" t="s">
        <v>0</v>
      </c>
      <c r="GP60" s="56">
        <v>2</v>
      </c>
      <c r="GQ60" s="101" t="s">
        <v>216</v>
      </c>
      <c r="GR60" s="102" t="s">
        <v>217</v>
      </c>
      <c r="GS60" s="84"/>
      <c r="GT60" s="56">
        <v>1</v>
      </c>
      <c r="GU60" s="61" t="s">
        <v>0</v>
      </c>
      <c r="GV60" s="56">
        <v>1</v>
      </c>
      <c r="GW60" s="101" t="s">
        <v>217</v>
      </c>
      <c r="GX60" s="102" t="s">
        <v>265</v>
      </c>
      <c r="GY60" s="84"/>
      <c r="GZ60" s="93">
        <v>4</v>
      </c>
      <c r="HA60" s="61" t="s">
        <v>0</v>
      </c>
      <c r="HB60" s="56">
        <v>1</v>
      </c>
      <c r="HC60" s="101" t="s">
        <v>216</v>
      </c>
      <c r="HD60" s="102" t="s">
        <v>207</v>
      </c>
      <c r="HE60" s="84"/>
      <c r="HF60" s="56">
        <v>1</v>
      </c>
      <c r="HG60" s="61" t="s">
        <v>0</v>
      </c>
      <c r="HH60" s="56">
        <v>1</v>
      </c>
      <c r="HI60" s="101" t="s">
        <v>219</v>
      </c>
      <c r="HJ60" s="102" t="s">
        <v>211</v>
      </c>
      <c r="HK60" s="84"/>
      <c r="HL60" s="56">
        <v>2</v>
      </c>
      <c r="HM60" s="61" t="s">
        <v>0</v>
      </c>
      <c r="HN60" s="56">
        <v>2</v>
      </c>
      <c r="HO60" s="101" t="s">
        <v>216</v>
      </c>
      <c r="HP60" s="102" t="s">
        <v>326</v>
      </c>
      <c r="HQ60" s="84"/>
      <c r="HR60" s="56">
        <v>2</v>
      </c>
      <c r="HS60" s="61" t="s">
        <v>0</v>
      </c>
      <c r="HT60" s="56">
        <v>1</v>
      </c>
      <c r="HU60" s="101" t="s">
        <v>265</v>
      </c>
      <c r="HV60" s="102" t="s">
        <v>214</v>
      </c>
      <c r="HW60" s="84"/>
      <c r="HX60" s="93"/>
      <c r="HY60" s="61" t="s">
        <v>0</v>
      </c>
      <c r="HZ60" s="56"/>
      <c r="IA60" s="101" t="s">
        <v>325</v>
      </c>
      <c r="IB60" s="102" t="s">
        <v>325</v>
      </c>
      <c r="IC60" s="84"/>
      <c r="ID60" s="56">
        <v>1</v>
      </c>
      <c r="IE60" s="61" t="s">
        <v>0</v>
      </c>
      <c r="IF60" s="56">
        <v>2</v>
      </c>
      <c r="IG60" s="101" t="s">
        <v>216</v>
      </c>
      <c r="IH60" s="102" t="s">
        <v>215</v>
      </c>
      <c r="II60" s="84"/>
      <c r="IJ60" s="56"/>
      <c r="IK60" s="61" t="s">
        <v>0</v>
      </c>
      <c r="IL60" s="56"/>
      <c r="IM60" s="101" t="s">
        <v>325</v>
      </c>
      <c r="IN60" s="102" t="s">
        <v>325</v>
      </c>
      <c r="IO60" s="84"/>
      <c r="IP60" s="93">
        <v>3</v>
      </c>
      <c r="IQ60" s="61" t="s">
        <v>0</v>
      </c>
      <c r="IR60" s="56">
        <v>1</v>
      </c>
      <c r="IS60" s="101" t="s">
        <v>218</v>
      </c>
      <c r="IT60" s="102" t="s">
        <v>265</v>
      </c>
      <c r="IU60" s="84"/>
      <c r="IV60" s="56">
        <v>1</v>
      </c>
      <c r="IW60" s="61" t="s">
        <v>0</v>
      </c>
      <c r="IX60" s="56">
        <v>1</v>
      </c>
      <c r="IY60" s="101" t="s">
        <v>214</v>
      </c>
      <c r="IZ60" s="102" t="s">
        <v>326</v>
      </c>
      <c r="JA60" s="84"/>
      <c r="JB60" s="56">
        <v>1</v>
      </c>
      <c r="JC60" s="61" t="s">
        <v>0</v>
      </c>
      <c r="JD60" s="56">
        <v>0</v>
      </c>
      <c r="JE60" s="101" t="s">
        <v>219</v>
      </c>
      <c r="JF60" s="102" t="s">
        <v>208</v>
      </c>
      <c r="JG60" s="84"/>
      <c r="JH60" s="56">
        <v>1</v>
      </c>
      <c r="JI60" s="61" t="s">
        <v>0</v>
      </c>
      <c r="JJ60" s="56">
        <v>4</v>
      </c>
      <c r="JK60" s="101" t="s">
        <v>415</v>
      </c>
      <c r="JL60" s="102" t="s">
        <v>214</v>
      </c>
      <c r="JM60" s="84"/>
      <c r="JN60" s="56">
        <v>1</v>
      </c>
      <c r="JO60" s="61" t="s">
        <v>0</v>
      </c>
      <c r="JP60" s="56">
        <v>1</v>
      </c>
      <c r="JQ60" s="101" t="s">
        <v>419</v>
      </c>
      <c r="JR60" s="102" t="s">
        <v>208</v>
      </c>
      <c r="JS60" s="84"/>
      <c r="JT60" s="93">
        <v>2</v>
      </c>
      <c r="JU60" s="61" t="s">
        <v>0</v>
      </c>
      <c r="JV60" s="56">
        <v>2</v>
      </c>
      <c r="JW60" s="101" t="s">
        <v>217</v>
      </c>
      <c r="JX60" s="102" t="s">
        <v>215</v>
      </c>
      <c r="JY60" s="84"/>
      <c r="JZ60" s="93">
        <v>4</v>
      </c>
      <c r="KA60" s="61" t="s">
        <v>0</v>
      </c>
      <c r="KB60" s="56">
        <v>1</v>
      </c>
      <c r="KC60" s="101" t="s">
        <v>288</v>
      </c>
      <c r="KD60" s="102" t="s">
        <v>208</v>
      </c>
      <c r="KE60" s="84"/>
      <c r="KF60" s="93">
        <v>0</v>
      </c>
      <c r="KG60" s="61" t="s">
        <v>0</v>
      </c>
      <c r="KH60" s="56">
        <v>2</v>
      </c>
      <c r="KI60" s="101" t="s">
        <v>206</v>
      </c>
      <c r="KJ60" s="102" t="s">
        <v>215</v>
      </c>
      <c r="KK60" s="84"/>
      <c r="KL60" s="56"/>
      <c r="KM60" s="61" t="s">
        <v>0</v>
      </c>
      <c r="KN60" s="56"/>
      <c r="KO60" s="101" t="s">
        <v>325</v>
      </c>
      <c r="KP60" s="102" t="s">
        <v>325</v>
      </c>
      <c r="KQ60" s="84"/>
      <c r="KR60" s="56">
        <v>2</v>
      </c>
      <c r="KS60" s="61" t="s">
        <v>0</v>
      </c>
      <c r="KT60" s="56">
        <v>0</v>
      </c>
      <c r="KU60" s="101" t="s">
        <v>326</v>
      </c>
      <c r="KV60" s="102" t="s">
        <v>215</v>
      </c>
      <c r="KW60" s="84"/>
      <c r="KX60" s="56"/>
      <c r="KY60" s="61" t="s">
        <v>0</v>
      </c>
      <c r="KZ60" s="56"/>
      <c r="LA60" s="101" t="s">
        <v>325</v>
      </c>
      <c r="LB60" s="102" t="s">
        <v>325</v>
      </c>
      <c r="LC60" s="84"/>
      <c r="LD60" s="93"/>
      <c r="LE60" s="61" t="s">
        <v>0</v>
      </c>
      <c r="LF60" s="56"/>
      <c r="LG60" s="101" t="s">
        <v>325</v>
      </c>
      <c r="LH60" s="102" t="s">
        <v>325</v>
      </c>
      <c r="LI60" s="84"/>
      <c r="LJ60" s="56"/>
      <c r="LK60" s="61" t="s">
        <v>0</v>
      </c>
      <c r="LL60" s="56"/>
      <c r="LM60" s="101" t="s">
        <v>325</v>
      </c>
      <c r="LN60" s="102" t="s">
        <v>325</v>
      </c>
      <c r="LO60" s="84"/>
      <c r="LP60" s="56"/>
      <c r="LQ60" s="61" t="s">
        <v>0</v>
      </c>
      <c r="LR60" s="56"/>
      <c r="LS60" s="101" t="s">
        <v>325</v>
      </c>
      <c r="LT60" s="102" t="s">
        <v>325</v>
      </c>
      <c r="LU60" s="84"/>
      <c r="LV60" s="93"/>
      <c r="LW60" s="61" t="s">
        <v>0</v>
      </c>
      <c r="LX60" s="56"/>
      <c r="LY60" s="101" t="s">
        <v>325</v>
      </c>
      <c r="LZ60" s="102" t="s">
        <v>325</v>
      </c>
      <c r="MA60" s="84"/>
      <c r="MB60" s="56"/>
      <c r="MC60" s="61" t="s">
        <v>0</v>
      </c>
      <c r="MD60" s="56"/>
      <c r="ME60" s="101" t="s">
        <v>325</v>
      </c>
      <c r="MF60" s="102" t="s">
        <v>325</v>
      </c>
      <c r="MG60" s="84"/>
      <c r="MH60" s="56"/>
      <c r="MI60" s="61" t="s">
        <v>0</v>
      </c>
      <c r="MJ60" s="56"/>
      <c r="MK60" s="101" t="s">
        <v>325</v>
      </c>
      <c r="ML60" s="102" t="s">
        <v>325</v>
      </c>
      <c r="MM60" s="84"/>
      <c r="MN60" s="56"/>
      <c r="MO60" s="61" t="s">
        <v>0</v>
      </c>
      <c r="MP60" s="56"/>
      <c r="MQ60" s="101" t="s">
        <v>325</v>
      </c>
      <c r="MR60" s="102" t="s">
        <v>325</v>
      </c>
      <c r="MS60" s="84"/>
      <c r="MT60" s="93"/>
      <c r="MU60" s="61" t="s">
        <v>0</v>
      </c>
      <c r="MV60" s="56"/>
      <c r="MW60" s="101" t="s">
        <v>325</v>
      </c>
      <c r="MX60" s="102" t="s">
        <v>325</v>
      </c>
      <c r="MY60" s="84"/>
      <c r="MZ60" s="56"/>
      <c r="NA60" s="61" t="s">
        <v>0</v>
      </c>
      <c r="NB60" s="56"/>
      <c r="NC60" s="101" t="s">
        <v>325</v>
      </c>
      <c r="ND60" s="102" t="s">
        <v>325</v>
      </c>
      <c r="NE60" s="84"/>
      <c r="NF60" s="56"/>
      <c r="NG60" s="61" t="s">
        <v>0</v>
      </c>
      <c r="NH60" s="56"/>
      <c r="NI60" s="101" t="s">
        <v>325</v>
      </c>
      <c r="NJ60" s="102" t="s">
        <v>325</v>
      </c>
      <c r="NK60" s="84"/>
      <c r="NL60" s="56"/>
      <c r="NM60" s="61" t="s">
        <v>0</v>
      </c>
      <c r="NN60" s="56"/>
      <c r="NO60" s="101" t="s">
        <v>325</v>
      </c>
      <c r="NP60" s="102" t="s">
        <v>325</v>
      </c>
      <c r="NQ60" s="84"/>
      <c r="NR60" s="56"/>
      <c r="NS60" s="61" t="s">
        <v>0</v>
      </c>
      <c r="NT60" s="56"/>
      <c r="NU60" s="101" t="s">
        <v>325</v>
      </c>
      <c r="NV60" s="102" t="s">
        <v>325</v>
      </c>
      <c r="NW60" s="61"/>
      <c r="NX60" s="93"/>
      <c r="NY60" s="61" t="s">
        <v>0</v>
      </c>
      <c r="NZ60" s="56"/>
      <c r="OA60" s="101" t="s">
        <v>325</v>
      </c>
      <c r="OB60" s="102" t="s">
        <v>325</v>
      </c>
      <c r="OC60" s="61"/>
      <c r="OD60" s="229"/>
      <c r="OE60" s="101" t="s">
        <v>0</v>
      </c>
      <c r="OF60" s="101"/>
      <c r="OG60" s="101" t="s">
        <v>325</v>
      </c>
      <c r="OH60" s="102" t="s">
        <v>325</v>
      </c>
    </row>
    <row r="61" spans="1:398" ht="15" x14ac:dyDescent="0.2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217</v>
      </c>
      <c r="N61" s="102" t="s">
        <v>326</v>
      </c>
      <c r="O61" s="72"/>
      <c r="P61" s="93"/>
      <c r="Q61" s="61" t="s">
        <v>0</v>
      </c>
      <c r="R61" s="56"/>
      <c r="S61" s="101" t="s">
        <v>325</v>
      </c>
      <c r="T61" s="102" t="s">
        <v>325</v>
      </c>
      <c r="U61" s="72"/>
      <c r="V61" s="93">
        <v>1</v>
      </c>
      <c r="W61" s="61" t="s">
        <v>0</v>
      </c>
      <c r="X61" s="56">
        <v>1</v>
      </c>
      <c r="Y61" s="101" t="s">
        <v>218</v>
      </c>
      <c r="Z61" s="102" t="s">
        <v>211</v>
      </c>
      <c r="AA61" s="84"/>
      <c r="AB61" s="56">
        <v>3</v>
      </c>
      <c r="AC61" s="61" t="s">
        <v>0</v>
      </c>
      <c r="AD61" s="56">
        <v>2</v>
      </c>
      <c r="AE61" s="101" t="s">
        <v>215</v>
      </c>
      <c r="AF61" s="102" t="s">
        <v>288</v>
      </c>
      <c r="AG61" s="84"/>
      <c r="AH61" s="56">
        <v>2</v>
      </c>
      <c r="AI61" s="61" t="s">
        <v>0</v>
      </c>
      <c r="AJ61" s="56">
        <v>3</v>
      </c>
      <c r="AK61" s="101" t="s">
        <v>215</v>
      </c>
      <c r="AL61" s="102" t="s">
        <v>288</v>
      </c>
      <c r="AM61" s="84"/>
      <c r="AN61" s="93">
        <v>0</v>
      </c>
      <c r="AO61" s="61" t="s">
        <v>0</v>
      </c>
      <c r="AP61" s="56">
        <v>2</v>
      </c>
      <c r="AQ61" s="101" t="s">
        <v>215</v>
      </c>
      <c r="AR61" s="102" t="s">
        <v>215</v>
      </c>
      <c r="AS61" s="84"/>
      <c r="AT61" s="56">
        <v>2</v>
      </c>
      <c r="AU61" s="61" t="s">
        <v>0</v>
      </c>
      <c r="AV61" s="56">
        <v>1</v>
      </c>
      <c r="AW61" s="101" t="s">
        <v>215</v>
      </c>
      <c r="AX61" s="102" t="s">
        <v>218</v>
      </c>
      <c r="AY61" s="84"/>
      <c r="AZ61" s="93">
        <v>3</v>
      </c>
      <c r="BA61" s="61" t="s">
        <v>0</v>
      </c>
      <c r="BB61" s="56">
        <v>0</v>
      </c>
      <c r="BC61" s="101" t="s">
        <v>216</v>
      </c>
      <c r="BD61" s="102" t="s">
        <v>265</v>
      </c>
      <c r="BE61" s="84"/>
      <c r="BF61" s="56">
        <v>1</v>
      </c>
      <c r="BG61" s="61" t="s">
        <v>0</v>
      </c>
      <c r="BH61" s="56">
        <v>3</v>
      </c>
      <c r="BI61" s="101" t="s">
        <v>215</v>
      </c>
      <c r="BJ61" s="102" t="s">
        <v>326</v>
      </c>
      <c r="BK61" s="84"/>
      <c r="BL61" s="56">
        <v>3</v>
      </c>
      <c r="BM61" s="61" t="s">
        <v>0</v>
      </c>
      <c r="BN61" s="56">
        <v>1</v>
      </c>
      <c r="BO61" s="101" t="s">
        <v>217</v>
      </c>
      <c r="BP61" s="102" t="s">
        <v>214</v>
      </c>
      <c r="BQ61" s="84"/>
      <c r="BR61" s="56">
        <v>1</v>
      </c>
      <c r="BS61" s="61" t="s">
        <v>0</v>
      </c>
      <c r="BT61" s="56">
        <v>3</v>
      </c>
      <c r="BU61" s="101" t="s">
        <v>217</v>
      </c>
      <c r="BV61" s="102" t="s">
        <v>215</v>
      </c>
      <c r="BW61" s="84"/>
      <c r="BX61" s="56">
        <v>4</v>
      </c>
      <c r="BY61" s="61" t="s">
        <v>0</v>
      </c>
      <c r="BZ61" s="56">
        <v>0</v>
      </c>
      <c r="CA61" s="101" t="s">
        <v>217</v>
      </c>
      <c r="CB61" s="102" t="s">
        <v>208</v>
      </c>
      <c r="CC61" s="84"/>
      <c r="CD61" s="56">
        <v>2</v>
      </c>
      <c r="CE61" s="61" t="s">
        <v>0</v>
      </c>
      <c r="CF61" s="56">
        <v>0</v>
      </c>
      <c r="CG61" s="101" t="s">
        <v>217</v>
      </c>
      <c r="CH61" s="102" t="s">
        <v>214</v>
      </c>
      <c r="CI61" s="84"/>
      <c r="CJ61" s="93">
        <v>3</v>
      </c>
      <c r="CK61" s="61" t="s">
        <v>0</v>
      </c>
      <c r="CL61" s="56">
        <v>1</v>
      </c>
      <c r="CM61" s="101" t="s">
        <v>215</v>
      </c>
      <c r="CN61" s="102" t="s">
        <v>208</v>
      </c>
      <c r="CO61" s="84"/>
      <c r="CP61" s="93">
        <v>1</v>
      </c>
      <c r="CQ61" s="61" t="s">
        <v>0</v>
      </c>
      <c r="CR61" s="56">
        <v>2</v>
      </c>
      <c r="CS61" s="101" t="s">
        <v>265</v>
      </c>
      <c r="CT61" s="102" t="s">
        <v>214</v>
      </c>
      <c r="CU61" s="84"/>
      <c r="CV61" s="56">
        <v>1</v>
      </c>
      <c r="CW61" s="61" t="s">
        <v>0</v>
      </c>
      <c r="CX61" s="56">
        <v>3</v>
      </c>
      <c r="CY61" s="101" t="s">
        <v>217</v>
      </c>
      <c r="CZ61" s="102" t="s">
        <v>288</v>
      </c>
      <c r="DA61" s="84"/>
      <c r="DB61" s="56">
        <v>2</v>
      </c>
      <c r="DC61" s="61" t="s">
        <v>0</v>
      </c>
      <c r="DD61" s="56">
        <v>2</v>
      </c>
      <c r="DE61" s="101" t="s">
        <v>216</v>
      </c>
      <c r="DF61" s="102" t="s">
        <v>214</v>
      </c>
      <c r="DG61" s="84"/>
      <c r="DH61" s="56">
        <v>2</v>
      </c>
      <c r="DI61" s="61" t="s">
        <v>0</v>
      </c>
      <c r="DJ61" s="56">
        <v>0</v>
      </c>
      <c r="DK61" s="101" t="s">
        <v>215</v>
      </c>
      <c r="DL61" s="102" t="s">
        <v>288</v>
      </c>
      <c r="DM61" s="84"/>
      <c r="DN61" s="56">
        <v>3</v>
      </c>
      <c r="DO61" s="61" t="s">
        <v>0</v>
      </c>
      <c r="DP61" s="56">
        <v>1</v>
      </c>
      <c r="DQ61" s="101" t="s">
        <v>215</v>
      </c>
      <c r="DR61" s="102" t="s">
        <v>379</v>
      </c>
      <c r="DS61" s="84"/>
      <c r="DT61" s="56">
        <v>4</v>
      </c>
      <c r="DU61" s="61" t="s">
        <v>0</v>
      </c>
      <c r="DV61" s="56">
        <v>1</v>
      </c>
      <c r="DW61" s="101" t="s">
        <v>359</v>
      </c>
      <c r="DX61" s="102" t="s">
        <v>265</v>
      </c>
      <c r="DY61" s="84"/>
      <c r="DZ61" s="56">
        <v>2</v>
      </c>
      <c r="EA61" s="61" t="s">
        <v>0</v>
      </c>
      <c r="EB61" s="56">
        <v>1</v>
      </c>
      <c r="EC61" s="101" t="s">
        <v>215</v>
      </c>
      <c r="ED61" s="102" t="s">
        <v>211</v>
      </c>
      <c r="EE61" s="84"/>
      <c r="EF61" s="56">
        <v>2</v>
      </c>
      <c r="EG61" s="61" t="s">
        <v>0</v>
      </c>
      <c r="EH61" s="56">
        <v>3</v>
      </c>
      <c r="EI61" s="101" t="s">
        <v>215</v>
      </c>
      <c r="EJ61" s="102" t="s">
        <v>265</v>
      </c>
      <c r="EK61" s="84"/>
      <c r="EL61" s="56">
        <v>0</v>
      </c>
      <c r="EM61" s="61" t="s">
        <v>0</v>
      </c>
      <c r="EN61" s="56">
        <v>1</v>
      </c>
      <c r="EO61" s="101" t="s">
        <v>215</v>
      </c>
      <c r="EP61" s="102" t="s">
        <v>211</v>
      </c>
      <c r="EQ61" s="84"/>
      <c r="ER61" s="93">
        <v>2</v>
      </c>
      <c r="ES61" s="61" t="s">
        <v>0</v>
      </c>
      <c r="ET61" s="56">
        <v>2</v>
      </c>
      <c r="EU61" s="101" t="s">
        <v>359</v>
      </c>
      <c r="EV61" s="102" t="s">
        <v>214</v>
      </c>
      <c r="EW61" s="84"/>
      <c r="EX61" s="56">
        <v>3</v>
      </c>
      <c r="EY61" s="61" t="s">
        <v>0</v>
      </c>
      <c r="EZ61" s="56">
        <v>0</v>
      </c>
      <c r="FA61" s="101" t="s">
        <v>215</v>
      </c>
      <c r="FB61" s="102" t="s">
        <v>215</v>
      </c>
      <c r="FC61" s="84"/>
      <c r="FD61" s="93">
        <v>3</v>
      </c>
      <c r="FE61" s="61" t="s">
        <v>0</v>
      </c>
      <c r="FF61" s="56">
        <v>2</v>
      </c>
      <c r="FG61" s="101" t="s">
        <v>265</v>
      </c>
      <c r="FH61" s="102" t="s">
        <v>213</v>
      </c>
      <c r="FI61" s="84"/>
      <c r="FJ61" s="56">
        <v>3</v>
      </c>
      <c r="FK61" s="61" t="s">
        <v>0</v>
      </c>
      <c r="FL61" s="56">
        <v>2</v>
      </c>
      <c r="FM61" s="101" t="s">
        <v>215</v>
      </c>
      <c r="FN61" s="102" t="s">
        <v>215</v>
      </c>
      <c r="FO61" s="84"/>
      <c r="FP61" s="56">
        <v>0</v>
      </c>
      <c r="FQ61" s="61" t="s">
        <v>0</v>
      </c>
      <c r="FR61" s="56">
        <v>2</v>
      </c>
      <c r="FS61" s="101" t="s">
        <v>211</v>
      </c>
      <c r="FT61" s="102" t="s">
        <v>211</v>
      </c>
      <c r="FU61" s="84"/>
      <c r="FV61" s="56">
        <v>3</v>
      </c>
      <c r="FW61" s="61" t="s">
        <v>0</v>
      </c>
      <c r="FX61" s="56">
        <v>2</v>
      </c>
      <c r="FY61" s="101" t="s">
        <v>215</v>
      </c>
      <c r="FZ61" s="102" t="s">
        <v>207</v>
      </c>
      <c r="GA61" s="84"/>
      <c r="GB61" s="93">
        <v>3</v>
      </c>
      <c r="GC61" s="61" t="s">
        <v>0</v>
      </c>
      <c r="GD61" s="56">
        <v>1</v>
      </c>
      <c r="GE61" s="101" t="s">
        <v>399</v>
      </c>
      <c r="GF61" s="102" t="s">
        <v>213</v>
      </c>
      <c r="GG61" s="84"/>
      <c r="GH61" s="93">
        <v>3</v>
      </c>
      <c r="GI61" s="61" t="s">
        <v>0</v>
      </c>
      <c r="GJ61" s="56">
        <v>2</v>
      </c>
      <c r="GK61" s="101" t="s">
        <v>216</v>
      </c>
      <c r="GL61" s="102" t="s">
        <v>214</v>
      </c>
      <c r="GM61" s="84"/>
      <c r="GN61" s="56">
        <v>1</v>
      </c>
      <c r="GO61" s="61" t="s">
        <v>0</v>
      </c>
      <c r="GP61" s="56">
        <v>2</v>
      </c>
      <c r="GQ61" s="101" t="s">
        <v>216</v>
      </c>
      <c r="GR61" s="102" t="s">
        <v>207</v>
      </c>
      <c r="GS61" s="84"/>
      <c r="GT61" s="56">
        <v>0</v>
      </c>
      <c r="GU61" s="61" t="s">
        <v>0</v>
      </c>
      <c r="GV61" s="56">
        <v>1</v>
      </c>
      <c r="GW61" s="101" t="s">
        <v>216</v>
      </c>
      <c r="GX61" s="102" t="s">
        <v>265</v>
      </c>
      <c r="GY61" s="84"/>
      <c r="GZ61" s="93">
        <v>3</v>
      </c>
      <c r="HA61" s="61" t="s">
        <v>0</v>
      </c>
      <c r="HB61" s="56">
        <v>0</v>
      </c>
      <c r="HC61" s="101" t="s">
        <v>265</v>
      </c>
      <c r="HD61" s="102" t="s">
        <v>209</v>
      </c>
      <c r="HE61" s="84"/>
      <c r="HF61" s="56">
        <v>2</v>
      </c>
      <c r="HG61" s="61" t="s">
        <v>0</v>
      </c>
      <c r="HH61" s="56">
        <v>1</v>
      </c>
      <c r="HI61" s="101" t="s">
        <v>217</v>
      </c>
      <c r="HJ61" s="102" t="s">
        <v>211</v>
      </c>
      <c r="HK61" s="84"/>
      <c r="HL61" s="56">
        <v>2</v>
      </c>
      <c r="HM61" s="61" t="s">
        <v>0</v>
      </c>
      <c r="HN61" s="56">
        <v>2</v>
      </c>
      <c r="HO61" s="101" t="s">
        <v>211</v>
      </c>
      <c r="HP61" s="102" t="s">
        <v>211</v>
      </c>
      <c r="HQ61" s="84"/>
      <c r="HR61" s="56">
        <v>3</v>
      </c>
      <c r="HS61" s="61" t="s">
        <v>0</v>
      </c>
      <c r="HT61" s="56">
        <v>1</v>
      </c>
      <c r="HU61" s="101" t="s">
        <v>217</v>
      </c>
      <c r="HV61" s="102" t="s">
        <v>211</v>
      </c>
      <c r="HW61" s="84"/>
      <c r="HX61" s="93"/>
      <c r="HY61" s="61" t="s">
        <v>0</v>
      </c>
      <c r="HZ61" s="56"/>
      <c r="IA61" s="101" t="s">
        <v>325</v>
      </c>
      <c r="IB61" s="102" t="s">
        <v>325</v>
      </c>
      <c r="IC61" s="84"/>
      <c r="ID61" s="56"/>
      <c r="IE61" s="61" t="s">
        <v>0</v>
      </c>
      <c r="IF61" s="56"/>
      <c r="IG61" s="101" t="s">
        <v>325</v>
      </c>
      <c r="IH61" s="102" t="s">
        <v>325</v>
      </c>
      <c r="II61" s="84"/>
      <c r="IJ61" s="56"/>
      <c r="IK61" s="61" t="s">
        <v>0</v>
      </c>
      <c r="IL61" s="56"/>
      <c r="IM61" s="101" t="s">
        <v>325</v>
      </c>
      <c r="IN61" s="102" t="s">
        <v>325</v>
      </c>
      <c r="IO61" s="84"/>
      <c r="IP61" s="93">
        <v>3</v>
      </c>
      <c r="IQ61" s="61" t="s">
        <v>0</v>
      </c>
      <c r="IR61" s="56">
        <v>1</v>
      </c>
      <c r="IS61" s="101" t="s">
        <v>218</v>
      </c>
      <c r="IT61" s="102" t="s">
        <v>388</v>
      </c>
      <c r="IU61" s="84"/>
      <c r="IV61" s="56">
        <v>1</v>
      </c>
      <c r="IW61" s="61" t="s">
        <v>0</v>
      </c>
      <c r="IX61" s="56">
        <v>1</v>
      </c>
      <c r="IY61" s="101" t="s">
        <v>265</v>
      </c>
      <c r="IZ61" s="102" t="s">
        <v>209</v>
      </c>
      <c r="JA61" s="84"/>
      <c r="JB61" s="56">
        <v>2</v>
      </c>
      <c r="JC61" s="61" t="s">
        <v>0</v>
      </c>
      <c r="JD61" s="56">
        <v>1</v>
      </c>
      <c r="JE61" s="101" t="s">
        <v>417</v>
      </c>
      <c r="JF61" s="102" t="s">
        <v>388</v>
      </c>
      <c r="JG61" s="84"/>
      <c r="JH61" s="56">
        <v>0</v>
      </c>
      <c r="JI61" s="61" t="s">
        <v>0</v>
      </c>
      <c r="JJ61" s="56">
        <v>1</v>
      </c>
      <c r="JK61" s="101" t="s">
        <v>207</v>
      </c>
      <c r="JL61" s="102" t="s">
        <v>208</v>
      </c>
      <c r="JM61" s="84"/>
      <c r="JN61" s="56">
        <v>1</v>
      </c>
      <c r="JO61" s="61" t="s">
        <v>0</v>
      </c>
      <c r="JP61" s="56">
        <v>2</v>
      </c>
      <c r="JQ61" s="101" t="s">
        <v>217</v>
      </c>
      <c r="JR61" s="102" t="s">
        <v>214</v>
      </c>
      <c r="JS61" s="84"/>
      <c r="JT61" s="93">
        <v>1</v>
      </c>
      <c r="JU61" s="61" t="s">
        <v>0</v>
      </c>
      <c r="JV61" s="56">
        <v>1</v>
      </c>
      <c r="JW61" s="101" t="s">
        <v>374</v>
      </c>
      <c r="JX61" s="102" t="s">
        <v>215</v>
      </c>
      <c r="JY61" s="84"/>
      <c r="JZ61" s="93">
        <v>2</v>
      </c>
      <c r="KA61" s="61" t="s">
        <v>0</v>
      </c>
      <c r="KB61" s="56">
        <v>0</v>
      </c>
      <c r="KC61" s="101" t="s">
        <v>215</v>
      </c>
      <c r="KD61" s="102" t="s">
        <v>288</v>
      </c>
      <c r="KE61" s="84"/>
      <c r="KF61" s="93"/>
      <c r="KG61" s="61" t="s">
        <v>0</v>
      </c>
      <c r="KH61" s="56"/>
      <c r="KI61" s="101" t="s">
        <v>325</v>
      </c>
      <c r="KJ61" s="102" t="s">
        <v>325</v>
      </c>
      <c r="KK61" s="84"/>
      <c r="KL61" s="56"/>
      <c r="KM61" s="61" t="s">
        <v>0</v>
      </c>
      <c r="KN61" s="56"/>
      <c r="KO61" s="101" t="s">
        <v>325</v>
      </c>
      <c r="KP61" s="102" t="s">
        <v>325</v>
      </c>
      <c r="KQ61" s="84"/>
      <c r="KR61" s="56"/>
      <c r="KS61" s="61" t="s">
        <v>0</v>
      </c>
      <c r="KT61" s="56"/>
      <c r="KU61" s="101" t="s">
        <v>325</v>
      </c>
      <c r="KV61" s="102" t="s">
        <v>325</v>
      </c>
      <c r="KW61" s="84"/>
      <c r="KX61" s="56"/>
      <c r="KY61" s="61" t="s">
        <v>0</v>
      </c>
      <c r="KZ61" s="56"/>
      <c r="LA61" s="101" t="s">
        <v>325</v>
      </c>
      <c r="LB61" s="102" t="s">
        <v>325</v>
      </c>
      <c r="LC61" s="84"/>
      <c r="LD61" s="93"/>
      <c r="LE61" s="61" t="s">
        <v>0</v>
      </c>
      <c r="LF61" s="56"/>
      <c r="LG61" s="101" t="s">
        <v>325</v>
      </c>
      <c r="LH61" s="102" t="s">
        <v>325</v>
      </c>
      <c r="LI61" s="84"/>
      <c r="LJ61" s="56"/>
      <c r="LK61" s="61" t="s">
        <v>0</v>
      </c>
      <c r="LL61" s="56"/>
      <c r="LM61" s="101" t="s">
        <v>325</v>
      </c>
      <c r="LN61" s="102" t="s">
        <v>325</v>
      </c>
      <c r="LO61" s="84"/>
      <c r="LP61" s="56"/>
      <c r="LQ61" s="61" t="s">
        <v>0</v>
      </c>
      <c r="LR61" s="56"/>
      <c r="LS61" s="101" t="s">
        <v>325</v>
      </c>
      <c r="LT61" s="102" t="s">
        <v>325</v>
      </c>
      <c r="LU61" s="84"/>
      <c r="LV61" s="93"/>
      <c r="LW61" s="61" t="s">
        <v>0</v>
      </c>
      <c r="LX61" s="56"/>
      <c r="LY61" s="101" t="s">
        <v>325</v>
      </c>
      <c r="LZ61" s="102" t="s">
        <v>325</v>
      </c>
      <c r="MA61" s="84"/>
      <c r="MB61" s="56"/>
      <c r="MC61" s="61" t="s">
        <v>0</v>
      </c>
      <c r="MD61" s="56"/>
      <c r="ME61" s="101" t="s">
        <v>325</v>
      </c>
      <c r="MF61" s="102" t="s">
        <v>325</v>
      </c>
      <c r="MG61" s="84"/>
      <c r="MH61" s="56"/>
      <c r="MI61" s="61" t="s">
        <v>0</v>
      </c>
      <c r="MJ61" s="56"/>
      <c r="MK61" s="101" t="s">
        <v>325</v>
      </c>
      <c r="ML61" s="102" t="s">
        <v>325</v>
      </c>
      <c r="MM61" s="84"/>
      <c r="MN61" s="56"/>
      <c r="MO61" s="61" t="s">
        <v>0</v>
      </c>
      <c r="MP61" s="56"/>
      <c r="MQ61" s="101" t="s">
        <v>325</v>
      </c>
      <c r="MR61" s="102" t="s">
        <v>325</v>
      </c>
      <c r="MS61" s="84"/>
      <c r="MT61" s="93"/>
      <c r="MU61" s="61" t="s">
        <v>0</v>
      </c>
      <c r="MV61" s="56"/>
      <c r="MW61" s="101" t="s">
        <v>325</v>
      </c>
      <c r="MX61" s="102" t="s">
        <v>325</v>
      </c>
      <c r="MY61" s="84"/>
      <c r="MZ61" s="56"/>
      <c r="NA61" s="61" t="s">
        <v>0</v>
      </c>
      <c r="NB61" s="56"/>
      <c r="NC61" s="101" t="s">
        <v>325</v>
      </c>
      <c r="ND61" s="102" t="s">
        <v>325</v>
      </c>
      <c r="NE61" s="84"/>
      <c r="NF61" s="56"/>
      <c r="NG61" s="61" t="s">
        <v>0</v>
      </c>
      <c r="NH61" s="56"/>
      <c r="NI61" s="101" t="s">
        <v>325</v>
      </c>
      <c r="NJ61" s="102" t="s">
        <v>325</v>
      </c>
      <c r="NK61" s="84"/>
      <c r="NL61" s="56"/>
      <c r="NM61" s="61" t="s">
        <v>0</v>
      </c>
      <c r="NN61" s="56"/>
      <c r="NO61" s="101" t="s">
        <v>325</v>
      </c>
      <c r="NP61" s="102" t="s">
        <v>325</v>
      </c>
      <c r="NQ61" s="84"/>
      <c r="NR61" s="56"/>
      <c r="NS61" s="61" t="s">
        <v>0</v>
      </c>
      <c r="NT61" s="56"/>
      <c r="NU61" s="101" t="s">
        <v>325</v>
      </c>
      <c r="NV61" s="102" t="s">
        <v>325</v>
      </c>
      <c r="NW61" s="61"/>
      <c r="NX61" s="93"/>
      <c r="NY61" s="61" t="s">
        <v>0</v>
      </c>
      <c r="NZ61" s="56"/>
      <c r="OA61" s="101" t="s">
        <v>325</v>
      </c>
      <c r="OB61" s="102" t="s">
        <v>325</v>
      </c>
      <c r="OC61" s="61"/>
      <c r="OD61" s="229"/>
      <c r="OE61" s="101" t="s">
        <v>0</v>
      </c>
      <c r="OF61" s="101"/>
      <c r="OG61" s="101" t="s">
        <v>325</v>
      </c>
      <c r="OH61" s="102" t="s">
        <v>325</v>
      </c>
    </row>
    <row r="62" spans="1:398" ht="15" hidden="1" x14ac:dyDescent="0.2">
      <c r="A62" s="256">
        <f>IF(B62="","",VLOOKUP(B62,'Registrovaní tipéri'!$A$2:$B$101,2,FALSE))</f>
        <v>25</v>
      </c>
      <c r="B62" s="250" t="s">
        <v>190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215</v>
      </c>
      <c r="N62" s="102" t="s">
        <v>215</v>
      </c>
      <c r="O62" s="72"/>
      <c r="P62" s="93">
        <v>3</v>
      </c>
      <c r="Q62" s="61" t="s">
        <v>0</v>
      </c>
      <c r="R62" s="56">
        <v>1</v>
      </c>
      <c r="S62" s="101" t="s">
        <v>215</v>
      </c>
      <c r="T62" s="102" t="s">
        <v>215</v>
      </c>
      <c r="U62" s="72"/>
      <c r="V62" s="93">
        <v>3</v>
      </c>
      <c r="W62" s="61" t="s">
        <v>0</v>
      </c>
      <c r="X62" s="56">
        <v>1</v>
      </c>
      <c r="Y62" s="101" t="s">
        <v>215</v>
      </c>
      <c r="Z62" s="102" t="s">
        <v>215</v>
      </c>
      <c r="AA62" s="84"/>
      <c r="AB62" s="56">
        <v>3</v>
      </c>
      <c r="AC62" s="61" t="s">
        <v>0</v>
      </c>
      <c r="AD62" s="56">
        <v>2</v>
      </c>
      <c r="AE62" s="101" t="s">
        <v>215</v>
      </c>
      <c r="AF62" s="102" t="s">
        <v>215</v>
      </c>
      <c r="AG62" s="84"/>
      <c r="AH62" s="56">
        <v>1</v>
      </c>
      <c r="AI62" s="61" t="s">
        <v>0</v>
      </c>
      <c r="AJ62" s="56">
        <v>2</v>
      </c>
      <c r="AK62" s="101" t="s">
        <v>215</v>
      </c>
      <c r="AL62" s="102" t="s">
        <v>215</v>
      </c>
      <c r="AM62" s="84"/>
      <c r="AN62" s="93">
        <v>1</v>
      </c>
      <c r="AO62" s="61" t="s">
        <v>0</v>
      </c>
      <c r="AP62" s="56">
        <v>3</v>
      </c>
      <c r="AQ62" s="101" t="s">
        <v>217</v>
      </c>
      <c r="AR62" s="102" t="s">
        <v>265</v>
      </c>
      <c r="AS62" s="84"/>
      <c r="AT62" s="56">
        <v>2</v>
      </c>
      <c r="AU62" s="61" t="s">
        <v>0</v>
      </c>
      <c r="AV62" s="56">
        <v>0</v>
      </c>
      <c r="AW62" s="101" t="s">
        <v>217</v>
      </c>
      <c r="AX62" s="102" t="s">
        <v>215</v>
      </c>
      <c r="AY62" s="84"/>
      <c r="AZ62" s="93">
        <v>3</v>
      </c>
      <c r="BA62" s="61" t="s">
        <v>0</v>
      </c>
      <c r="BB62" s="56">
        <v>1</v>
      </c>
      <c r="BC62" s="101" t="s">
        <v>265</v>
      </c>
      <c r="BD62" s="102" t="s">
        <v>216</v>
      </c>
      <c r="BE62" s="84"/>
      <c r="BF62" s="56">
        <v>1</v>
      </c>
      <c r="BG62" s="61" t="s">
        <v>0</v>
      </c>
      <c r="BH62" s="56">
        <v>3</v>
      </c>
      <c r="BI62" s="101" t="s">
        <v>215</v>
      </c>
      <c r="BJ62" s="102" t="s">
        <v>215</v>
      </c>
      <c r="BK62" s="84"/>
      <c r="BL62" s="56">
        <v>4</v>
      </c>
      <c r="BM62" s="61" t="s">
        <v>0</v>
      </c>
      <c r="BN62" s="56">
        <v>0</v>
      </c>
      <c r="BO62" s="101" t="s">
        <v>216</v>
      </c>
      <c r="BP62" s="102" t="s">
        <v>211</v>
      </c>
      <c r="BQ62" s="84"/>
      <c r="BR62" s="56">
        <v>1</v>
      </c>
      <c r="BS62" s="61" t="s">
        <v>0</v>
      </c>
      <c r="BT62" s="56">
        <v>3</v>
      </c>
      <c r="BU62" s="101" t="s">
        <v>217</v>
      </c>
      <c r="BV62" s="102" t="s">
        <v>215</v>
      </c>
      <c r="BW62" s="84"/>
      <c r="BX62" s="56">
        <v>3</v>
      </c>
      <c r="BY62" s="61" t="s">
        <v>0</v>
      </c>
      <c r="BZ62" s="56">
        <v>1</v>
      </c>
      <c r="CA62" s="101" t="s">
        <v>215</v>
      </c>
      <c r="CB62" s="102" t="s">
        <v>215</v>
      </c>
      <c r="CC62" s="84"/>
      <c r="CD62" s="56"/>
      <c r="CE62" s="61" t="s">
        <v>0</v>
      </c>
      <c r="CF62" s="56"/>
      <c r="CG62" s="101" t="s">
        <v>325</v>
      </c>
      <c r="CH62" s="102" t="s">
        <v>325</v>
      </c>
      <c r="CI62" s="84"/>
      <c r="CJ62" s="93">
        <v>3</v>
      </c>
      <c r="CK62" s="61" t="s">
        <v>0</v>
      </c>
      <c r="CL62" s="56">
        <v>0</v>
      </c>
      <c r="CM62" s="101" t="s">
        <v>217</v>
      </c>
      <c r="CN62" s="102" t="s">
        <v>215</v>
      </c>
      <c r="CO62" s="84"/>
      <c r="CP62" s="93">
        <v>1</v>
      </c>
      <c r="CQ62" s="61" t="s">
        <v>0</v>
      </c>
      <c r="CR62" s="56">
        <v>3</v>
      </c>
      <c r="CS62" s="101" t="s">
        <v>215</v>
      </c>
      <c r="CT62" s="102" t="s">
        <v>265</v>
      </c>
      <c r="CU62" s="84"/>
      <c r="CV62" s="56">
        <v>0</v>
      </c>
      <c r="CW62" s="61" t="s">
        <v>0</v>
      </c>
      <c r="CX62" s="56">
        <v>2</v>
      </c>
      <c r="CY62" s="101" t="s">
        <v>215</v>
      </c>
      <c r="CZ62" s="102" t="s">
        <v>215</v>
      </c>
      <c r="DA62" s="84"/>
      <c r="DB62" s="56">
        <v>0</v>
      </c>
      <c r="DC62" s="61" t="s">
        <v>0</v>
      </c>
      <c r="DD62" s="56">
        <v>2</v>
      </c>
      <c r="DE62" s="101" t="s">
        <v>265</v>
      </c>
      <c r="DF62" s="102" t="s">
        <v>265</v>
      </c>
      <c r="DG62" s="84"/>
      <c r="DH62" s="56">
        <v>3</v>
      </c>
      <c r="DI62" s="61" t="s">
        <v>0</v>
      </c>
      <c r="DJ62" s="56">
        <v>1</v>
      </c>
      <c r="DK62" s="101" t="s">
        <v>215</v>
      </c>
      <c r="DL62" s="102" t="s">
        <v>215</v>
      </c>
      <c r="DM62" s="84"/>
      <c r="DN62" s="56">
        <v>1</v>
      </c>
      <c r="DO62" s="61" t="s">
        <v>0</v>
      </c>
      <c r="DP62" s="56">
        <v>2</v>
      </c>
      <c r="DQ62" s="101" t="s">
        <v>215</v>
      </c>
      <c r="DR62" s="102" t="s">
        <v>215</v>
      </c>
      <c r="DS62" s="84"/>
      <c r="DT62" s="56">
        <v>3</v>
      </c>
      <c r="DU62" s="61" t="s">
        <v>0</v>
      </c>
      <c r="DV62" s="56">
        <v>1</v>
      </c>
      <c r="DW62" s="101" t="s">
        <v>265</v>
      </c>
      <c r="DX62" s="102" t="s">
        <v>265</v>
      </c>
      <c r="DY62" s="84"/>
      <c r="DZ62" s="56"/>
      <c r="EA62" s="61" t="s">
        <v>0</v>
      </c>
      <c r="EB62" s="56"/>
      <c r="EC62" s="101" t="s">
        <v>325</v>
      </c>
      <c r="ED62" s="102" t="s">
        <v>325</v>
      </c>
      <c r="EE62" s="84"/>
      <c r="EF62" s="56">
        <v>1</v>
      </c>
      <c r="EG62" s="61" t="s">
        <v>0</v>
      </c>
      <c r="EH62" s="56">
        <v>3</v>
      </c>
      <c r="EI62" s="101" t="s">
        <v>215</v>
      </c>
      <c r="EJ62" s="102" t="s">
        <v>215</v>
      </c>
      <c r="EK62" s="84"/>
      <c r="EL62" s="56"/>
      <c r="EM62" s="61" t="s">
        <v>0</v>
      </c>
      <c r="EN62" s="56"/>
      <c r="EO62" s="101" t="s">
        <v>325</v>
      </c>
      <c r="EP62" s="102" t="s">
        <v>325</v>
      </c>
      <c r="EQ62" s="84"/>
      <c r="ER62" s="93">
        <v>1</v>
      </c>
      <c r="ES62" s="61" t="s">
        <v>0</v>
      </c>
      <c r="ET62" s="56">
        <v>2</v>
      </c>
      <c r="EU62" s="101" t="s">
        <v>265</v>
      </c>
      <c r="EV62" s="102" t="s">
        <v>214</v>
      </c>
      <c r="EW62" s="84"/>
      <c r="EX62" s="56"/>
      <c r="EY62" s="61" t="s">
        <v>0</v>
      </c>
      <c r="EZ62" s="56"/>
      <c r="FA62" s="101" t="s">
        <v>325</v>
      </c>
      <c r="FB62" s="102" t="s">
        <v>325</v>
      </c>
      <c r="FC62" s="84"/>
      <c r="FD62" s="93">
        <v>2</v>
      </c>
      <c r="FE62" s="61" t="s">
        <v>0</v>
      </c>
      <c r="FF62" s="56">
        <v>1</v>
      </c>
      <c r="FG62" s="101" t="s">
        <v>215</v>
      </c>
      <c r="FH62" s="102" t="s">
        <v>265</v>
      </c>
      <c r="FI62" s="84"/>
      <c r="FJ62" s="56"/>
      <c r="FK62" s="61" t="s">
        <v>0</v>
      </c>
      <c r="FL62" s="56"/>
      <c r="FM62" s="101" t="s">
        <v>325</v>
      </c>
      <c r="FN62" s="102" t="s">
        <v>325</v>
      </c>
      <c r="FO62" s="84"/>
      <c r="FP62" s="56">
        <v>0</v>
      </c>
      <c r="FQ62" s="61" t="s">
        <v>0</v>
      </c>
      <c r="FR62" s="56">
        <v>3</v>
      </c>
      <c r="FS62" s="101" t="s">
        <v>215</v>
      </c>
      <c r="FT62" s="102" t="s">
        <v>215</v>
      </c>
      <c r="FU62" s="84"/>
      <c r="FV62" s="56">
        <v>2</v>
      </c>
      <c r="FW62" s="61" t="s">
        <v>0</v>
      </c>
      <c r="FX62" s="56">
        <v>0</v>
      </c>
      <c r="FY62" s="101" t="s">
        <v>215</v>
      </c>
      <c r="FZ62" s="102" t="s">
        <v>215</v>
      </c>
      <c r="GA62" s="84"/>
      <c r="GB62" s="93">
        <v>2</v>
      </c>
      <c r="GC62" s="61" t="s">
        <v>0</v>
      </c>
      <c r="GD62" s="56">
        <v>1</v>
      </c>
      <c r="GE62" s="101" t="s">
        <v>216</v>
      </c>
      <c r="GF62" s="102" t="s">
        <v>265</v>
      </c>
      <c r="GG62" s="84"/>
      <c r="GH62" s="93">
        <v>2</v>
      </c>
      <c r="GI62" s="61" t="s">
        <v>0</v>
      </c>
      <c r="GJ62" s="56">
        <v>0</v>
      </c>
      <c r="GK62" s="101" t="s">
        <v>216</v>
      </c>
      <c r="GL62" s="102" t="s">
        <v>216</v>
      </c>
      <c r="GM62" s="84"/>
      <c r="GN62" s="56"/>
      <c r="GO62" s="61" t="s">
        <v>0</v>
      </c>
      <c r="GP62" s="56"/>
      <c r="GQ62" s="101" t="s">
        <v>325</v>
      </c>
      <c r="GR62" s="102" t="s">
        <v>325</v>
      </c>
      <c r="GS62" s="84"/>
      <c r="GT62" s="56"/>
      <c r="GU62" s="61" t="s">
        <v>0</v>
      </c>
      <c r="GV62" s="56"/>
      <c r="GW62" s="101" t="s">
        <v>325</v>
      </c>
      <c r="GX62" s="102" t="s">
        <v>325</v>
      </c>
      <c r="GY62" s="84"/>
      <c r="GZ62" s="93"/>
      <c r="HA62" s="61" t="s">
        <v>0</v>
      </c>
      <c r="HB62" s="56"/>
      <c r="HC62" s="101" t="s">
        <v>325</v>
      </c>
      <c r="HD62" s="102" t="s">
        <v>325</v>
      </c>
      <c r="HE62" s="84"/>
      <c r="HF62" s="56">
        <v>3</v>
      </c>
      <c r="HG62" s="61" t="s">
        <v>0</v>
      </c>
      <c r="HH62" s="56">
        <v>0</v>
      </c>
      <c r="HI62" s="101" t="s">
        <v>217</v>
      </c>
      <c r="HJ62" s="102" t="s">
        <v>217</v>
      </c>
      <c r="HK62" s="84"/>
      <c r="HL62" s="56"/>
      <c r="HM62" s="61" t="s">
        <v>0</v>
      </c>
      <c r="HN62" s="56"/>
      <c r="HO62" s="101" t="s">
        <v>325</v>
      </c>
      <c r="HP62" s="102" t="s">
        <v>325</v>
      </c>
      <c r="HQ62" s="84"/>
      <c r="HR62" s="56"/>
      <c r="HS62" s="61" t="s">
        <v>0</v>
      </c>
      <c r="HT62" s="56"/>
      <c r="HU62" s="101" t="s">
        <v>325</v>
      </c>
      <c r="HV62" s="102" t="s">
        <v>325</v>
      </c>
      <c r="HW62" s="84"/>
      <c r="HX62" s="93"/>
      <c r="HY62" s="61" t="s">
        <v>0</v>
      </c>
      <c r="HZ62" s="56"/>
      <c r="IA62" s="101" t="s">
        <v>325</v>
      </c>
      <c r="IB62" s="102" t="s">
        <v>325</v>
      </c>
      <c r="IC62" s="84"/>
      <c r="ID62" s="56"/>
      <c r="IE62" s="61" t="s">
        <v>0</v>
      </c>
      <c r="IF62" s="56"/>
      <c r="IG62" s="101" t="s">
        <v>325</v>
      </c>
      <c r="IH62" s="102" t="s">
        <v>325</v>
      </c>
      <c r="II62" s="84"/>
      <c r="IJ62" s="56"/>
      <c r="IK62" s="61" t="s">
        <v>0</v>
      </c>
      <c r="IL62" s="56"/>
      <c r="IM62" s="101" t="s">
        <v>325</v>
      </c>
      <c r="IN62" s="102" t="s">
        <v>325</v>
      </c>
      <c r="IO62" s="84"/>
      <c r="IP62" s="93"/>
      <c r="IQ62" s="61" t="s">
        <v>0</v>
      </c>
      <c r="IR62" s="56"/>
      <c r="IS62" s="101" t="s">
        <v>325</v>
      </c>
      <c r="IT62" s="102" t="s">
        <v>325</v>
      </c>
      <c r="IU62" s="84"/>
      <c r="IV62" s="56"/>
      <c r="IW62" s="61" t="s">
        <v>0</v>
      </c>
      <c r="IX62" s="56"/>
      <c r="IY62" s="101" t="s">
        <v>325</v>
      </c>
      <c r="IZ62" s="102" t="s">
        <v>325</v>
      </c>
      <c r="JA62" s="84"/>
      <c r="JB62" s="56"/>
      <c r="JC62" s="61" t="s">
        <v>0</v>
      </c>
      <c r="JD62" s="56"/>
      <c r="JE62" s="101" t="s">
        <v>325</v>
      </c>
      <c r="JF62" s="102" t="s">
        <v>325</v>
      </c>
      <c r="JG62" s="84"/>
      <c r="JH62" s="56"/>
      <c r="JI62" s="61" t="s">
        <v>0</v>
      </c>
      <c r="JJ62" s="56"/>
      <c r="JK62" s="101" t="s">
        <v>325</v>
      </c>
      <c r="JL62" s="102" t="s">
        <v>325</v>
      </c>
      <c r="JM62" s="84"/>
      <c r="JN62" s="56"/>
      <c r="JO62" s="61" t="s">
        <v>0</v>
      </c>
      <c r="JP62" s="56"/>
      <c r="JQ62" s="101" t="s">
        <v>325</v>
      </c>
      <c r="JR62" s="102" t="s">
        <v>325</v>
      </c>
      <c r="JS62" s="84"/>
      <c r="JT62" s="93"/>
      <c r="JU62" s="61" t="s">
        <v>0</v>
      </c>
      <c r="JV62" s="56"/>
      <c r="JW62" s="101" t="s">
        <v>325</v>
      </c>
      <c r="JX62" s="102" t="s">
        <v>325</v>
      </c>
      <c r="JY62" s="84"/>
      <c r="JZ62" s="93"/>
      <c r="KA62" s="61" t="s">
        <v>0</v>
      </c>
      <c r="KB62" s="56"/>
      <c r="KC62" s="101" t="s">
        <v>325</v>
      </c>
      <c r="KD62" s="102" t="s">
        <v>325</v>
      </c>
      <c r="KE62" s="84"/>
      <c r="KF62" s="93"/>
      <c r="KG62" s="61" t="s">
        <v>0</v>
      </c>
      <c r="KH62" s="56"/>
      <c r="KI62" s="101" t="s">
        <v>325</v>
      </c>
      <c r="KJ62" s="102" t="s">
        <v>325</v>
      </c>
      <c r="KK62" s="84"/>
      <c r="KL62" s="56"/>
      <c r="KM62" s="61" t="s">
        <v>0</v>
      </c>
      <c r="KN62" s="56"/>
      <c r="KO62" s="101" t="s">
        <v>325</v>
      </c>
      <c r="KP62" s="102" t="s">
        <v>325</v>
      </c>
      <c r="KQ62" s="84"/>
      <c r="KR62" s="56"/>
      <c r="KS62" s="61" t="s">
        <v>0</v>
      </c>
      <c r="KT62" s="56"/>
      <c r="KU62" s="101" t="s">
        <v>325</v>
      </c>
      <c r="KV62" s="102" t="s">
        <v>325</v>
      </c>
      <c r="KW62" s="84"/>
      <c r="KX62" s="56"/>
      <c r="KY62" s="61" t="s">
        <v>0</v>
      </c>
      <c r="KZ62" s="56"/>
      <c r="LA62" s="101" t="s">
        <v>325</v>
      </c>
      <c r="LB62" s="102" t="s">
        <v>325</v>
      </c>
      <c r="LC62" s="84"/>
      <c r="LD62" s="93"/>
      <c r="LE62" s="61" t="s">
        <v>0</v>
      </c>
      <c r="LF62" s="56"/>
      <c r="LG62" s="101" t="s">
        <v>325</v>
      </c>
      <c r="LH62" s="102" t="s">
        <v>325</v>
      </c>
      <c r="LI62" s="84"/>
      <c r="LJ62" s="56"/>
      <c r="LK62" s="61" t="s">
        <v>0</v>
      </c>
      <c r="LL62" s="56"/>
      <c r="LM62" s="101" t="s">
        <v>325</v>
      </c>
      <c r="LN62" s="102" t="s">
        <v>325</v>
      </c>
      <c r="LO62" s="84"/>
      <c r="LP62" s="56"/>
      <c r="LQ62" s="61" t="s">
        <v>0</v>
      </c>
      <c r="LR62" s="56"/>
      <c r="LS62" s="101" t="s">
        <v>325</v>
      </c>
      <c r="LT62" s="102" t="s">
        <v>325</v>
      </c>
      <c r="LU62" s="84"/>
      <c r="LV62" s="93"/>
      <c r="LW62" s="61" t="s">
        <v>0</v>
      </c>
      <c r="LX62" s="56"/>
      <c r="LY62" s="101" t="s">
        <v>325</v>
      </c>
      <c r="LZ62" s="102" t="s">
        <v>325</v>
      </c>
      <c r="MA62" s="84"/>
      <c r="MB62" s="56"/>
      <c r="MC62" s="61" t="s">
        <v>0</v>
      </c>
      <c r="MD62" s="56"/>
      <c r="ME62" s="101" t="s">
        <v>325</v>
      </c>
      <c r="MF62" s="102" t="s">
        <v>325</v>
      </c>
      <c r="MG62" s="84"/>
      <c r="MH62" s="56"/>
      <c r="MI62" s="61" t="s">
        <v>0</v>
      </c>
      <c r="MJ62" s="56"/>
      <c r="MK62" s="101" t="s">
        <v>325</v>
      </c>
      <c r="ML62" s="102" t="s">
        <v>325</v>
      </c>
      <c r="MM62" s="84"/>
      <c r="MN62" s="56"/>
      <c r="MO62" s="61" t="s">
        <v>0</v>
      </c>
      <c r="MP62" s="56"/>
      <c r="MQ62" s="101" t="s">
        <v>325</v>
      </c>
      <c r="MR62" s="102" t="s">
        <v>325</v>
      </c>
      <c r="MS62" s="84"/>
      <c r="MT62" s="93"/>
      <c r="MU62" s="61" t="s">
        <v>0</v>
      </c>
      <c r="MV62" s="56"/>
      <c r="MW62" s="101" t="s">
        <v>325</v>
      </c>
      <c r="MX62" s="102" t="s">
        <v>325</v>
      </c>
      <c r="MY62" s="84"/>
      <c r="MZ62" s="56"/>
      <c r="NA62" s="61" t="s">
        <v>0</v>
      </c>
      <c r="NB62" s="56"/>
      <c r="NC62" s="101" t="s">
        <v>325</v>
      </c>
      <c r="ND62" s="102" t="s">
        <v>325</v>
      </c>
      <c r="NE62" s="84"/>
      <c r="NF62" s="56"/>
      <c r="NG62" s="61" t="s">
        <v>0</v>
      </c>
      <c r="NH62" s="56"/>
      <c r="NI62" s="101" t="s">
        <v>325</v>
      </c>
      <c r="NJ62" s="102" t="s">
        <v>325</v>
      </c>
      <c r="NK62" s="84"/>
      <c r="NL62" s="56"/>
      <c r="NM62" s="61" t="s">
        <v>0</v>
      </c>
      <c r="NN62" s="56"/>
      <c r="NO62" s="101" t="s">
        <v>325</v>
      </c>
      <c r="NP62" s="102" t="s">
        <v>325</v>
      </c>
      <c r="NQ62" s="84"/>
      <c r="NR62" s="56"/>
      <c r="NS62" s="61" t="s">
        <v>0</v>
      </c>
      <c r="NT62" s="56"/>
      <c r="NU62" s="101" t="s">
        <v>325</v>
      </c>
      <c r="NV62" s="102" t="s">
        <v>325</v>
      </c>
      <c r="NW62" s="61"/>
      <c r="NX62" s="93"/>
      <c r="NY62" s="61" t="s">
        <v>0</v>
      </c>
      <c r="NZ62" s="56"/>
      <c r="OA62" s="101" t="s">
        <v>325</v>
      </c>
      <c r="OB62" s="102" t="s">
        <v>325</v>
      </c>
      <c r="OC62" s="61"/>
      <c r="OD62" s="229"/>
      <c r="OE62" s="101" t="s">
        <v>0</v>
      </c>
      <c r="OF62" s="101"/>
      <c r="OG62" s="101" t="s">
        <v>325</v>
      </c>
      <c r="OH62" s="102" t="s">
        <v>325</v>
      </c>
    </row>
    <row r="63" spans="1:398" ht="15" x14ac:dyDescent="0.2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216</v>
      </c>
      <c r="N63" s="102" t="s">
        <v>215</v>
      </c>
      <c r="O63" s="72"/>
      <c r="P63" s="93">
        <v>6</v>
      </c>
      <c r="Q63" s="61" t="s">
        <v>0</v>
      </c>
      <c r="R63" s="56">
        <v>0</v>
      </c>
      <c r="S63" s="101" t="s">
        <v>215</v>
      </c>
      <c r="T63" s="102" t="s">
        <v>215</v>
      </c>
      <c r="U63" s="72"/>
      <c r="V63" s="93">
        <v>0</v>
      </c>
      <c r="W63" s="61" t="s">
        <v>0</v>
      </c>
      <c r="X63" s="56">
        <v>2</v>
      </c>
      <c r="Y63" s="101" t="s">
        <v>215</v>
      </c>
      <c r="Z63" s="102" t="s">
        <v>215</v>
      </c>
      <c r="AA63" s="84"/>
      <c r="AB63" s="56">
        <v>3</v>
      </c>
      <c r="AC63" s="61" t="s">
        <v>0</v>
      </c>
      <c r="AD63" s="56">
        <v>1</v>
      </c>
      <c r="AE63" s="101" t="s">
        <v>218</v>
      </c>
      <c r="AF63" s="102" t="s">
        <v>215</v>
      </c>
      <c r="AG63" s="84"/>
      <c r="AH63" s="56">
        <v>0</v>
      </c>
      <c r="AI63" s="61" t="s">
        <v>0</v>
      </c>
      <c r="AJ63" s="56">
        <v>3</v>
      </c>
      <c r="AK63" s="101" t="s">
        <v>215</v>
      </c>
      <c r="AL63" s="102" t="s">
        <v>215</v>
      </c>
      <c r="AM63" s="84"/>
      <c r="AN63" s="93">
        <v>1</v>
      </c>
      <c r="AO63" s="61" t="s">
        <v>0</v>
      </c>
      <c r="AP63" s="56">
        <v>3</v>
      </c>
      <c r="AQ63" s="101" t="s">
        <v>217</v>
      </c>
      <c r="AR63" s="102" t="s">
        <v>265</v>
      </c>
      <c r="AS63" s="84"/>
      <c r="AT63" s="56">
        <v>3</v>
      </c>
      <c r="AU63" s="61" t="s">
        <v>0</v>
      </c>
      <c r="AV63" s="56">
        <v>1</v>
      </c>
      <c r="AW63" s="101" t="s">
        <v>215</v>
      </c>
      <c r="AX63" s="102" t="s">
        <v>215</v>
      </c>
      <c r="AY63" s="84"/>
      <c r="AZ63" s="93">
        <v>3</v>
      </c>
      <c r="BA63" s="61" t="s">
        <v>0</v>
      </c>
      <c r="BB63" s="56">
        <v>0</v>
      </c>
      <c r="BC63" s="101" t="s">
        <v>217</v>
      </c>
      <c r="BD63" s="102" t="s">
        <v>208</v>
      </c>
      <c r="BE63" s="84"/>
      <c r="BF63" s="56">
        <v>1</v>
      </c>
      <c r="BG63" s="61" t="s">
        <v>0</v>
      </c>
      <c r="BH63" s="56">
        <v>2</v>
      </c>
      <c r="BI63" s="101" t="s">
        <v>217</v>
      </c>
      <c r="BJ63" s="102" t="s">
        <v>215</v>
      </c>
      <c r="BK63" s="84"/>
      <c r="BL63" s="56">
        <v>4</v>
      </c>
      <c r="BM63" s="61" t="s">
        <v>0</v>
      </c>
      <c r="BN63" s="56">
        <v>0</v>
      </c>
      <c r="BO63" s="101" t="s">
        <v>217</v>
      </c>
      <c r="BP63" s="102" t="s">
        <v>265</v>
      </c>
      <c r="BQ63" s="84"/>
      <c r="BR63" s="56">
        <v>1</v>
      </c>
      <c r="BS63" s="61" t="s">
        <v>0</v>
      </c>
      <c r="BT63" s="56">
        <v>3</v>
      </c>
      <c r="BU63" s="101" t="s">
        <v>215</v>
      </c>
      <c r="BV63" s="102" t="s">
        <v>215</v>
      </c>
      <c r="BW63" s="84"/>
      <c r="BX63" s="56">
        <v>2</v>
      </c>
      <c r="BY63" s="61" t="s">
        <v>0</v>
      </c>
      <c r="BZ63" s="56">
        <v>0</v>
      </c>
      <c r="CA63" s="101" t="s">
        <v>215</v>
      </c>
      <c r="CB63" s="102" t="s">
        <v>215</v>
      </c>
      <c r="CC63" s="84"/>
      <c r="CD63" s="56">
        <v>5</v>
      </c>
      <c r="CE63" s="61" t="s">
        <v>0</v>
      </c>
      <c r="CF63" s="56">
        <v>1</v>
      </c>
      <c r="CG63" s="101" t="s">
        <v>217</v>
      </c>
      <c r="CH63" s="102" t="s">
        <v>216</v>
      </c>
      <c r="CI63" s="84"/>
      <c r="CJ63" s="93">
        <v>4</v>
      </c>
      <c r="CK63" s="61" t="s">
        <v>0</v>
      </c>
      <c r="CL63" s="56">
        <v>0</v>
      </c>
      <c r="CM63" s="101" t="s">
        <v>215</v>
      </c>
      <c r="CN63" s="102" t="s">
        <v>218</v>
      </c>
      <c r="CO63" s="84"/>
      <c r="CP63" s="93">
        <v>1</v>
      </c>
      <c r="CQ63" s="61" t="s">
        <v>0</v>
      </c>
      <c r="CR63" s="56">
        <v>3</v>
      </c>
      <c r="CS63" s="101" t="s">
        <v>265</v>
      </c>
      <c r="CT63" s="102" t="s">
        <v>216</v>
      </c>
      <c r="CU63" s="84"/>
      <c r="CV63" s="56">
        <v>0</v>
      </c>
      <c r="CW63" s="61" t="s">
        <v>0</v>
      </c>
      <c r="CX63" s="56">
        <v>4</v>
      </c>
      <c r="CY63" s="101" t="s">
        <v>217</v>
      </c>
      <c r="CZ63" s="102" t="s">
        <v>215</v>
      </c>
      <c r="DA63" s="84"/>
      <c r="DB63" s="56">
        <v>1</v>
      </c>
      <c r="DC63" s="61" t="s">
        <v>0</v>
      </c>
      <c r="DD63" s="56">
        <v>3</v>
      </c>
      <c r="DE63" s="101" t="s">
        <v>265</v>
      </c>
      <c r="DF63" s="102" t="s">
        <v>214</v>
      </c>
      <c r="DG63" s="84"/>
      <c r="DH63" s="56">
        <v>2</v>
      </c>
      <c r="DI63" s="61" t="s">
        <v>0</v>
      </c>
      <c r="DJ63" s="56">
        <v>0</v>
      </c>
      <c r="DK63" s="101" t="s">
        <v>215</v>
      </c>
      <c r="DL63" s="102" t="s">
        <v>217</v>
      </c>
      <c r="DM63" s="84"/>
      <c r="DN63" s="56">
        <v>2</v>
      </c>
      <c r="DO63" s="61" t="s">
        <v>0</v>
      </c>
      <c r="DP63" s="56">
        <v>4</v>
      </c>
      <c r="DQ63" s="101" t="s">
        <v>215</v>
      </c>
      <c r="DR63" s="102" t="s">
        <v>217</v>
      </c>
      <c r="DS63" s="84"/>
      <c r="DT63" s="56">
        <v>4</v>
      </c>
      <c r="DU63" s="61" t="s">
        <v>0</v>
      </c>
      <c r="DV63" s="56">
        <v>1</v>
      </c>
      <c r="DW63" s="101" t="s">
        <v>217</v>
      </c>
      <c r="DX63" s="102" t="s">
        <v>215</v>
      </c>
      <c r="DY63" s="84"/>
      <c r="DZ63" s="56">
        <v>3</v>
      </c>
      <c r="EA63" s="61" t="s">
        <v>0</v>
      </c>
      <c r="EB63" s="56">
        <v>0</v>
      </c>
      <c r="EC63" s="101" t="s">
        <v>215</v>
      </c>
      <c r="ED63" s="102" t="s">
        <v>215</v>
      </c>
      <c r="EE63" s="84"/>
      <c r="EF63" s="56">
        <v>0</v>
      </c>
      <c r="EG63" s="61" t="s">
        <v>0</v>
      </c>
      <c r="EH63" s="56">
        <v>4</v>
      </c>
      <c r="EI63" s="101" t="s">
        <v>215</v>
      </c>
      <c r="EJ63" s="102" t="s">
        <v>215</v>
      </c>
      <c r="EK63" s="84"/>
      <c r="EL63" s="56">
        <v>0</v>
      </c>
      <c r="EM63" s="61" t="s">
        <v>0</v>
      </c>
      <c r="EN63" s="56">
        <v>2</v>
      </c>
      <c r="EO63" s="101" t="s">
        <v>217</v>
      </c>
      <c r="EP63" s="102" t="s">
        <v>215</v>
      </c>
      <c r="EQ63" s="84"/>
      <c r="ER63" s="93"/>
      <c r="ES63" s="61" t="s">
        <v>0</v>
      </c>
      <c r="ET63" s="56"/>
      <c r="EU63" s="101" t="s">
        <v>325</v>
      </c>
      <c r="EV63" s="102" t="s">
        <v>325</v>
      </c>
      <c r="EW63" s="84"/>
      <c r="EX63" s="56">
        <v>3</v>
      </c>
      <c r="EY63" s="61" t="s">
        <v>0</v>
      </c>
      <c r="EZ63" s="56">
        <v>0</v>
      </c>
      <c r="FA63" s="101" t="s">
        <v>215</v>
      </c>
      <c r="FB63" s="102" t="s">
        <v>215</v>
      </c>
      <c r="FC63" s="84"/>
      <c r="FD63" s="93">
        <v>1</v>
      </c>
      <c r="FE63" s="61" t="s">
        <v>0</v>
      </c>
      <c r="FF63" s="56">
        <v>0</v>
      </c>
      <c r="FG63" s="101" t="s">
        <v>211</v>
      </c>
      <c r="FH63" s="102" t="s">
        <v>215</v>
      </c>
      <c r="FI63" s="84"/>
      <c r="FJ63" s="56">
        <v>2</v>
      </c>
      <c r="FK63" s="61" t="s">
        <v>0</v>
      </c>
      <c r="FL63" s="56">
        <v>0</v>
      </c>
      <c r="FM63" s="101" t="s">
        <v>215</v>
      </c>
      <c r="FN63" s="102" t="s">
        <v>211</v>
      </c>
      <c r="FO63" s="84"/>
      <c r="FP63" s="56">
        <v>0</v>
      </c>
      <c r="FQ63" s="61" t="s">
        <v>0</v>
      </c>
      <c r="FR63" s="56">
        <v>3</v>
      </c>
      <c r="FS63" s="101" t="s">
        <v>215</v>
      </c>
      <c r="FT63" s="102" t="s">
        <v>211</v>
      </c>
      <c r="FU63" s="84"/>
      <c r="FV63" s="56">
        <v>3</v>
      </c>
      <c r="FW63" s="61" t="s">
        <v>0</v>
      </c>
      <c r="FX63" s="56">
        <v>0</v>
      </c>
      <c r="FY63" s="101" t="s">
        <v>215</v>
      </c>
      <c r="FZ63" s="102" t="s">
        <v>211</v>
      </c>
      <c r="GA63" s="84"/>
      <c r="GB63" s="93">
        <v>1</v>
      </c>
      <c r="GC63" s="61" t="s">
        <v>0</v>
      </c>
      <c r="GD63" s="56">
        <v>1</v>
      </c>
      <c r="GE63" s="101" t="s">
        <v>265</v>
      </c>
      <c r="GF63" s="102" t="s">
        <v>216</v>
      </c>
      <c r="GG63" s="84"/>
      <c r="GH63" s="93">
        <v>4</v>
      </c>
      <c r="GI63" s="61" t="s">
        <v>0</v>
      </c>
      <c r="GJ63" s="56">
        <v>1</v>
      </c>
      <c r="GK63" s="101" t="s">
        <v>265</v>
      </c>
      <c r="GL63" s="102" t="s">
        <v>216</v>
      </c>
      <c r="GM63" s="84"/>
      <c r="GN63" s="56">
        <v>1</v>
      </c>
      <c r="GO63" s="61" t="s">
        <v>0</v>
      </c>
      <c r="GP63" s="56">
        <v>3</v>
      </c>
      <c r="GQ63" s="101" t="s">
        <v>217</v>
      </c>
      <c r="GR63" s="102" t="s">
        <v>216</v>
      </c>
      <c r="GS63" s="84"/>
      <c r="GT63" s="56">
        <v>0</v>
      </c>
      <c r="GU63" s="61" t="s">
        <v>0</v>
      </c>
      <c r="GV63" s="56">
        <v>3</v>
      </c>
      <c r="GW63" s="101" t="s">
        <v>217</v>
      </c>
      <c r="GX63" s="102" t="s">
        <v>216</v>
      </c>
      <c r="GY63" s="84"/>
      <c r="GZ63" s="93">
        <v>4</v>
      </c>
      <c r="HA63" s="61" t="s">
        <v>0</v>
      </c>
      <c r="HB63" s="56">
        <v>0</v>
      </c>
      <c r="HC63" s="101" t="s">
        <v>218</v>
      </c>
      <c r="HD63" s="102" t="s">
        <v>216</v>
      </c>
      <c r="HE63" s="84"/>
      <c r="HF63" s="56">
        <v>3</v>
      </c>
      <c r="HG63" s="61" t="s">
        <v>0</v>
      </c>
      <c r="HH63" s="56">
        <v>0</v>
      </c>
      <c r="HI63" s="101" t="s">
        <v>217</v>
      </c>
      <c r="HJ63" s="102" t="s">
        <v>216</v>
      </c>
      <c r="HK63" s="84"/>
      <c r="HL63" s="56">
        <v>0</v>
      </c>
      <c r="HM63" s="61" t="s">
        <v>0</v>
      </c>
      <c r="HN63" s="56">
        <v>3</v>
      </c>
      <c r="HO63" s="101" t="s">
        <v>216</v>
      </c>
      <c r="HP63" s="102" t="s">
        <v>216</v>
      </c>
      <c r="HQ63" s="84"/>
      <c r="HR63" s="56">
        <v>3</v>
      </c>
      <c r="HS63" s="61" t="s">
        <v>0</v>
      </c>
      <c r="HT63" s="56">
        <v>1</v>
      </c>
      <c r="HU63" s="101" t="s">
        <v>216</v>
      </c>
      <c r="HV63" s="102" t="s">
        <v>217</v>
      </c>
      <c r="HW63" s="84"/>
      <c r="HX63" s="93"/>
      <c r="HY63" s="61" t="s">
        <v>0</v>
      </c>
      <c r="HZ63" s="56"/>
      <c r="IA63" s="101" t="s">
        <v>325</v>
      </c>
      <c r="IB63" s="102" t="s">
        <v>325</v>
      </c>
      <c r="IC63" s="84"/>
      <c r="ID63" s="56"/>
      <c r="IE63" s="61" t="s">
        <v>0</v>
      </c>
      <c r="IF63" s="56"/>
      <c r="IG63" s="101" t="s">
        <v>325</v>
      </c>
      <c r="IH63" s="102" t="s">
        <v>325</v>
      </c>
      <c r="II63" s="84"/>
      <c r="IJ63" s="56"/>
      <c r="IK63" s="61" t="s">
        <v>0</v>
      </c>
      <c r="IL63" s="56"/>
      <c r="IM63" s="101" t="s">
        <v>325</v>
      </c>
      <c r="IN63" s="102" t="s">
        <v>325</v>
      </c>
      <c r="IO63" s="84"/>
      <c r="IP63" s="93">
        <v>3</v>
      </c>
      <c r="IQ63" s="61" t="s">
        <v>0</v>
      </c>
      <c r="IR63" s="56">
        <v>0</v>
      </c>
      <c r="IS63" s="101" t="s">
        <v>218</v>
      </c>
      <c r="IT63" s="102" t="s">
        <v>388</v>
      </c>
      <c r="IU63" s="84"/>
      <c r="IV63" s="56">
        <v>1</v>
      </c>
      <c r="IW63" s="61" t="s">
        <v>0</v>
      </c>
      <c r="IX63" s="56">
        <v>4</v>
      </c>
      <c r="IY63" s="101" t="s">
        <v>265</v>
      </c>
      <c r="IZ63" s="102" t="s">
        <v>326</v>
      </c>
      <c r="JA63" s="84"/>
      <c r="JB63" s="56">
        <v>2</v>
      </c>
      <c r="JC63" s="61" t="s">
        <v>0</v>
      </c>
      <c r="JD63" s="56">
        <v>0</v>
      </c>
      <c r="JE63" s="101" t="s">
        <v>214</v>
      </c>
      <c r="JF63" s="102" t="s">
        <v>326</v>
      </c>
      <c r="JG63" s="84"/>
      <c r="JH63" s="56">
        <v>1</v>
      </c>
      <c r="JI63" s="61" t="s">
        <v>0</v>
      </c>
      <c r="JJ63" s="56">
        <v>3</v>
      </c>
      <c r="JK63" s="101" t="s">
        <v>265</v>
      </c>
      <c r="JL63" s="102" t="s">
        <v>214</v>
      </c>
      <c r="JM63" s="84"/>
      <c r="JN63" s="56">
        <v>0</v>
      </c>
      <c r="JO63" s="61" t="s">
        <v>0</v>
      </c>
      <c r="JP63" s="56">
        <v>2</v>
      </c>
      <c r="JQ63" s="101" t="s">
        <v>215</v>
      </c>
      <c r="JR63" s="102" t="s">
        <v>217</v>
      </c>
      <c r="JS63" s="84"/>
      <c r="JT63" s="93">
        <v>3</v>
      </c>
      <c r="JU63" s="61" t="s">
        <v>0</v>
      </c>
      <c r="JV63" s="56">
        <v>1</v>
      </c>
      <c r="JW63" s="101" t="s">
        <v>217</v>
      </c>
      <c r="JX63" s="102" t="s">
        <v>215</v>
      </c>
      <c r="JY63" s="84"/>
      <c r="JZ63" s="93">
        <v>3</v>
      </c>
      <c r="KA63" s="61" t="s">
        <v>0</v>
      </c>
      <c r="KB63" s="56">
        <v>1</v>
      </c>
      <c r="KC63" s="101" t="s">
        <v>215</v>
      </c>
      <c r="KD63" s="102" t="s">
        <v>208</v>
      </c>
      <c r="KE63" s="84"/>
      <c r="KF63" s="93">
        <v>1</v>
      </c>
      <c r="KG63" s="61" t="s">
        <v>0</v>
      </c>
      <c r="KH63" s="56">
        <v>3</v>
      </c>
      <c r="KI63" s="101" t="s">
        <v>215</v>
      </c>
      <c r="KJ63" s="102" t="s">
        <v>215</v>
      </c>
      <c r="KK63" s="84"/>
      <c r="KL63" s="56"/>
      <c r="KM63" s="61" t="s">
        <v>0</v>
      </c>
      <c r="KN63" s="56"/>
      <c r="KO63" s="101" t="s">
        <v>325</v>
      </c>
      <c r="KP63" s="102" t="s">
        <v>325</v>
      </c>
      <c r="KQ63" s="84"/>
      <c r="KR63" s="56">
        <v>3</v>
      </c>
      <c r="KS63" s="61" t="s">
        <v>0</v>
      </c>
      <c r="KT63" s="56">
        <v>1</v>
      </c>
      <c r="KU63" s="101" t="s">
        <v>215</v>
      </c>
      <c r="KV63" s="102" t="s">
        <v>215</v>
      </c>
      <c r="KW63" s="84"/>
      <c r="KX63" s="56"/>
      <c r="KY63" s="61" t="s">
        <v>0</v>
      </c>
      <c r="KZ63" s="56"/>
      <c r="LA63" s="101" t="s">
        <v>325</v>
      </c>
      <c r="LB63" s="102" t="s">
        <v>325</v>
      </c>
      <c r="LC63" s="84"/>
      <c r="LD63" s="93"/>
      <c r="LE63" s="61" t="s">
        <v>0</v>
      </c>
      <c r="LF63" s="56"/>
      <c r="LG63" s="101" t="s">
        <v>325</v>
      </c>
      <c r="LH63" s="102" t="s">
        <v>325</v>
      </c>
      <c r="LI63" s="84"/>
      <c r="LJ63" s="56"/>
      <c r="LK63" s="61" t="s">
        <v>0</v>
      </c>
      <c r="LL63" s="56"/>
      <c r="LM63" s="101" t="s">
        <v>325</v>
      </c>
      <c r="LN63" s="102" t="s">
        <v>325</v>
      </c>
      <c r="LO63" s="84"/>
      <c r="LP63" s="56"/>
      <c r="LQ63" s="61" t="s">
        <v>0</v>
      </c>
      <c r="LR63" s="56"/>
      <c r="LS63" s="101" t="s">
        <v>325</v>
      </c>
      <c r="LT63" s="102" t="s">
        <v>325</v>
      </c>
      <c r="LU63" s="84"/>
      <c r="LV63" s="93"/>
      <c r="LW63" s="61" t="s">
        <v>0</v>
      </c>
      <c r="LX63" s="56"/>
      <c r="LY63" s="101" t="s">
        <v>325</v>
      </c>
      <c r="LZ63" s="102" t="s">
        <v>325</v>
      </c>
      <c r="MA63" s="84"/>
      <c r="MB63" s="56"/>
      <c r="MC63" s="61" t="s">
        <v>0</v>
      </c>
      <c r="MD63" s="56"/>
      <c r="ME63" s="101" t="s">
        <v>325</v>
      </c>
      <c r="MF63" s="102" t="s">
        <v>325</v>
      </c>
      <c r="MG63" s="84"/>
      <c r="MH63" s="56"/>
      <c r="MI63" s="61" t="s">
        <v>0</v>
      </c>
      <c r="MJ63" s="56"/>
      <c r="MK63" s="101" t="s">
        <v>325</v>
      </c>
      <c r="ML63" s="102" t="s">
        <v>325</v>
      </c>
      <c r="MM63" s="84"/>
      <c r="MN63" s="56"/>
      <c r="MO63" s="61" t="s">
        <v>0</v>
      </c>
      <c r="MP63" s="56"/>
      <c r="MQ63" s="101" t="s">
        <v>325</v>
      </c>
      <c r="MR63" s="102" t="s">
        <v>325</v>
      </c>
      <c r="MS63" s="84"/>
      <c r="MT63" s="93"/>
      <c r="MU63" s="61" t="s">
        <v>0</v>
      </c>
      <c r="MV63" s="56"/>
      <c r="MW63" s="101" t="s">
        <v>325</v>
      </c>
      <c r="MX63" s="102" t="s">
        <v>325</v>
      </c>
      <c r="MY63" s="84"/>
      <c r="MZ63" s="56"/>
      <c r="NA63" s="61" t="s">
        <v>0</v>
      </c>
      <c r="NB63" s="56"/>
      <c r="NC63" s="101" t="s">
        <v>325</v>
      </c>
      <c r="ND63" s="102" t="s">
        <v>325</v>
      </c>
      <c r="NE63" s="84"/>
      <c r="NF63" s="56"/>
      <c r="NG63" s="61" t="s">
        <v>0</v>
      </c>
      <c r="NH63" s="56"/>
      <c r="NI63" s="101" t="s">
        <v>325</v>
      </c>
      <c r="NJ63" s="102" t="s">
        <v>325</v>
      </c>
      <c r="NK63" s="84"/>
      <c r="NL63" s="56"/>
      <c r="NM63" s="61" t="s">
        <v>0</v>
      </c>
      <c r="NN63" s="56"/>
      <c r="NO63" s="101" t="s">
        <v>325</v>
      </c>
      <c r="NP63" s="102" t="s">
        <v>325</v>
      </c>
      <c r="NQ63" s="84"/>
      <c r="NR63" s="56"/>
      <c r="NS63" s="61" t="s">
        <v>0</v>
      </c>
      <c r="NT63" s="56"/>
      <c r="NU63" s="101" t="s">
        <v>325</v>
      </c>
      <c r="NV63" s="102" t="s">
        <v>325</v>
      </c>
      <c r="NW63" s="61"/>
      <c r="NX63" s="93"/>
      <c r="NY63" s="61" t="s">
        <v>0</v>
      </c>
      <c r="NZ63" s="56"/>
      <c r="OA63" s="101" t="s">
        <v>325</v>
      </c>
      <c r="OB63" s="102" t="s">
        <v>325</v>
      </c>
      <c r="OC63" s="61"/>
      <c r="OD63" s="229"/>
      <c r="OE63" s="101" t="s">
        <v>0</v>
      </c>
      <c r="OF63" s="101"/>
      <c r="OG63" s="101" t="s">
        <v>325</v>
      </c>
      <c r="OH63" s="102" t="s">
        <v>325</v>
      </c>
    </row>
    <row r="64" spans="1:398" ht="15" x14ac:dyDescent="0.2">
      <c r="A64" s="256">
        <f>IF(B64="","",VLOOKUP(B64,'Registrovaní tipéri'!$A$2:$B$101,2,FALSE))</f>
        <v>2</v>
      </c>
      <c r="B64" s="250" t="s">
        <v>199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288</v>
      </c>
      <c r="N64" s="102" t="s">
        <v>215</v>
      </c>
      <c r="O64" s="72"/>
      <c r="P64" s="93">
        <v>3</v>
      </c>
      <c r="Q64" s="61" t="s">
        <v>0</v>
      </c>
      <c r="R64" s="56">
        <v>1</v>
      </c>
      <c r="S64" s="101" t="s">
        <v>217</v>
      </c>
      <c r="T64" s="102" t="s">
        <v>215</v>
      </c>
      <c r="U64" s="72"/>
      <c r="V64" s="93"/>
      <c r="W64" s="61" t="s">
        <v>0</v>
      </c>
      <c r="X64" s="56"/>
      <c r="Y64" s="101" t="s">
        <v>325</v>
      </c>
      <c r="Z64" s="102" t="s">
        <v>325</v>
      </c>
      <c r="AA64" s="84"/>
      <c r="AB64" s="56"/>
      <c r="AC64" s="61" t="s">
        <v>0</v>
      </c>
      <c r="AD64" s="56"/>
      <c r="AE64" s="101" t="s">
        <v>325</v>
      </c>
      <c r="AF64" s="102" t="s">
        <v>325</v>
      </c>
      <c r="AG64" s="84"/>
      <c r="AH64" s="56">
        <v>0</v>
      </c>
      <c r="AI64" s="61" t="s">
        <v>0</v>
      </c>
      <c r="AJ64" s="56">
        <v>3</v>
      </c>
      <c r="AK64" s="101" t="s">
        <v>265</v>
      </c>
      <c r="AL64" s="102" t="s">
        <v>215</v>
      </c>
      <c r="AM64" s="84"/>
      <c r="AN64" s="93">
        <v>0</v>
      </c>
      <c r="AO64" s="61" t="s">
        <v>0</v>
      </c>
      <c r="AP64" s="56">
        <v>3</v>
      </c>
      <c r="AQ64" s="101" t="s">
        <v>217</v>
      </c>
      <c r="AR64" s="102" t="s">
        <v>215</v>
      </c>
      <c r="AS64" s="84"/>
      <c r="AT64" s="56">
        <v>2</v>
      </c>
      <c r="AU64" s="61" t="s">
        <v>0</v>
      </c>
      <c r="AV64" s="56">
        <v>0</v>
      </c>
      <c r="AW64" s="101" t="s">
        <v>265</v>
      </c>
      <c r="AX64" s="102" t="s">
        <v>288</v>
      </c>
      <c r="AY64" s="84"/>
      <c r="AZ64" s="93">
        <v>3</v>
      </c>
      <c r="BA64" s="61" t="s">
        <v>0</v>
      </c>
      <c r="BB64" s="56">
        <v>1</v>
      </c>
      <c r="BC64" s="101" t="s">
        <v>265</v>
      </c>
      <c r="BD64" s="102" t="s">
        <v>214</v>
      </c>
      <c r="BE64" s="84"/>
      <c r="BF64" s="56">
        <v>1</v>
      </c>
      <c r="BG64" s="61" t="s">
        <v>0</v>
      </c>
      <c r="BH64" s="56">
        <v>2</v>
      </c>
      <c r="BI64" s="101" t="s">
        <v>217</v>
      </c>
      <c r="BJ64" s="102" t="s">
        <v>215</v>
      </c>
      <c r="BK64" s="84"/>
      <c r="BL64" s="56">
        <v>3</v>
      </c>
      <c r="BM64" s="61" t="s">
        <v>0</v>
      </c>
      <c r="BN64" s="56">
        <v>0</v>
      </c>
      <c r="BO64" s="101" t="s">
        <v>217</v>
      </c>
      <c r="BP64" s="102" t="s">
        <v>215</v>
      </c>
      <c r="BQ64" s="84"/>
      <c r="BR64" s="56">
        <v>0</v>
      </c>
      <c r="BS64" s="61" t="s">
        <v>0</v>
      </c>
      <c r="BT64" s="56">
        <v>2</v>
      </c>
      <c r="BU64" s="101" t="s">
        <v>217</v>
      </c>
      <c r="BV64" s="102" t="s">
        <v>215</v>
      </c>
      <c r="BW64" s="84"/>
      <c r="BX64" s="56">
        <v>2</v>
      </c>
      <c r="BY64" s="61" t="s">
        <v>0</v>
      </c>
      <c r="BZ64" s="56">
        <v>0</v>
      </c>
      <c r="CA64" s="101" t="s">
        <v>215</v>
      </c>
      <c r="CB64" s="102" t="s">
        <v>288</v>
      </c>
      <c r="CC64" s="84"/>
      <c r="CD64" s="56">
        <v>3</v>
      </c>
      <c r="CE64" s="61" t="s">
        <v>0</v>
      </c>
      <c r="CF64" s="56">
        <v>1</v>
      </c>
      <c r="CG64" s="101" t="s">
        <v>214</v>
      </c>
      <c r="CH64" s="102" t="s">
        <v>213</v>
      </c>
      <c r="CI64" s="84"/>
      <c r="CJ64" s="93">
        <v>3</v>
      </c>
      <c r="CK64" s="61" t="s">
        <v>0</v>
      </c>
      <c r="CL64" s="56">
        <v>1</v>
      </c>
      <c r="CM64" s="101" t="s">
        <v>218</v>
      </c>
      <c r="CN64" s="102" t="s">
        <v>215</v>
      </c>
      <c r="CO64" s="84"/>
      <c r="CP64" s="93">
        <v>0</v>
      </c>
      <c r="CQ64" s="61" t="s">
        <v>0</v>
      </c>
      <c r="CR64" s="56">
        <v>3</v>
      </c>
      <c r="CS64" s="101" t="s">
        <v>216</v>
      </c>
      <c r="CT64" s="102" t="s">
        <v>211</v>
      </c>
      <c r="CU64" s="84"/>
      <c r="CV64" s="56">
        <v>0</v>
      </c>
      <c r="CW64" s="61" t="s">
        <v>0</v>
      </c>
      <c r="CX64" s="56">
        <v>3</v>
      </c>
      <c r="CY64" s="101" t="s">
        <v>217</v>
      </c>
      <c r="CZ64" s="102" t="s">
        <v>215</v>
      </c>
      <c r="DA64" s="84"/>
      <c r="DB64" s="56">
        <v>0</v>
      </c>
      <c r="DC64" s="61" t="s">
        <v>0</v>
      </c>
      <c r="DD64" s="56">
        <v>2</v>
      </c>
      <c r="DE64" s="101" t="s">
        <v>217</v>
      </c>
      <c r="DF64" s="102" t="s">
        <v>215</v>
      </c>
      <c r="DG64" s="84"/>
      <c r="DH64" s="56">
        <v>3</v>
      </c>
      <c r="DI64" s="61" t="s">
        <v>0</v>
      </c>
      <c r="DJ64" s="56">
        <v>1</v>
      </c>
      <c r="DK64" s="101" t="s">
        <v>217</v>
      </c>
      <c r="DL64" s="102" t="s">
        <v>215</v>
      </c>
      <c r="DM64" s="84"/>
      <c r="DN64" s="56"/>
      <c r="DO64" s="61" t="s">
        <v>0</v>
      </c>
      <c r="DP64" s="56"/>
      <c r="DQ64" s="101" t="s">
        <v>325</v>
      </c>
      <c r="DR64" s="102" t="s">
        <v>325</v>
      </c>
      <c r="DS64" s="84"/>
      <c r="DT64" s="56">
        <v>3</v>
      </c>
      <c r="DU64" s="61" t="s">
        <v>0</v>
      </c>
      <c r="DV64" s="56">
        <v>1</v>
      </c>
      <c r="DW64" s="101" t="s">
        <v>217</v>
      </c>
      <c r="DX64" s="102" t="s">
        <v>215</v>
      </c>
      <c r="DY64" s="84"/>
      <c r="DZ64" s="56">
        <v>2</v>
      </c>
      <c r="EA64" s="61" t="s">
        <v>0</v>
      </c>
      <c r="EB64" s="56">
        <v>0</v>
      </c>
      <c r="EC64" s="101" t="s">
        <v>217</v>
      </c>
      <c r="ED64" s="102" t="s">
        <v>214</v>
      </c>
      <c r="EE64" s="84"/>
      <c r="EF64" s="56"/>
      <c r="EG64" s="61" t="s">
        <v>0</v>
      </c>
      <c r="EH64" s="56"/>
      <c r="EI64" s="101" t="s">
        <v>325</v>
      </c>
      <c r="EJ64" s="102" t="s">
        <v>325</v>
      </c>
      <c r="EK64" s="84"/>
      <c r="EL64" s="56">
        <v>0</v>
      </c>
      <c r="EM64" s="61" t="s">
        <v>0</v>
      </c>
      <c r="EN64" s="56">
        <v>2</v>
      </c>
      <c r="EO64" s="101" t="s">
        <v>265</v>
      </c>
      <c r="EP64" s="102" t="s">
        <v>288</v>
      </c>
      <c r="EQ64" s="84"/>
      <c r="ER64" s="93">
        <v>1</v>
      </c>
      <c r="ES64" s="61" t="s">
        <v>0</v>
      </c>
      <c r="ET64" s="56">
        <v>2</v>
      </c>
      <c r="EU64" s="101" t="s">
        <v>217</v>
      </c>
      <c r="EV64" s="102" t="s">
        <v>214</v>
      </c>
      <c r="EW64" s="84"/>
      <c r="EX64" s="56"/>
      <c r="EY64" s="61" t="s">
        <v>0</v>
      </c>
      <c r="EZ64" s="56"/>
      <c r="FA64" s="101" t="s">
        <v>325</v>
      </c>
      <c r="FB64" s="102" t="s">
        <v>325</v>
      </c>
      <c r="FC64" s="84"/>
      <c r="FD64" s="93">
        <v>3</v>
      </c>
      <c r="FE64" s="61" t="s">
        <v>0</v>
      </c>
      <c r="FF64" s="56">
        <v>2</v>
      </c>
      <c r="FG64" s="101" t="s">
        <v>215</v>
      </c>
      <c r="FH64" s="102" t="s">
        <v>217</v>
      </c>
      <c r="FI64" s="84"/>
      <c r="FJ64" s="56">
        <v>3</v>
      </c>
      <c r="FK64" s="61" t="s">
        <v>0</v>
      </c>
      <c r="FL64" s="56">
        <v>1</v>
      </c>
      <c r="FM64" s="101" t="s">
        <v>217</v>
      </c>
      <c r="FN64" s="102" t="s">
        <v>215</v>
      </c>
      <c r="FO64" s="84"/>
      <c r="FP64" s="56">
        <v>0</v>
      </c>
      <c r="FQ64" s="61" t="s">
        <v>0</v>
      </c>
      <c r="FR64" s="56">
        <v>2</v>
      </c>
      <c r="FS64" s="101" t="s">
        <v>217</v>
      </c>
      <c r="FT64" s="102" t="s">
        <v>211</v>
      </c>
      <c r="FU64" s="84"/>
      <c r="FV64" s="56">
        <v>3</v>
      </c>
      <c r="FW64" s="61" t="s">
        <v>0</v>
      </c>
      <c r="FX64" s="56">
        <v>0</v>
      </c>
      <c r="FY64" s="101" t="s">
        <v>217</v>
      </c>
      <c r="FZ64" s="102" t="s">
        <v>211</v>
      </c>
      <c r="GA64" s="84"/>
      <c r="GB64" s="93">
        <v>0</v>
      </c>
      <c r="GC64" s="61" t="s">
        <v>0</v>
      </c>
      <c r="GD64" s="56">
        <v>2</v>
      </c>
      <c r="GE64" s="101" t="s">
        <v>217</v>
      </c>
      <c r="GF64" s="102" t="s">
        <v>214</v>
      </c>
      <c r="GG64" s="84"/>
      <c r="GH64" s="93">
        <v>3</v>
      </c>
      <c r="GI64" s="61" t="s">
        <v>0</v>
      </c>
      <c r="GJ64" s="56">
        <v>0</v>
      </c>
      <c r="GK64" s="101" t="s">
        <v>217</v>
      </c>
      <c r="GL64" s="102" t="s">
        <v>265</v>
      </c>
      <c r="GM64" s="84"/>
      <c r="GN64" s="56">
        <v>1</v>
      </c>
      <c r="GO64" s="61" t="s">
        <v>0</v>
      </c>
      <c r="GP64" s="56">
        <v>2</v>
      </c>
      <c r="GQ64" s="101" t="s">
        <v>218</v>
      </c>
      <c r="GR64" s="102" t="s">
        <v>217</v>
      </c>
      <c r="GS64" s="84"/>
      <c r="GT64" s="56">
        <v>0</v>
      </c>
      <c r="GU64" s="61" t="s">
        <v>0</v>
      </c>
      <c r="GV64" s="56">
        <v>3</v>
      </c>
      <c r="GW64" s="101" t="s">
        <v>218</v>
      </c>
      <c r="GX64" s="102" t="s">
        <v>216</v>
      </c>
      <c r="GY64" s="84"/>
      <c r="GZ64" s="93">
        <v>4</v>
      </c>
      <c r="HA64" s="61" t="s">
        <v>0</v>
      </c>
      <c r="HB64" s="56">
        <v>0</v>
      </c>
      <c r="HC64" s="101" t="s">
        <v>218</v>
      </c>
      <c r="HD64" s="102" t="s">
        <v>359</v>
      </c>
      <c r="HE64" s="84"/>
      <c r="HF64" s="56"/>
      <c r="HG64" s="61" t="s">
        <v>0</v>
      </c>
      <c r="HH64" s="56"/>
      <c r="HI64" s="101" t="s">
        <v>325</v>
      </c>
      <c r="HJ64" s="102" t="s">
        <v>325</v>
      </c>
      <c r="HK64" s="84"/>
      <c r="HL64" s="56">
        <v>1</v>
      </c>
      <c r="HM64" s="61" t="s">
        <v>0</v>
      </c>
      <c r="HN64" s="56">
        <v>3</v>
      </c>
      <c r="HO64" s="101" t="s">
        <v>265</v>
      </c>
      <c r="HP64" s="102" t="s">
        <v>216</v>
      </c>
      <c r="HQ64" s="84"/>
      <c r="HR64" s="56"/>
      <c r="HS64" s="61" t="s">
        <v>0</v>
      </c>
      <c r="HT64" s="56"/>
      <c r="HU64" s="101" t="s">
        <v>325</v>
      </c>
      <c r="HV64" s="102" t="s">
        <v>325</v>
      </c>
      <c r="HW64" s="84"/>
      <c r="HX64" s="93"/>
      <c r="HY64" s="61" t="s">
        <v>0</v>
      </c>
      <c r="HZ64" s="56"/>
      <c r="IA64" s="101" t="s">
        <v>325</v>
      </c>
      <c r="IB64" s="102" t="s">
        <v>325</v>
      </c>
      <c r="IC64" s="84"/>
      <c r="ID64" s="56"/>
      <c r="IE64" s="61" t="s">
        <v>0</v>
      </c>
      <c r="IF64" s="56"/>
      <c r="IG64" s="101" t="s">
        <v>325</v>
      </c>
      <c r="IH64" s="102" t="s">
        <v>325</v>
      </c>
      <c r="II64" s="84"/>
      <c r="IJ64" s="56"/>
      <c r="IK64" s="61" t="s">
        <v>0</v>
      </c>
      <c r="IL64" s="56"/>
      <c r="IM64" s="101" t="s">
        <v>325</v>
      </c>
      <c r="IN64" s="102" t="s">
        <v>325</v>
      </c>
      <c r="IO64" s="84"/>
      <c r="IP64" s="93">
        <v>2</v>
      </c>
      <c r="IQ64" s="61" t="s">
        <v>0</v>
      </c>
      <c r="IR64" s="56">
        <v>0</v>
      </c>
      <c r="IS64" s="101" t="s">
        <v>206</v>
      </c>
      <c r="IT64" s="102" t="s">
        <v>209</v>
      </c>
      <c r="IU64" s="84"/>
      <c r="IV64" s="56"/>
      <c r="IW64" s="61" t="s">
        <v>0</v>
      </c>
      <c r="IX64" s="56"/>
      <c r="IY64" s="101" t="s">
        <v>325</v>
      </c>
      <c r="IZ64" s="102" t="s">
        <v>325</v>
      </c>
      <c r="JA64" s="84"/>
      <c r="JB64" s="56"/>
      <c r="JC64" s="61" t="s">
        <v>0</v>
      </c>
      <c r="JD64" s="56"/>
      <c r="JE64" s="101" t="s">
        <v>325</v>
      </c>
      <c r="JF64" s="102" t="s">
        <v>325</v>
      </c>
      <c r="JG64" s="84"/>
      <c r="JH64" s="56">
        <v>0</v>
      </c>
      <c r="JI64" s="61" t="s">
        <v>0</v>
      </c>
      <c r="JJ64" s="56">
        <v>2</v>
      </c>
      <c r="JK64" s="101" t="s">
        <v>265</v>
      </c>
      <c r="JL64" s="102" t="s">
        <v>208</v>
      </c>
      <c r="JM64" s="84"/>
      <c r="JN64" s="56"/>
      <c r="JO64" s="61" t="s">
        <v>0</v>
      </c>
      <c r="JP64" s="56"/>
      <c r="JQ64" s="101" t="s">
        <v>325</v>
      </c>
      <c r="JR64" s="102" t="s">
        <v>325</v>
      </c>
      <c r="JS64" s="84"/>
      <c r="JT64" s="93">
        <v>2</v>
      </c>
      <c r="JU64" s="61" t="s">
        <v>0</v>
      </c>
      <c r="JV64" s="56">
        <v>1</v>
      </c>
      <c r="JW64" s="101" t="s">
        <v>217</v>
      </c>
      <c r="JX64" s="102" t="s">
        <v>215</v>
      </c>
      <c r="JY64" s="84"/>
      <c r="JZ64" s="93">
        <v>4</v>
      </c>
      <c r="KA64" s="61" t="s">
        <v>0</v>
      </c>
      <c r="KB64" s="56">
        <v>0</v>
      </c>
      <c r="KC64" s="101" t="s">
        <v>215</v>
      </c>
      <c r="KD64" s="102" t="s">
        <v>416</v>
      </c>
      <c r="KE64" s="84"/>
      <c r="KF64" s="93">
        <v>1</v>
      </c>
      <c r="KG64" s="61" t="s">
        <v>0</v>
      </c>
      <c r="KH64" s="56">
        <v>3</v>
      </c>
      <c r="KI64" s="101" t="s">
        <v>217</v>
      </c>
      <c r="KJ64" s="102" t="s">
        <v>215</v>
      </c>
      <c r="KK64" s="84"/>
      <c r="KL64" s="56"/>
      <c r="KM64" s="61" t="s">
        <v>0</v>
      </c>
      <c r="KN64" s="56"/>
      <c r="KO64" s="101" t="s">
        <v>325</v>
      </c>
      <c r="KP64" s="102" t="s">
        <v>325</v>
      </c>
      <c r="KQ64" s="84"/>
      <c r="KR64" s="56">
        <v>4</v>
      </c>
      <c r="KS64" s="61" t="s">
        <v>0</v>
      </c>
      <c r="KT64" s="56">
        <v>1</v>
      </c>
      <c r="KU64" s="101" t="s">
        <v>215</v>
      </c>
      <c r="KV64" s="102" t="s">
        <v>388</v>
      </c>
      <c r="KW64" s="84"/>
      <c r="KX64" s="56"/>
      <c r="KY64" s="61" t="s">
        <v>0</v>
      </c>
      <c r="KZ64" s="56"/>
      <c r="LA64" s="101" t="s">
        <v>325</v>
      </c>
      <c r="LB64" s="102" t="s">
        <v>325</v>
      </c>
      <c r="LC64" s="84"/>
      <c r="LD64" s="93"/>
      <c r="LE64" s="61" t="s">
        <v>0</v>
      </c>
      <c r="LF64" s="56"/>
      <c r="LG64" s="101" t="s">
        <v>325</v>
      </c>
      <c r="LH64" s="102" t="s">
        <v>325</v>
      </c>
      <c r="LI64" s="84"/>
      <c r="LJ64" s="56"/>
      <c r="LK64" s="61" t="s">
        <v>0</v>
      </c>
      <c r="LL64" s="56"/>
      <c r="LM64" s="101" t="s">
        <v>325</v>
      </c>
      <c r="LN64" s="102" t="s">
        <v>325</v>
      </c>
      <c r="LO64" s="84"/>
      <c r="LP64" s="56"/>
      <c r="LQ64" s="61" t="s">
        <v>0</v>
      </c>
      <c r="LR64" s="56"/>
      <c r="LS64" s="101" t="s">
        <v>325</v>
      </c>
      <c r="LT64" s="102" t="s">
        <v>325</v>
      </c>
      <c r="LU64" s="84"/>
      <c r="LV64" s="93"/>
      <c r="LW64" s="61" t="s">
        <v>0</v>
      </c>
      <c r="LX64" s="56"/>
      <c r="LY64" s="101" t="s">
        <v>325</v>
      </c>
      <c r="LZ64" s="102" t="s">
        <v>325</v>
      </c>
      <c r="MA64" s="84"/>
      <c r="MB64" s="56"/>
      <c r="MC64" s="61" t="s">
        <v>0</v>
      </c>
      <c r="MD64" s="56"/>
      <c r="ME64" s="101" t="s">
        <v>325</v>
      </c>
      <c r="MF64" s="102" t="s">
        <v>325</v>
      </c>
      <c r="MG64" s="84"/>
      <c r="MH64" s="56"/>
      <c r="MI64" s="61" t="s">
        <v>0</v>
      </c>
      <c r="MJ64" s="56"/>
      <c r="MK64" s="101" t="s">
        <v>325</v>
      </c>
      <c r="ML64" s="102" t="s">
        <v>325</v>
      </c>
      <c r="MM64" s="84"/>
      <c r="MN64" s="56"/>
      <c r="MO64" s="61" t="s">
        <v>0</v>
      </c>
      <c r="MP64" s="56"/>
      <c r="MQ64" s="101" t="s">
        <v>325</v>
      </c>
      <c r="MR64" s="102" t="s">
        <v>325</v>
      </c>
      <c r="MS64" s="84"/>
      <c r="MT64" s="93"/>
      <c r="MU64" s="61" t="s">
        <v>0</v>
      </c>
      <c r="MV64" s="56"/>
      <c r="MW64" s="101" t="s">
        <v>325</v>
      </c>
      <c r="MX64" s="102" t="s">
        <v>325</v>
      </c>
      <c r="MY64" s="84"/>
      <c r="MZ64" s="56"/>
      <c r="NA64" s="61" t="s">
        <v>0</v>
      </c>
      <c r="NB64" s="56"/>
      <c r="NC64" s="101" t="s">
        <v>325</v>
      </c>
      <c r="ND64" s="102" t="s">
        <v>325</v>
      </c>
      <c r="NE64" s="84"/>
      <c r="NF64" s="56"/>
      <c r="NG64" s="61" t="s">
        <v>0</v>
      </c>
      <c r="NH64" s="56"/>
      <c r="NI64" s="101" t="s">
        <v>325</v>
      </c>
      <c r="NJ64" s="102" t="s">
        <v>325</v>
      </c>
      <c r="NK64" s="84"/>
      <c r="NL64" s="56"/>
      <c r="NM64" s="61" t="s">
        <v>0</v>
      </c>
      <c r="NN64" s="56"/>
      <c r="NO64" s="101" t="s">
        <v>325</v>
      </c>
      <c r="NP64" s="102" t="s">
        <v>325</v>
      </c>
      <c r="NQ64" s="84"/>
      <c r="NR64" s="56"/>
      <c r="NS64" s="61" t="s">
        <v>0</v>
      </c>
      <c r="NT64" s="56"/>
      <c r="NU64" s="101" t="s">
        <v>325</v>
      </c>
      <c r="NV64" s="102" t="s">
        <v>325</v>
      </c>
      <c r="NW64" s="61"/>
      <c r="NX64" s="93"/>
      <c r="NY64" s="61" t="s">
        <v>0</v>
      </c>
      <c r="NZ64" s="56"/>
      <c r="OA64" s="101" t="s">
        <v>325</v>
      </c>
      <c r="OB64" s="102" t="s">
        <v>325</v>
      </c>
      <c r="OC64" s="61"/>
      <c r="OD64" s="229"/>
      <c r="OE64" s="101" t="s">
        <v>0</v>
      </c>
      <c r="OF64" s="101"/>
      <c r="OG64" s="101" t="s">
        <v>325</v>
      </c>
      <c r="OH64" s="102" t="s">
        <v>325</v>
      </c>
    </row>
    <row r="65" spans="1:398" ht="15" x14ac:dyDescent="0.2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216</v>
      </c>
      <c r="N65" s="102" t="s">
        <v>215</v>
      </c>
      <c r="O65" s="72"/>
      <c r="P65" s="93">
        <v>3</v>
      </c>
      <c r="Q65" s="61" t="s">
        <v>0</v>
      </c>
      <c r="R65" s="56">
        <v>0</v>
      </c>
      <c r="S65" s="101" t="s">
        <v>215</v>
      </c>
      <c r="T65" s="102" t="s">
        <v>209</v>
      </c>
      <c r="U65" s="72"/>
      <c r="V65" s="93">
        <v>1</v>
      </c>
      <c r="W65" s="61" t="s">
        <v>0</v>
      </c>
      <c r="X65" s="56">
        <v>2</v>
      </c>
      <c r="Y65" s="101" t="s">
        <v>216</v>
      </c>
      <c r="Z65" s="102" t="s">
        <v>215</v>
      </c>
      <c r="AA65" s="84"/>
      <c r="AB65" s="56">
        <v>2</v>
      </c>
      <c r="AC65" s="61" t="s">
        <v>0</v>
      </c>
      <c r="AD65" s="56">
        <v>1</v>
      </c>
      <c r="AE65" s="101" t="s">
        <v>217</v>
      </c>
      <c r="AF65" s="102" t="s">
        <v>215</v>
      </c>
      <c r="AG65" s="84"/>
      <c r="AH65" s="56">
        <v>0</v>
      </c>
      <c r="AI65" s="61" t="s">
        <v>0</v>
      </c>
      <c r="AJ65" s="56">
        <v>2</v>
      </c>
      <c r="AK65" s="101" t="s">
        <v>215</v>
      </c>
      <c r="AL65" s="102" t="s">
        <v>215</v>
      </c>
      <c r="AM65" s="84"/>
      <c r="AN65" s="93">
        <v>0</v>
      </c>
      <c r="AO65" s="61" t="s">
        <v>0</v>
      </c>
      <c r="AP65" s="56">
        <v>3</v>
      </c>
      <c r="AQ65" s="101" t="s">
        <v>217</v>
      </c>
      <c r="AR65" s="102" t="s">
        <v>208</v>
      </c>
      <c r="AS65" s="84"/>
      <c r="AT65" s="56">
        <v>3</v>
      </c>
      <c r="AU65" s="61" t="s">
        <v>0</v>
      </c>
      <c r="AV65" s="56">
        <v>1</v>
      </c>
      <c r="AW65" s="101" t="s">
        <v>217</v>
      </c>
      <c r="AX65" s="102" t="s">
        <v>215</v>
      </c>
      <c r="AY65" s="84"/>
      <c r="AZ65" s="93">
        <v>2</v>
      </c>
      <c r="BA65" s="61" t="s">
        <v>0</v>
      </c>
      <c r="BB65" s="56">
        <v>1</v>
      </c>
      <c r="BC65" s="101" t="s">
        <v>216</v>
      </c>
      <c r="BD65" s="102" t="s">
        <v>359</v>
      </c>
      <c r="BE65" s="84"/>
      <c r="BF65" s="56">
        <v>1</v>
      </c>
      <c r="BG65" s="61" t="s">
        <v>0</v>
      </c>
      <c r="BH65" s="56">
        <v>3</v>
      </c>
      <c r="BI65" s="101" t="s">
        <v>217</v>
      </c>
      <c r="BJ65" s="102" t="s">
        <v>215</v>
      </c>
      <c r="BK65" s="84"/>
      <c r="BL65" s="56">
        <v>3</v>
      </c>
      <c r="BM65" s="61" t="s">
        <v>0</v>
      </c>
      <c r="BN65" s="56">
        <v>1</v>
      </c>
      <c r="BO65" s="101" t="s">
        <v>217</v>
      </c>
      <c r="BP65" s="102" t="s">
        <v>213</v>
      </c>
      <c r="BQ65" s="84"/>
      <c r="BR65" s="56">
        <v>1</v>
      </c>
      <c r="BS65" s="61" t="s">
        <v>0</v>
      </c>
      <c r="BT65" s="56">
        <v>3</v>
      </c>
      <c r="BU65" s="101" t="s">
        <v>215</v>
      </c>
      <c r="BV65" s="102" t="s">
        <v>211</v>
      </c>
      <c r="BW65" s="84"/>
      <c r="BX65" s="56">
        <v>2</v>
      </c>
      <c r="BY65" s="61" t="s">
        <v>0</v>
      </c>
      <c r="BZ65" s="56">
        <v>0</v>
      </c>
      <c r="CA65" s="101" t="s">
        <v>215</v>
      </c>
      <c r="CB65" s="102" t="s">
        <v>217</v>
      </c>
      <c r="CC65" s="84"/>
      <c r="CD65" s="56">
        <v>2</v>
      </c>
      <c r="CE65" s="61" t="s">
        <v>0</v>
      </c>
      <c r="CF65" s="56">
        <v>0</v>
      </c>
      <c r="CG65" s="101" t="s">
        <v>217</v>
      </c>
      <c r="CH65" s="102" t="s">
        <v>213</v>
      </c>
      <c r="CI65" s="84"/>
      <c r="CJ65" s="93">
        <v>3</v>
      </c>
      <c r="CK65" s="61" t="s">
        <v>0</v>
      </c>
      <c r="CL65" s="56">
        <v>0</v>
      </c>
      <c r="CM65" s="101" t="s">
        <v>215</v>
      </c>
      <c r="CN65" s="102" t="s">
        <v>217</v>
      </c>
      <c r="CO65" s="84"/>
      <c r="CP65" s="93">
        <v>1</v>
      </c>
      <c r="CQ65" s="61" t="s">
        <v>0</v>
      </c>
      <c r="CR65" s="56">
        <v>3</v>
      </c>
      <c r="CS65" s="101" t="s">
        <v>265</v>
      </c>
      <c r="CT65" s="102" t="s">
        <v>359</v>
      </c>
      <c r="CU65" s="84"/>
      <c r="CV65" s="56">
        <v>0</v>
      </c>
      <c r="CW65" s="61" t="s">
        <v>0</v>
      </c>
      <c r="CX65" s="56">
        <v>3</v>
      </c>
      <c r="CY65" s="101" t="s">
        <v>215</v>
      </c>
      <c r="CZ65" s="102" t="s">
        <v>215</v>
      </c>
      <c r="DA65" s="84"/>
      <c r="DB65" s="56">
        <v>1</v>
      </c>
      <c r="DC65" s="61" t="s">
        <v>0</v>
      </c>
      <c r="DD65" s="56">
        <v>2</v>
      </c>
      <c r="DE65" s="101" t="s">
        <v>216</v>
      </c>
      <c r="DF65" s="102" t="s">
        <v>214</v>
      </c>
      <c r="DG65" s="84"/>
      <c r="DH65" s="56">
        <v>2</v>
      </c>
      <c r="DI65" s="61" t="s">
        <v>0</v>
      </c>
      <c r="DJ65" s="56">
        <v>0</v>
      </c>
      <c r="DK65" s="101" t="s">
        <v>215</v>
      </c>
      <c r="DL65" s="102" t="s">
        <v>211</v>
      </c>
      <c r="DM65" s="84"/>
      <c r="DN65" s="56">
        <v>2</v>
      </c>
      <c r="DO65" s="61" t="s">
        <v>0</v>
      </c>
      <c r="DP65" s="56">
        <v>1</v>
      </c>
      <c r="DQ65" s="101" t="s">
        <v>217</v>
      </c>
      <c r="DR65" s="102" t="s">
        <v>215</v>
      </c>
      <c r="DS65" s="84"/>
      <c r="DT65" s="56">
        <v>3</v>
      </c>
      <c r="DU65" s="61" t="s">
        <v>0</v>
      </c>
      <c r="DV65" s="56">
        <v>1</v>
      </c>
      <c r="DW65" s="101" t="s">
        <v>218</v>
      </c>
      <c r="DX65" s="102" t="s">
        <v>214</v>
      </c>
      <c r="DY65" s="84"/>
      <c r="DZ65" s="56">
        <v>3</v>
      </c>
      <c r="EA65" s="61" t="s">
        <v>0</v>
      </c>
      <c r="EB65" s="56">
        <v>0</v>
      </c>
      <c r="EC65" s="101" t="s">
        <v>215</v>
      </c>
      <c r="ED65" s="102" t="s">
        <v>211</v>
      </c>
      <c r="EE65" s="84"/>
      <c r="EF65" s="56">
        <v>1</v>
      </c>
      <c r="EG65" s="61" t="s">
        <v>0</v>
      </c>
      <c r="EH65" s="56">
        <v>4</v>
      </c>
      <c r="EI65" s="101" t="s">
        <v>215</v>
      </c>
      <c r="EJ65" s="102" t="s">
        <v>208</v>
      </c>
      <c r="EK65" s="84"/>
      <c r="EL65" s="56">
        <v>1</v>
      </c>
      <c r="EM65" s="61" t="s">
        <v>0</v>
      </c>
      <c r="EN65" s="56">
        <v>3</v>
      </c>
      <c r="EO65" s="101" t="s">
        <v>215</v>
      </c>
      <c r="EP65" s="102" t="s">
        <v>211</v>
      </c>
      <c r="EQ65" s="84"/>
      <c r="ER65" s="93">
        <v>1</v>
      </c>
      <c r="ES65" s="61" t="s">
        <v>0</v>
      </c>
      <c r="ET65" s="56">
        <v>2</v>
      </c>
      <c r="EU65" s="101" t="s">
        <v>217</v>
      </c>
      <c r="EV65" s="102" t="s">
        <v>214</v>
      </c>
      <c r="EW65" s="84"/>
      <c r="EX65" s="56">
        <v>3</v>
      </c>
      <c r="EY65" s="61" t="s">
        <v>0</v>
      </c>
      <c r="EZ65" s="56">
        <v>0</v>
      </c>
      <c r="FA65" s="101" t="s">
        <v>215</v>
      </c>
      <c r="FB65" s="102" t="s">
        <v>211</v>
      </c>
      <c r="FC65" s="84"/>
      <c r="FD65" s="93">
        <v>2</v>
      </c>
      <c r="FE65" s="61" t="s">
        <v>0</v>
      </c>
      <c r="FF65" s="56">
        <v>1</v>
      </c>
      <c r="FG65" s="101" t="s">
        <v>215</v>
      </c>
      <c r="FH65" s="102" t="s">
        <v>214</v>
      </c>
      <c r="FI65" s="84"/>
      <c r="FJ65" s="56">
        <v>3</v>
      </c>
      <c r="FK65" s="61" t="s">
        <v>0</v>
      </c>
      <c r="FL65" s="56">
        <v>1</v>
      </c>
      <c r="FM65" s="101" t="s">
        <v>215</v>
      </c>
      <c r="FN65" s="102" t="s">
        <v>211</v>
      </c>
      <c r="FO65" s="84"/>
      <c r="FP65" s="56">
        <v>0</v>
      </c>
      <c r="FQ65" s="61" t="s">
        <v>0</v>
      </c>
      <c r="FR65" s="56">
        <v>3</v>
      </c>
      <c r="FS65" s="101" t="s">
        <v>215</v>
      </c>
      <c r="FT65" s="102" t="s">
        <v>211</v>
      </c>
      <c r="FU65" s="84"/>
      <c r="FV65" s="56">
        <v>2</v>
      </c>
      <c r="FW65" s="61" t="s">
        <v>0</v>
      </c>
      <c r="FX65" s="56">
        <v>0</v>
      </c>
      <c r="FY65" s="101" t="s">
        <v>215</v>
      </c>
      <c r="FZ65" s="102" t="s">
        <v>211</v>
      </c>
      <c r="GA65" s="84"/>
      <c r="GB65" s="93">
        <v>2</v>
      </c>
      <c r="GC65" s="61" t="s">
        <v>0</v>
      </c>
      <c r="GD65" s="56">
        <v>2</v>
      </c>
      <c r="GE65" s="101" t="s">
        <v>216</v>
      </c>
      <c r="GF65" s="102" t="s">
        <v>217</v>
      </c>
      <c r="GG65" s="84"/>
      <c r="GH65" s="93">
        <v>2</v>
      </c>
      <c r="GI65" s="61" t="s">
        <v>0</v>
      </c>
      <c r="GJ65" s="56">
        <v>0</v>
      </c>
      <c r="GK65" s="101" t="s">
        <v>216</v>
      </c>
      <c r="GL65" s="102" t="s">
        <v>213</v>
      </c>
      <c r="GM65" s="84"/>
      <c r="GN65" s="56">
        <v>0</v>
      </c>
      <c r="GO65" s="61" t="s">
        <v>0</v>
      </c>
      <c r="GP65" s="56">
        <v>3</v>
      </c>
      <c r="GQ65" s="101" t="s">
        <v>218</v>
      </c>
      <c r="GR65" s="102" t="s">
        <v>217</v>
      </c>
      <c r="GS65" s="84"/>
      <c r="GT65" s="56">
        <v>1</v>
      </c>
      <c r="GU65" s="61" t="s">
        <v>0</v>
      </c>
      <c r="GV65" s="56">
        <v>1</v>
      </c>
      <c r="GW65" s="101" t="s">
        <v>216</v>
      </c>
      <c r="GX65" s="102" t="s">
        <v>265</v>
      </c>
      <c r="GY65" s="84"/>
      <c r="GZ65" s="93">
        <v>3</v>
      </c>
      <c r="HA65" s="61" t="s">
        <v>0</v>
      </c>
      <c r="HB65" s="56">
        <v>0</v>
      </c>
      <c r="HC65" s="101" t="s">
        <v>216</v>
      </c>
      <c r="HD65" s="102" t="s">
        <v>388</v>
      </c>
      <c r="HE65" s="84"/>
      <c r="HF65" s="56">
        <v>2</v>
      </c>
      <c r="HG65" s="61" t="s">
        <v>0</v>
      </c>
      <c r="HH65" s="56">
        <v>1</v>
      </c>
      <c r="HI65" s="101" t="s">
        <v>216</v>
      </c>
      <c r="HJ65" s="102" t="s">
        <v>211</v>
      </c>
      <c r="HK65" s="84"/>
      <c r="HL65" s="56">
        <v>1</v>
      </c>
      <c r="HM65" s="61" t="s">
        <v>0</v>
      </c>
      <c r="HN65" s="56">
        <v>2</v>
      </c>
      <c r="HO65" s="101" t="s">
        <v>216</v>
      </c>
      <c r="HP65" s="102" t="s">
        <v>211</v>
      </c>
      <c r="HQ65" s="84"/>
      <c r="HR65" s="56">
        <v>3</v>
      </c>
      <c r="HS65" s="61" t="s">
        <v>0</v>
      </c>
      <c r="HT65" s="56">
        <v>0</v>
      </c>
      <c r="HU65" s="101" t="s">
        <v>216</v>
      </c>
      <c r="HV65" s="102" t="s">
        <v>211</v>
      </c>
      <c r="HW65" s="84"/>
      <c r="HX65" s="93"/>
      <c r="HY65" s="61" t="s">
        <v>0</v>
      </c>
      <c r="HZ65" s="56"/>
      <c r="IA65" s="101" t="s">
        <v>325</v>
      </c>
      <c r="IB65" s="102" t="s">
        <v>325</v>
      </c>
      <c r="IC65" s="84"/>
      <c r="ID65" s="56">
        <v>1</v>
      </c>
      <c r="IE65" s="61" t="s">
        <v>0</v>
      </c>
      <c r="IF65" s="56">
        <v>2</v>
      </c>
      <c r="IG65" s="101" t="s">
        <v>216</v>
      </c>
      <c r="IH65" s="102" t="s">
        <v>388</v>
      </c>
      <c r="II65" s="84"/>
      <c r="IJ65" s="56"/>
      <c r="IK65" s="61" t="s">
        <v>0</v>
      </c>
      <c r="IL65" s="56"/>
      <c r="IM65" s="101" t="s">
        <v>325</v>
      </c>
      <c r="IN65" s="102" t="s">
        <v>325</v>
      </c>
      <c r="IO65" s="84"/>
      <c r="IP65" s="93">
        <v>2</v>
      </c>
      <c r="IQ65" s="61" t="s">
        <v>0</v>
      </c>
      <c r="IR65" s="56">
        <v>0</v>
      </c>
      <c r="IS65" s="101" t="s">
        <v>218</v>
      </c>
      <c r="IT65" s="102" t="s">
        <v>388</v>
      </c>
      <c r="IU65" s="84"/>
      <c r="IV65" s="56">
        <v>1</v>
      </c>
      <c r="IW65" s="61" t="s">
        <v>0</v>
      </c>
      <c r="IX65" s="56">
        <v>2</v>
      </c>
      <c r="IY65" s="101" t="s">
        <v>265</v>
      </c>
      <c r="IZ65" s="102" t="s">
        <v>326</v>
      </c>
      <c r="JA65" s="84"/>
      <c r="JB65" s="56">
        <v>2</v>
      </c>
      <c r="JC65" s="61" t="s">
        <v>0</v>
      </c>
      <c r="JD65" s="56">
        <v>0</v>
      </c>
      <c r="JE65" s="101" t="s">
        <v>265</v>
      </c>
      <c r="JF65" s="102" t="s">
        <v>208</v>
      </c>
      <c r="JG65" s="84"/>
      <c r="JH65" s="56">
        <v>1</v>
      </c>
      <c r="JI65" s="61" t="s">
        <v>0</v>
      </c>
      <c r="JJ65" s="56">
        <v>2</v>
      </c>
      <c r="JK65" s="101" t="s">
        <v>218</v>
      </c>
      <c r="JL65" s="102" t="s">
        <v>388</v>
      </c>
      <c r="JM65" s="84"/>
      <c r="JN65" s="56">
        <v>0</v>
      </c>
      <c r="JO65" s="61" t="s">
        <v>0</v>
      </c>
      <c r="JP65" s="56">
        <v>2</v>
      </c>
      <c r="JQ65" s="101" t="s">
        <v>217</v>
      </c>
      <c r="JR65" s="102" t="s">
        <v>208</v>
      </c>
      <c r="JS65" s="84"/>
      <c r="JT65" s="93">
        <v>2</v>
      </c>
      <c r="JU65" s="61" t="s">
        <v>0</v>
      </c>
      <c r="JV65" s="56">
        <v>1</v>
      </c>
      <c r="JW65" s="101" t="s">
        <v>217</v>
      </c>
      <c r="JX65" s="102" t="s">
        <v>326</v>
      </c>
      <c r="JY65" s="84"/>
      <c r="JZ65" s="93">
        <v>3</v>
      </c>
      <c r="KA65" s="61" t="s">
        <v>0</v>
      </c>
      <c r="KB65" s="56">
        <v>1</v>
      </c>
      <c r="KC65" s="101" t="s">
        <v>215</v>
      </c>
      <c r="KD65" s="102" t="s">
        <v>208</v>
      </c>
      <c r="KE65" s="84"/>
      <c r="KF65" s="93">
        <v>1</v>
      </c>
      <c r="KG65" s="61" t="s">
        <v>0</v>
      </c>
      <c r="KH65" s="56">
        <v>3</v>
      </c>
      <c r="KI65" s="101" t="s">
        <v>217</v>
      </c>
      <c r="KJ65" s="102" t="s">
        <v>215</v>
      </c>
      <c r="KK65" s="84"/>
      <c r="KL65" s="56"/>
      <c r="KM65" s="61" t="s">
        <v>0</v>
      </c>
      <c r="KN65" s="56"/>
      <c r="KO65" s="101" t="s">
        <v>325</v>
      </c>
      <c r="KP65" s="102" t="s">
        <v>325</v>
      </c>
      <c r="KQ65" s="84"/>
      <c r="KR65" s="56">
        <v>4</v>
      </c>
      <c r="KS65" s="61" t="s">
        <v>0</v>
      </c>
      <c r="KT65" s="56">
        <v>1</v>
      </c>
      <c r="KU65" s="101" t="s">
        <v>215</v>
      </c>
      <c r="KV65" s="102" t="s">
        <v>326</v>
      </c>
      <c r="KW65" s="84"/>
      <c r="KX65" s="56"/>
      <c r="KY65" s="61" t="s">
        <v>0</v>
      </c>
      <c r="KZ65" s="56"/>
      <c r="LA65" s="101" t="s">
        <v>325</v>
      </c>
      <c r="LB65" s="102" t="s">
        <v>325</v>
      </c>
      <c r="LC65" s="84"/>
      <c r="LD65" s="93"/>
      <c r="LE65" s="61" t="s">
        <v>0</v>
      </c>
      <c r="LF65" s="56"/>
      <c r="LG65" s="101" t="s">
        <v>325</v>
      </c>
      <c r="LH65" s="102" t="s">
        <v>325</v>
      </c>
      <c r="LI65" s="84"/>
      <c r="LJ65" s="56"/>
      <c r="LK65" s="61" t="s">
        <v>0</v>
      </c>
      <c r="LL65" s="56"/>
      <c r="LM65" s="101" t="s">
        <v>325</v>
      </c>
      <c r="LN65" s="102" t="s">
        <v>325</v>
      </c>
      <c r="LO65" s="84"/>
      <c r="LP65" s="56"/>
      <c r="LQ65" s="61" t="s">
        <v>0</v>
      </c>
      <c r="LR65" s="56"/>
      <c r="LS65" s="101" t="s">
        <v>325</v>
      </c>
      <c r="LT65" s="102" t="s">
        <v>325</v>
      </c>
      <c r="LU65" s="84"/>
      <c r="LV65" s="93"/>
      <c r="LW65" s="61" t="s">
        <v>0</v>
      </c>
      <c r="LX65" s="56"/>
      <c r="LY65" s="101" t="s">
        <v>325</v>
      </c>
      <c r="LZ65" s="102" t="s">
        <v>325</v>
      </c>
      <c r="MA65" s="84"/>
      <c r="MB65" s="56"/>
      <c r="MC65" s="61" t="s">
        <v>0</v>
      </c>
      <c r="MD65" s="56"/>
      <c r="ME65" s="101" t="s">
        <v>325</v>
      </c>
      <c r="MF65" s="102" t="s">
        <v>325</v>
      </c>
      <c r="MG65" s="84"/>
      <c r="MH65" s="56"/>
      <c r="MI65" s="61" t="s">
        <v>0</v>
      </c>
      <c r="MJ65" s="56"/>
      <c r="MK65" s="101" t="s">
        <v>325</v>
      </c>
      <c r="ML65" s="102" t="s">
        <v>325</v>
      </c>
      <c r="MM65" s="84"/>
      <c r="MN65" s="56"/>
      <c r="MO65" s="61" t="s">
        <v>0</v>
      </c>
      <c r="MP65" s="56"/>
      <c r="MQ65" s="101" t="s">
        <v>325</v>
      </c>
      <c r="MR65" s="102" t="s">
        <v>325</v>
      </c>
      <c r="MS65" s="84"/>
      <c r="MT65" s="93"/>
      <c r="MU65" s="61" t="s">
        <v>0</v>
      </c>
      <c r="MV65" s="56"/>
      <c r="MW65" s="101" t="s">
        <v>325</v>
      </c>
      <c r="MX65" s="102" t="s">
        <v>325</v>
      </c>
      <c r="MY65" s="84"/>
      <c r="MZ65" s="56"/>
      <c r="NA65" s="61" t="s">
        <v>0</v>
      </c>
      <c r="NB65" s="56"/>
      <c r="NC65" s="101" t="s">
        <v>325</v>
      </c>
      <c r="ND65" s="102" t="s">
        <v>325</v>
      </c>
      <c r="NE65" s="84"/>
      <c r="NF65" s="56"/>
      <c r="NG65" s="61" t="s">
        <v>0</v>
      </c>
      <c r="NH65" s="56"/>
      <c r="NI65" s="101" t="s">
        <v>325</v>
      </c>
      <c r="NJ65" s="102" t="s">
        <v>325</v>
      </c>
      <c r="NK65" s="84"/>
      <c r="NL65" s="56"/>
      <c r="NM65" s="61" t="s">
        <v>0</v>
      </c>
      <c r="NN65" s="56"/>
      <c r="NO65" s="101" t="s">
        <v>325</v>
      </c>
      <c r="NP65" s="102" t="s">
        <v>325</v>
      </c>
      <c r="NQ65" s="84"/>
      <c r="NR65" s="56"/>
      <c r="NS65" s="61" t="s">
        <v>0</v>
      </c>
      <c r="NT65" s="56"/>
      <c r="NU65" s="101" t="s">
        <v>325</v>
      </c>
      <c r="NV65" s="102" t="s">
        <v>325</v>
      </c>
      <c r="NW65" s="61"/>
      <c r="NX65" s="93"/>
      <c r="NY65" s="61" t="s">
        <v>0</v>
      </c>
      <c r="NZ65" s="56"/>
      <c r="OA65" s="101" t="s">
        <v>325</v>
      </c>
      <c r="OB65" s="102" t="s">
        <v>325</v>
      </c>
      <c r="OC65" s="61"/>
      <c r="OD65" s="229"/>
      <c r="OE65" s="101" t="s">
        <v>0</v>
      </c>
      <c r="OF65" s="101"/>
      <c r="OG65" s="101" t="s">
        <v>325</v>
      </c>
      <c r="OH65" s="102" t="s">
        <v>325</v>
      </c>
    </row>
    <row r="66" spans="1:398" ht="15" hidden="1" x14ac:dyDescent="0.2">
      <c r="A66" s="256">
        <f>IF(B66="","",VLOOKUP(B66,'Registrovaní tipéri'!$A$2:$B$101,2,FALSE))</f>
        <v>54</v>
      </c>
      <c r="B66" s="250" t="s">
        <v>315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325</v>
      </c>
      <c r="N66" s="102" t="s">
        <v>325</v>
      </c>
      <c r="O66" s="72"/>
      <c r="P66" s="93">
        <v>3</v>
      </c>
      <c r="Q66" s="61" t="s">
        <v>0</v>
      </c>
      <c r="R66" s="56">
        <v>0</v>
      </c>
      <c r="S66" s="101" t="s">
        <v>215</v>
      </c>
      <c r="T66" s="102" t="s">
        <v>211</v>
      </c>
      <c r="U66" s="72"/>
      <c r="V66" s="93">
        <v>2</v>
      </c>
      <c r="W66" s="61" t="s">
        <v>0</v>
      </c>
      <c r="X66" s="56">
        <v>4</v>
      </c>
      <c r="Y66" s="101" t="s">
        <v>215</v>
      </c>
      <c r="Z66" s="102" t="s">
        <v>265</v>
      </c>
      <c r="AA66" s="84"/>
      <c r="AB66" s="56">
        <v>2</v>
      </c>
      <c r="AC66" s="61" t="s">
        <v>0</v>
      </c>
      <c r="AD66" s="56">
        <v>0</v>
      </c>
      <c r="AE66" s="101" t="s">
        <v>217</v>
      </c>
      <c r="AF66" s="102" t="s">
        <v>211</v>
      </c>
      <c r="AG66" s="84"/>
      <c r="AH66" s="56"/>
      <c r="AI66" s="61" t="s">
        <v>0</v>
      </c>
      <c r="AJ66" s="56"/>
      <c r="AK66" s="101" t="s">
        <v>325</v>
      </c>
      <c r="AL66" s="102" t="s">
        <v>325</v>
      </c>
      <c r="AM66" s="84"/>
      <c r="AN66" s="93"/>
      <c r="AO66" s="61" t="s">
        <v>0</v>
      </c>
      <c r="AP66" s="56"/>
      <c r="AQ66" s="101" t="s">
        <v>325</v>
      </c>
      <c r="AR66" s="102" t="s">
        <v>325</v>
      </c>
      <c r="AS66" s="84"/>
      <c r="AT66" s="56"/>
      <c r="AU66" s="61" t="s">
        <v>0</v>
      </c>
      <c r="AV66" s="56"/>
      <c r="AW66" s="101" t="s">
        <v>325</v>
      </c>
      <c r="AX66" s="102" t="s">
        <v>325</v>
      </c>
      <c r="AY66" s="84"/>
      <c r="AZ66" s="93"/>
      <c r="BA66" s="61" t="s">
        <v>0</v>
      </c>
      <c r="BB66" s="56"/>
      <c r="BC66" s="101" t="s">
        <v>325</v>
      </c>
      <c r="BD66" s="102" t="s">
        <v>325</v>
      </c>
      <c r="BE66" s="84"/>
      <c r="BF66" s="56"/>
      <c r="BG66" s="61" t="s">
        <v>0</v>
      </c>
      <c r="BH66" s="56"/>
      <c r="BI66" s="101" t="s">
        <v>325</v>
      </c>
      <c r="BJ66" s="102" t="s">
        <v>325</v>
      </c>
      <c r="BK66" s="84"/>
      <c r="BL66" s="56"/>
      <c r="BM66" s="61" t="s">
        <v>0</v>
      </c>
      <c r="BN66" s="56"/>
      <c r="BO66" s="101" t="s">
        <v>325</v>
      </c>
      <c r="BP66" s="102" t="s">
        <v>325</v>
      </c>
      <c r="BQ66" s="84"/>
      <c r="BR66" s="56"/>
      <c r="BS66" s="61" t="s">
        <v>0</v>
      </c>
      <c r="BT66" s="56"/>
      <c r="BU66" s="101" t="s">
        <v>325</v>
      </c>
      <c r="BV66" s="102" t="s">
        <v>325</v>
      </c>
      <c r="BW66" s="84"/>
      <c r="BX66" s="56"/>
      <c r="BY66" s="61" t="s">
        <v>0</v>
      </c>
      <c r="BZ66" s="56"/>
      <c r="CA66" s="101" t="s">
        <v>325</v>
      </c>
      <c r="CB66" s="102" t="s">
        <v>325</v>
      </c>
      <c r="CC66" s="84"/>
      <c r="CD66" s="56"/>
      <c r="CE66" s="61" t="s">
        <v>0</v>
      </c>
      <c r="CF66" s="56"/>
      <c r="CG66" s="101" t="s">
        <v>325</v>
      </c>
      <c r="CH66" s="102" t="s">
        <v>325</v>
      </c>
      <c r="CI66" s="84"/>
      <c r="CJ66" s="93"/>
      <c r="CK66" s="61" t="s">
        <v>0</v>
      </c>
      <c r="CL66" s="56"/>
      <c r="CM66" s="101" t="s">
        <v>325</v>
      </c>
      <c r="CN66" s="102" t="s">
        <v>325</v>
      </c>
      <c r="CO66" s="84"/>
      <c r="CP66" s="93"/>
      <c r="CQ66" s="61" t="s">
        <v>0</v>
      </c>
      <c r="CR66" s="56"/>
      <c r="CS66" s="101" t="s">
        <v>325</v>
      </c>
      <c r="CT66" s="102" t="s">
        <v>325</v>
      </c>
      <c r="CU66" s="84"/>
      <c r="CV66" s="56"/>
      <c r="CW66" s="61" t="s">
        <v>0</v>
      </c>
      <c r="CX66" s="56"/>
      <c r="CY66" s="101" t="s">
        <v>325</v>
      </c>
      <c r="CZ66" s="102" t="s">
        <v>325</v>
      </c>
      <c r="DA66" s="84"/>
      <c r="DB66" s="56"/>
      <c r="DC66" s="61" t="s">
        <v>0</v>
      </c>
      <c r="DD66" s="56"/>
      <c r="DE66" s="101" t="s">
        <v>325</v>
      </c>
      <c r="DF66" s="102" t="s">
        <v>325</v>
      </c>
      <c r="DG66" s="84"/>
      <c r="DH66" s="56"/>
      <c r="DI66" s="61" t="s">
        <v>0</v>
      </c>
      <c r="DJ66" s="56"/>
      <c r="DK66" s="101" t="s">
        <v>325</v>
      </c>
      <c r="DL66" s="102" t="s">
        <v>325</v>
      </c>
      <c r="DM66" s="84"/>
      <c r="DN66" s="56"/>
      <c r="DO66" s="61" t="s">
        <v>0</v>
      </c>
      <c r="DP66" s="56"/>
      <c r="DQ66" s="101" t="s">
        <v>325</v>
      </c>
      <c r="DR66" s="102" t="s">
        <v>325</v>
      </c>
      <c r="DS66" s="84"/>
      <c r="DT66" s="56"/>
      <c r="DU66" s="61" t="s">
        <v>0</v>
      </c>
      <c r="DV66" s="56"/>
      <c r="DW66" s="101" t="s">
        <v>325</v>
      </c>
      <c r="DX66" s="102" t="s">
        <v>325</v>
      </c>
      <c r="DY66" s="84"/>
      <c r="DZ66" s="56"/>
      <c r="EA66" s="61" t="s">
        <v>0</v>
      </c>
      <c r="EB66" s="56"/>
      <c r="EC66" s="101" t="s">
        <v>325</v>
      </c>
      <c r="ED66" s="102" t="s">
        <v>325</v>
      </c>
      <c r="EE66" s="84"/>
      <c r="EF66" s="56"/>
      <c r="EG66" s="61" t="s">
        <v>0</v>
      </c>
      <c r="EH66" s="56"/>
      <c r="EI66" s="101" t="s">
        <v>325</v>
      </c>
      <c r="EJ66" s="102" t="s">
        <v>325</v>
      </c>
      <c r="EK66" s="84"/>
      <c r="EL66" s="56"/>
      <c r="EM66" s="61" t="s">
        <v>0</v>
      </c>
      <c r="EN66" s="56"/>
      <c r="EO66" s="101" t="s">
        <v>325</v>
      </c>
      <c r="EP66" s="102" t="s">
        <v>325</v>
      </c>
      <c r="EQ66" s="84"/>
      <c r="ER66" s="93"/>
      <c r="ES66" s="61" t="s">
        <v>0</v>
      </c>
      <c r="ET66" s="56"/>
      <c r="EU66" s="101" t="s">
        <v>325</v>
      </c>
      <c r="EV66" s="102" t="s">
        <v>325</v>
      </c>
      <c r="EW66" s="84"/>
      <c r="EX66" s="56"/>
      <c r="EY66" s="61" t="s">
        <v>0</v>
      </c>
      <c r="EZ66" s="56"/>
      <c r="FA66" s="101" t="s">
        <v>325</v>
      </c>
      <c r="FB66" s="102" t="s">
        <v>325</v>
      </c>
      <c r="FC66" s="84"/>
      <c r="FD66" s="93"/>
      <c r="FE66" s="61" t="s">
        <v>0</v>
      </c>
      <c r="FF66" s="56"/>
      <c r="FG66" s="101" t="s">
        <v>325</v>
      </c>
      <c r="FH66" s="102" t="s">
        <v>325</v>
      </c>
      <c r="FI66" s="84"/>
      <c r="FJ66" s="56"/>
      <c r="FK66" s="61" t="s">
        <v>0</v>
      </c>
      <c r="FL66" s="56"/>
      <c r="FM66" s="101" t="s">
        <v>325</v>
      </c>
      <c r="FN66" s="102" t="s">
        <v>325</v>
      </c>
      <c r="FO66" s="84"/>
      <c r="FP66" s="56"/>
      <c r="FQ66" s="61" t="s">
        <v>0</v>
      </c>
      <c r="FR66" s="56"/>
      <c r="FS66" s="101" t="s">
        <v>325</v>
      </c>
      <c r="FT66" s="102" t="s">
        <v>325</v>
      </c>
      <c r="FU66" s="84"/>
      <c r="FV66" s="56"/>
      <c r="FW66" s="61" t="s">
        <v>0</v>
      </c>
      <c r="FX66" s="56"/>
      <c r="FY66" s="101" t="s">
        <v>325</v>
      </c>
      <c r="FZ66" s="102" t="s">
        <v>325</v>
      </c>
      <c r="GA66" s="84"/>
      <c r="GB66" s="93"/>
      <c r="GC66" s="61" t="s">
        <v>0</v>
      </c>
      <c r="GD66" s="56"/>
      <c r="GE66" s="101" t="s">
        <v>325</v>
      </c>
      <c r="GF66" s="102" t="s">
        <v>325</v>
      </c>
      <c r="GG66" s="84"/>
      <c r="GH66" s="93"/>
      <c r="GI66" s="61" t="s">
        <v>0</v>
      </c>
      <c r="GJ66" s="56"/>
      <c r="GK66" s="101" t="s">
        <v>325</v>
      </c>
      <c r="GL66" s="102" t="s">
        <v>325</v>
      </c>
      <c r="GM66" s="84"/>
      <c r="GN66" s="56"/>
      <c r="GO66" s="61" t="s">
        <v>0</v>
      </c>
      <c r="GP66" s="56"/>
      <c r="GQ66" s="101" t="s">
        <v>325</v>
      </c>
      <c r="GR66" s="102" t="s">
        <v>325</v>
      </c>
      <c r="GS66" s="84"/>
      <c r="GT66" s="56"/>
      <c r="GU66" s="61" t="s">
        <v>0</v>
      </c>
      <c r="GV66" s="56"/>
      <c r="GW66" s="101" t="s">
        <v>325</v>
      </c>
      <c r="GX66" s="102" t="s">
        <v>325</v>
      </c>
      <c r="GY66" s="84"/>
      <c r="GZ66" s="93"/>
      <c r="HA66" s="61" t="s">
        <v>0</v>
      </c>
      <c r="HB66" s="56"/>
      <c r="HC66" s="101" t="s">
        <v>325</v>
      </c>
      <c r="HD66" s="102" t="s">
        <v>325</v>
      </c>
      <c r="HE66" s="84"/>
      <c r="HF66" s="56"/>
      <c r="HG66" s="61" t="s">
        <v>0</v>
      </c>
      <c r="HH66" s="56"/>
      <c r="HI66" s="101" t="s">
        <v>325</v>
      </c>
      <c r="HJ66" s="102" t="s">
        <v>325</v>
      </c>
      <c r="HK66" s="84"/>
      <c r="HL66" s="56"/>
      <c r="HM66" s="61" t="s">
        <v>0</v>
      </c>
      <c r="HN66" s="56"/>
      <c r="HO66" s="101" t="s">
        <v>325</v>
      </c>
      <c r="HP66" s="102" t="s">
        <v>325</v>
      </c>
      <c r="HQ66" s="84"/>
      <c r="HR66" s="56"/>
      <c r="HS66" s="61" t="s">
        <v>0</v>
      </c>
      <c r="HT66" s="56"/>
      <c r="HU66" s="101" t="s">
        <v>325</v>
      </c>
      <c r="HV66" s="102" t="s">
        <v>325</v>
      </c>
      <c r="HW66" s="84"/>
      <c r="HX66" s="93"/>
      <c r="HY66" s="61" t="s">
        <v>0</v>
      </c>
      <c r="HZ66" s="56"/>
      <c r="IA66" s="101" t="s">
        <v>325</v>
      </c>
      <c r="IB66" s="102" t="s">
        <v>325</v>
      </c>
      <c r="IC66" s="84"/>
      <c r="ID66" s="56"/>
      <c r="IE66" s="61" t="s">
        <v>0</v>
      </c>
      <c r="IF66" s="56"/>
      <c r="IG66" s="101" t="s">
        <v>325</v>
      </c>
      <c r="IH66" s="102" t="s">
        <v>325</v>
      </c>
      <c r="II66" s="84"/>
      <c r="IJ66" s="56"/>
      <c r="IK66" s="61" t="s">
        <v>0</v>
      </c>
      <c r="IL66" s="56"/>
      <c r="IM66" s="101" t="s">
        <v>325</v>
      </c>
      <c r="IN66" s="102" t="s">
        <v>325</v>
      </c>
      <c r="IO66" s="84"/>
      <c r="IP66" s="93"/>
      <c r="IQ66" s="61" t="s">
        <v>0</v>
      </c>
      <c r="IR66" s="56"/>
      <c r="IS66" s="101" t="s">
        <v>325</v>
      </c>
      <c r="IT66" s="102" t="s">
        <v>325</v>
      </c>
      <c r="IU66" s="84"/>
      <c r="IV66" s="56"/>
      <c r="IW66" s="61" t="s">
        <v>0</v>
      </c>
      <c r="IX66" s="56"/>
      <c r="IY66" s="101" t="s">
        <v>325</v>
      </c>
      <c r="IZ66" s="102" t="s">
        <v>325</v>
      </c>
      <c r="JA66" s="84"/>
      <c r="JB66" s="56"/>
      <c r="JC66" s="61" t="s">
        <v>0</v>
      </c>
      <c r="JD66" s="56"/>
      <c r="JE66" s="101" t="s">
        <v>325</v>
      </c>
      <c r="JF66" s="102" t="s">
        <v>325</v>
      </c>
      <c r="JG66" s="84"/>
      <c r="JH66" s="56"/>
      <c r="JI66" s="61" t="s">
        <v>0</v>
      </c>
      <c r="JJ66" s="56"/>
      <c r="JK66" s="101" t="s">
        <v>325</v>
      </c>
      <c r="JL66" s="102" t="s">
        <v>325</v>
      </c>
      <c r="JM66" s="84"/>
      <c r="JN66" s="56"/>
      <c r="JO66" s="61" t="s">
        <v>0</v>
      </c>
      <c r="JP66" s="56"/>
      <c r="JQ66" s="101" t="s">
        <v>325</v>
      </c>
      <c r="JR66" s="102" t="s">
        <v>325</v>
      </c>
      <c r="JS66" s="84"/>
      <c r="JT66" s="93"/>
      <c r="JU66" s="61" t="s">
        <v>0</v>
      </c>
      <c r="JV66" s="56"/>
      <c r="JW66" s="101" t="s">
        <v>325</v>
      </c>
      <c r="JX66" s="102" t="s">
        <v>325</v>
      </c>
      <c r="JY66" s="84"/>
      <c r="JZ66" s="93"/>
      <c r="KA66" s="61" t="s">
        <v>0</v>
      </c>
      <c r="KB66" s="56"/>
      <c r="KC66" s="101" t="s">
        <v>325</v>
      </c>
      <c r="KD66" s="102" t="s">
        <v>325</v>
      </c>
      <c r="KE66" s="84"/>
      <c r="KF66" s="93"/>
      <c r="KG66" s="61" t="s">
        <v>0</v>
      </c>
      <c r="KH66" s="56"/>
      <c r="KI66" s="101" t="s">
        <v>325</v>
      </c>
      <c r="KJ66" s="102" t="s">
        <v>325</v>
      </c>
      <c r="KK66" s="84"/>
      <c r="KL66" s="56"/>
      <c r="KM66" s="61" t="s">
        <v>0</v>
      </c>
      <c r="KN66" s="56"/>
      <c r="KO66" s="101" t="s">
        <v>325</v>
      </c>
      <c r="KP66" s="102" t="s">
        <v>325</v>
      </c>
      <c r="KQ66" s="84"/>
      <c r="KR66" s="56"/>
      <c r="KS66" s="61" t="s">
        <v>0</v>
      </c>
      <c r="KT66" s="56"/>
      <c r="KU66" s="101" t="s">
        <v>325</v>
      </c>
      <c r="KV66" s="102" t="s">
        <v>325</v>
      </c>
      <c r="KW66" s="84"/>
      <c r="KX66" s="56"/>
      <c r="KY66" s="61" t="s">
        <v>0</v>
      </c>
      <c r="KZ66" s="56"/>
      <c r="LA66" s="101" t="s">
        <v>325</v>
      </c>
      <c r="LB66" s="102" t="s">
        <v>325</v>
      </c>
      <c r="LC66" s="84"/>
      <c r="LD66" s="93"/>
      <c r="LE66" s="61" t="s">
        <v>0</v>
      </c>
      <c r="LF66" s="56"/>
      <c r="LG66" s="101" t="s">
        <v>325</v>
      </c>
      <c r="LH66" s="102" t="s">
        <v>325</v>
      </c>
      <c r="LI66" s="84"/>
      <c r="LJ66" s="56"/>
      <c r="LK66" s="61" t="s">
        <v>0</v>
      </c>
      <c r="LL66" s="56"/>
      <c r="LM66" s="101" t="s">
        <v>325</v>
      </c>
      <c r="LN66" s="102" t="s">
        <v>325</v>
      </c>
      <c r="LO66" s="84"/>
      <c r="LP66" s="56"/>
      <c r="LQ66" s="61" t="s">
        <v>0</v>
      </c>
      <c r="LR66" s="56"/>
      <c r="LS66" s="101" t="s">
        <v>325</v>
      </c>
      <c r="LT66" s="102" t="s">
        <v>325</v>
      </c>
      <c r="LU66" s="84"/>
      <c r="LV66" s="93"/>
      <c r="LW66" s="61" t="s">
        <v>0</v>
      </c>
      <c r="LX66" s="56"/>
      <c r="LY66" s="101" t="s">
        <v>325</v>
      </c>
      <c r="LZ66" s="102" t="s">
        <v>325</v>
      </c>
      <c r="MA66" s="84"/>
      <c r="MB66" s="56"/>
      <c r="MC66" s="61" t="s">
        <v>0</v>
      </c>
      <c r="MD66" s="56"/>
      <c r="ME66" s="101" t="s">
        <v>325</v>
      </c>
      <c r="MF66" s="102" t="s">
        <v>325</v>
      </c>
      <c r="MG66" s="84"/>
      <c r="MH66" s="56"/>
      <c r="MI66" s="61" t="s">
        <v>0</v>
      </c>
      <c r="MJ66" s="56"/>
      <c r="MK66" s="101" t="s">
        <v>325</v>
      </c>
      <c r="ML66" s="102" t="s">
        <v>325</v>
      </c>
      <c r="MM66" s="84"/>
      <c r="MN66" s="56"/>
      <c r="MO66" s="61" t="s">
        <v>0</v>
      </c>
      <c r="MP66" s="56"/>
      <c r="MQ66" s="101" t="s">
        <v>325</v>
      </c>
      <c r="MR66" s="102" t="s">
        <v>325</v>
      </c>
      <c r="MS66" s="84"/>
      <c r="MT66" s="93"/>
      <c r="MU66" s="61" t="s">
        <v>0</v>
      </c>
      <c r="MV66" s="56"/>
      <c r="MW66" s="101" t="s">
        <v>325</v>
      </c>
      <c r="MX66" s="102" t="s">
        <v>325</v>
      </c>
      <c r="MY66" s="84"/>
      <c r="MZ66" s="56"/>
      <c r="NA66" s="61" t="s">
        <v>0</v>
      </c>
      <c r="NB66" s="56"/>
      <c r="NC66" s="101" t="s">
        <v>325</v>
      </c>
      <c r="ND66" s="102" t="s">
        <v>325</v>
      </c>
      <c r="NE66" s="84"/>
      <c r="NF66" s="56"/>
      <c r="NG66" s="61" t="s">
        <v>0</v>
      </c>
      <c r="NH66" s="56"/>
      <c r="NI66" s="101" t="s">
        <v>325</v>
      </c>
      <c r="NJ66" s="102" t="s">
        <v>325</v>
      </c>
      <c r="NK66" s="84"/>
      <c r="NL66" s="56"/>
      <c r="NM66" s="61" t="s">
        <v>0</v>
      </c>
      <c r="NN66" s="56"/>
      <c r="NO66" s="101" t="s">
        <v>325</v>
      </c>
      <c r="NP66" s="102" t="s">
        <v>325</v>
      </c>
      <c r="NQ66" s="84"/>
      <c r="NR66" s="56"/>
      <c r="NS66" s="61" t="s">
        <v>0</v>
      </c>
      <c r="NT66" s="56"/>
      <c r="NU66" s="101" t="s">
        <v>325</v>
      </c>
      <c r="NV66" s="102" t="s">
        <v>325</v>
      </c>
      <c r="NW66" s="61"/>
      <c r="NX66" s="93"/>
      <c r="NY66" s="61" t="s">
        <v>0</v>
      </c>
      <c r="NZ66" s="56"/>
      <c r="OA66" s="101" t="s">
        <v>325</v>
      </c>
      <c r="OB66" s="102" t="s">
        <v>325</v>
      </c>
      <c r="OC66" s="61"/>
      <c r="OD66" s="229"/>
      <c r="OE66" s="101" t="s">
        <v>0</v>
      </c>
      <c r="OF66" s="101"/>
      <c r="OG66" s="101" t="s">
        <v>325</v>
      </c>
      <c r="OH66" s="102" t="s">
        <v>325</v>
      </c>
    </row>
    <row r="67" spans="1:398" ht="15" hidden="1" x14ac:dyDescent="0.2">
      <c r="A67" s="260">
        <f>IF(B67="","",VLOOKUP(B67,'Registrovaní tipéri'!$A$2:$B$101,2,FALSE))</f>
        <v>69</v>
      </c>
      <c r="B67" s="265" t="s">
        <v>329</v>
      </c>
      <c r="J67" s="248">
        <v>0</v>
      </c>
      <c r="K67" s="61" t="s">
        <v>0</v>
      </c>
      <c r="L67" s="61">
        <v>4</v>
      </c>
      <c r="M67" s="61" t="s">
        <v>265</v>
      </c>
      <c r="N67" s="190" t="s">
        <v>326</v>
      </c>
      <c r="O67" s="61"/>
      <c r="P67" s="248">
        <v>4</v>
      </c>
      <c r="Q67" s="61" t="s">
        <v>0</v>
      </c>
      <c r="R67" s="61">
        <v>0</v>
      </c>
      <c r="S67" s="61" t="s">
        <v>217</v>
      </c>
      <c r="T67" s="190" t="s">
        <v>326</v>
      </c>
      <c r="U67" s="72"/>
      <c r="V67" s="93">
        <v>2</v>
      </c>
      <c r="W67" s="61" t="s">
        <v>0</v>
      </c>
      <c r="X67" s="56">
        <v>2</v>
      </c>
      <c r="Y67" s="101" t="s">
        <v>326</v>
      </c>
      <c r="Z67" s="102" t="s">
        <v>218</v>
      </c>
      <c r="AA67" s="84"/>
      <c r="AB67" s="56"/>
      <c r="AC67" s="61" t="s">
        <v>0</v>
      </c>
      <c r="AD67" s="56"/>
      <c r="AE67" s="101" t="s">
        <v>325</v>
      </c>
      <c r="AF67" s="102" t="s">
        <v>325</v>
      </c>
      <c r="AG67" s="84"/>
      <c r="AH67" s="56">
        <v>1</v>
      </c>
      <c r="AI67" s="61" t="s">
        <v>0</v>
      </c>
      <c r="AJ67" s="56">
        <v>2</v>
      </c>
      <c r="AK67" s="101" t="s">
        <v>217</v>
      </c>
      <c r="AL67" s="102" t="s">
        <v>364</v>
      </c>
      <c r="AM67" s="84"/>
      <c r="AN67" s="93"/>
      <c r="AO67" s="61" t="s">
        <v>0</v>
      </c>
      <c r="AP67" s="56"/>
      <c r="AQ67" s="101" t="s">
        <v>325</v>
      </c>
      <c r="AR67" s="102" t="s">
        <v>325</v>
      </c>
      <c r="AS67" s="84"/>
      <c r="AT67" s="56">
        <v>2</v>
      </c>
      <c r="AU67" s="61" t="s">
        <v>0</v>
      </c>
      <c r="AV67" s="56">
        <v>0</v>
      </c>
      <c r="AW67" s="101" t="s">
        <v>215</v>
      </c>
      <c r="AX67" s="102" t="s">
        <v>218</v>
      </c>
      <c r="AY67" s="84"/>
      <c r="AZ67" s="93"/>
      <c r="BA67" s="61" t="s">
        <v>0</v>
      </c>
      <c r="BB67" s="56"/>
      <c r="BC67" s="101" t="s">
        <v>325</v>
      </c>
      <c r="BD67" s="102" t="s">
        <v>325</v>
      </c>
      <c r="BE67" s="84"/>
      <c r="BF67" s="56">
        <v>1</v>
      </c>
      <c r="BG67" s="61" t="s">
        <v>0</v>
      </c>
      <c r="BH67" s="56">
        <v>3</v>
      </c>
      <c r="BI67" s="101" t="s">
        <v>215</v>
      </c>
      <c r="BJ67" s="102" t="s">
        <v>326</v>
      </c>
      <c r="BK67" s="84"/>
      <c r="BL67" s="56">
        <v>6</v>
      </c>
      <c r="BM67" s="61" t="s">
        <v>0</v>
      </c>
      <c r="BN67" s="56">
        <v>1</v>
      </c>
      <c r="BO67" s="101" t="s">
        <v>217</v>
      </c>
      <c r="BP67" s="102" t="s">
        <v>216</v>
      </c>
      <c r="BQ67" s="84"/>
      <c r="BR67" s="56">
        <v>2</v>
      </c>
      <c r="BS67" s="61" t="s">
        <v>0</v>
      </c>
      <c r="BT67" s="56">
        <v>2</v>
      </c>
      <c r="BU67" s="101" t="s">
        <v>217</v>
      </c>
      <c r="BV67" s="102" t="s">
        <v>218</v>
      </c>
      <c r="BW67" s="84"/>
      <c r="BX67" s="56">
        <v>2</v>
      </c>
      <c r="BY67" s="61" t="s">
        <v>0</v>
      </c>
      <c r="BZ67" s="56">
        <v>0</v>
      </c>
      <c r="CA67" s="101" t="s">
        <v>215</v>
      </c>
      <c r="CB67" s="102" t="s">
        <v>215</v>
      </c>
      <c r="CC67" s="84"/>
      <c r="CD67" s="56">
        <v>2</v>
      </c>
      <c r="CE67" s="61" t="s">
        <v>0</v>
      </c>
      <c r="CF67" s="56">
        <v>0</v>
      </c>
      <c r="CG67" s="101" t="s">
        <v>215</v>
      </c>
      <c r="CH67" s="102" t="s">
        <v>217</v>
      </c>
      <c r="CI67" s="84"/>
      <c r="CJ67" s="93">
        <v>4</v>
      </c>
      <c r="CK67" s="61" t="s">
        <v>0</v>
      </c>
      <c r="CL67" s="56">
        <v>0</v>
      </c>
      <c r="CM67" s="101" t="s">
        <v>218</v>
      </c>
      <c r="CN67" s="102" t="s">
        <v>215</v>
      </c>
      <c r="CO67" s="84"/>
      <c r="CP67" s="93">
        <v>2</v>
      </c>
      <c r="CQ67" s="61" t="s">
        <v>0</v>
      </c>
      <c r="CR67" s="56">
        <v>1</v>
      </c>
      <c r="CS67" s="101" t="s">
        <v>265</v>
      </c>
      <c r="CT67" s="102" t="s">
        <v>217</v>
      </c>
      <c r="CU67" s="84"/>
      <c r="CV67" s="56">
        <v>0</v>
      </c>
      <c r="CW67" s="61" t="s">
        <v>0</v>
      </c>
      <c r="CX67" s="56">
        <v>6</v>
      </c>
      <c r="CY67" s="101" t="s">
        <v>215</v>
      </c>
      <c r="CZ67" s="102" t="s">
        <v>217</v>
      </c>
      <c r="DA67" s="84"/>
      <c r="DB67" s="56">
        <v>1</v>
      </c>
      <c r="DC67" s="61" t="s">
        <v>0</v>
      </c>
      <c r="DD67" s="56">
        <v>1</v>
      </c>
      <c r="DE67" s="101" t="s">
        <v>265</v>
      </c>
      <c r="DF67" s="102" t="s">
        <v>214</v>
      </c>
      <c r="DG67" s="84"/>
      <c r="DH67" s="56">
        <v>3</v>
      </c>
      <c r="DI67" s="61" t="s">
        <v>0</v>
      </c>
      <c r="DJ67" s="56">
        <v>1</v>
      </c>
      <c r="DK67" s="101" t="s">
        <v>215</v>
      </c>
      <c r="DL67" s="102" t="s">
        <v>217</v>
      </c>
      <c r="DM67" s="84"/>
      <c r="DN67" s="56">
        <v>1</v>
      </c>
      <c r="DO67" s="61" t="s">
        <v>0</v>
      </c>
      <c r="DP67" s="56">
        <v>1</v>
      </c>
      <c r="DQ67" s="101" t="s">
        <v>215</v>
      </c>
      <c r="DR67" s="102" t="s">
        <v>288</v>
      </c>
      <c r="DS67" s="84"/>
      <c r="DT67" s="56">
        <v>3</v>
      </c>
      <c r="DU67" s="61" t="s">
        <v>0</v>
      </c>
      <c r="DV67" s="56">
        <v>1</v>
      </c>
      <c r="DW67" s="101" t="s">
        <v>265</v>
      </c>
      <c r="DX67" s="102" t="s">
        <v>359</v>
      </c>
      <c r="DY67" s="84"/>
      <c r="DZ67" s="56">
        <v>3</v>
      </c>
      <c r="EA67" s="61" t="s">
        <v>0</v>
      </c>
      <c r="EB67" s="56">
        <v>0</v>
      </c>
      <c r="EC67" s="101" t="s">
        <v>215</v>
      </c>
      <c r="ED67" s="102" t="s">
        <v>288</v>
      </c>
      <c r="EE67" s="84"/>
      <c r="EF67" s="56">
        <v>1</v>
      </c>
      <c r="EG67" s="61" t="s">
        <v>0</v>
      </c>
      <c r="EH67" s="56">
        <v>4</v>
      </c>
      <c r="EI67" s="101" t="s">
        <v>218</v>
      </c>
      <c r="EJ67" s="102" t="s">
        <v>288</v>
      </c>
      <c r="EK67" s="84"/>
      <c r="EL67" s="56">
        <v>1</v>
      </c>
      <c r="EM67" s="61" t="s">
        <v>0</v>
      </c>
      <c r="EN67" s="56">
        <v>2</v>
      </c>
      <c r="EO67" s="101" t="s">
        <v>215</v>
      </c>
      <c r="EP67" s="102" t="s">
        <v>288</v>
      </c>
      <c r="EQ67" s="84"/>
      <c r="ER67" s="93">
        <v>3</v>
      </c>
      <c r="ES67" s="61" t="s">
        <v>0</v>
      </c>
      <c r="ET67" s="56">
        <v>1</v>
      </c>
      <c r="EU67" s="101" t="s">
        <v>325</v>
      </c>
      <c r="EV67" s="102" t="s">
        <v>325</v>
      </c>
      <c r="EW67" s="84"/>
      <c r="EX67" s="56">
        <v>3</v>
      </c>
      <c r="EY67" s="61" t="s">
        <v>0</v>
      </c>
      <c r="EZ67" s="56">
        <v>0</v>
      </c>
      <c r="FA67" s="101" t="s">
        <v>217</v>
      </c>
      <c r="FB67" s="102" t="s">
        <v>215</v>
      </c>
      <c r="FC67" s="84"/>
      <c r="FD67" s="93">
        <v>2</v>
      </c>
      <c r="FE67" s="61" t="s">
        <v>0</v>
      </c>
      <c r="FF67" s="56">
        <v>1</v>
      </c>
      <c r="FG67" s="101" t="s">
        <v>217</v>
      </c>
      <c r="FH67" s="102" t="s">
        <v>288</v>
      </c>
      <c r="FI67" s="84"/>
      <c r="FJ67" s="56">
        <v>3</v>
      </c>
      <c r="FK67" s="61" t="s">
        <v>0</v>
      </c>
      <c r="FL67" s="56">
        <v>1</v>
      </c>
      <c r="FM67" s="101" t="s">
        <v>218</v>
      </c>
      <c r="FN67" s="102" t="s">
        <v>215</v>
      </c>
      <c r="FO67" s="84"/>
      <c r="FP67" s="56">
        <v>0</v>
      </c>
      <c r="FQ67" s="61" t="s">
        <v>0</v>
      </c>
      <c r="FR67" s="56">
        <v>3</v>
      </c>
      <c r="FS67" s="101" t="s">
        <v>288</v>
      </c>
      <c r="FT67" s="102" t="s">
        <v>215</v>
      </c>
      <c r="FU67" s="84"/>
      <c r="FV67" s="56">
        <v>4</v>
      </c>
      <c r="FW67" s="61" t="s">
        <v>0</v>
      </c>
      <c r="FX67" s="56">
        <v>0</v>
      </c>
      <c r="FY67" s="101" t="s">
        <v>215</v>
      </c>
      <c r="FZ67" s="102" t="s">
        <v>215</v>
      </c>
      <c r="GA67" s="84"/>
      <c r="GB67" s="93">
        <v>3</v>
      </c>
      <c r="GC67" s="61" t="s">
        <v>0</v>
      </c>
      <c r="GD67" s="56">
        <v>1</v>
      </c>
      <c r="GE67" s="101" t="s">
        <v>218</v>
      </c>
      <c r="GF67" s="102" t="s">
        <v>217</v>
      </c>
      <c r="GG67" s="84"/>
      <c r="GH67" s="93">
        <v>3</v>
      </c>
      <c r="GI67" s="61" t="s">
        <v>0</v>
      </c>
      <c r="GJ67" s="56">
        <v>0</v>
      </c>
      <c r="GK67" s="101" t="s">
        <v>217</v>
      </c>
      <c r="GL67" s="102" t="s">
        <v>218</v>
      </c>
      <c r="GM67" s="84"/>
      <c r="GN67" s="56"/>
      <c r="GO67" s="61" t="s">
        <v>0</v>
      </c>
      <c r="GP67" s="56"/>
      <c r="GQ67" s="101" t="s">
        <v>325</v>
      </c>
      <c r="GR67" s="102" t="s">
        <v>325</v>
      </c>
      <c r="GS67" s="84"/>
      <c r="GT67" s="56">
        <v>1</v>
      </c>
      <c r="GU67" s="61" t="s">
        <v>0</v>
      </c>
      <c r="GV67" s="56">
        <v>3</v>
      </c>
      <c r="GW67" s="101" t="s">
        <v>216</v>
      </c>
      <c r="GX67" s="102" t="s">
        <v>218</v>
      </c>
      <c r="GY67" s="84"/>
      <c r="GZ67" s="93"/>
      <c r="HA67" s="61" t="s">
        <v>0</v>
      </c>
      <c r="HB67" s="56"/>
      <c r="HC67" s="101" t="s">
        <v>325</v>
      </c>
      <c r="HD67" s="102" t="s">
        <v>325</v>
      </c>
      <c r="HE67" s="84"/>
      <c r="HF67" s="56">
        <v>1</v>
      </c>
      <c r="HG67" s="61" t="s">
        <v>0</v>
      </c>
      <c r="HH67" s="56">
        <v>1</v>
      </c>
      <c r="HI67" s="101" t="s">
        <v>216</v>
      </c>
      <c r="HJ67" s="102" t="s">
        <v>218</v>
      </c>
      <c r="HK67" s="84"/>
      <c r="HL67" s="56">
        <v>1</v>
      </c>
      <c r="HM67" s="61" t="s">
        <v>0</v>
      </c>
      <c r="HN67" s="56">
        <v>2</v>
      </c>
      <c r="HO67" s="101" t="s">
        <v>216</v>
      </c>
      <c r="HP67" s="102" t="s">
        <v>217</v>
      </c>
      <c r="HQ67" s="84"/>
      <c r="HR67" s="56"/>
      <c r="HS67" s="61" t="s">
        <v>0</v>
      </c>
      <c r="HT67" s="56"/>
      <c r="HU67" s="101" t="s">
        <v>325</v>
      </c>
      <c r="HV67" s="102" t="s">
        <v>325</v>
      </c>
      <c r="HW67" s="84"/>
      <c r="HX67" s="93"/>
      <c r="HY67" s="61" t="s">
        <v>0</v>
      </c>
      <c r="HZ67" s="56"/>
      <c r="IA67" s="101" t="s">
        <v>325</v>
      </c>
      <c r="IB67" s="102" t="s">
        <v>325</v>
      </c>
      <c r="IC67" s="84"/>
      <c r="ID67" s="56"/>
      <c r="IE67" s="61" t="s">
        <v>0</v>
      </c>
      <c r="IF67" s="56"/>
      <c r="IG67" s="101" t="s">
        <v>325</v>
      </c>
      <c r="IH67" s="102" t="s">
        <v>325</v>
      </c>
      <c r="II67" s="84"/>
      <c r="IJ67" s="56"/>
      <c r="IK67" s="61" t="s">
        <v>0</v>
      </c>
      <c r="IL67" s="56"/>
      <c r="IM67" s="101" t="s">
        <v>325</v>
      </c>
      <c r="IN67" s="102" t="s">
        <v>325</v>
      </c>
      <c r="IO67" s="84"/>
      <c r="IP67" s="93"/>
      <c r="IQ67" s="61" t="s">
        <v>0</v>
      </c>
      <c r="IR67" s="56"/>
      <c r="IS67" s="101" t="s">
        <v>325</v>
      </c>
      <c r="IT67" s="102" t="s">
        <v>325</v>
      </c>
      <c r="IU67" s="84"/>
      <c r="IV67" s="56"/>
      <c r="IW67" s="61" t="s">
        <v>0</v>
      </c>
      <c r="IX67" s="56"/>
      <c r="IY67" s="101" t="s">
        <v>325</v>
      </c>
      <c r="IZ67" s="102" t="s">
        <v>325</v>
      </c>
      <c r="JA67" s="84"/>
      <c r="JB67" s="56"/>
      <c r="JC67" s="61" t="s">
        <v>0</v>
      </c>
      <c r="JD67" s="56"/>
      <c r="JE67" s="101" t="s">
        <v>325</v>
      </c>
      <c r="JF67" s="102" t="s">
        <v>325</v>
      </c>
      <c r="JG67" s="84"/>
      <c r="JH67" s="56"/>
      <c r="JI67" s="61" t="s">
        <v>0</v>
      </c>
      <c r="JJ67" s="56"/>
      <c r="JK67" s="101" t="s">
        <v>325</v>
      </c>
      <c r="JL67" s="102" t="s">
        <v>325</v>
      </c>
      <c r="JM67" s="84"/>
      <c r="JN67" s="56"/>
      <c r="JO67" s="61" t="s">
        <v>0</v>
      </c>
      <c r="JP67" s="56"/>
      <c r="JQ67" s="101" t="s">
        <v>325</v>
      </c>
      <c r="JR67" s="102" t="s">
        <v>325</v>
      </c>
      <c r="JS67" s="84"/>
      <c r="JT67" s="93"/>
      <c r="JU67" s="61" t="s">
        <v>0</v>
      </c>
      <c r="JV67" s="56"/>
      <c r="JW67" s="101" t="s">
        <v>325</v>
      </c>
      <c r="JX67" s="102" t="s">
        <v>325</v>
      </c>
      <c r="JY67" s="84"/>
      <c r="JZ67" s="93"/>
      <c r="KA67" s="61" t="s">
        <v>0</v>
      </c>
      <c r="KB67" s="56"/>
      <c r="KC67" s="101" t="s">
        <v>325</v>
      </c>
      <c r="KD67" s="102" t="s">
        <v>325</v>
      </c>
      <c r="KE67" s="84"/>
      <c r="KF67" s="93"/>
      <c r="KG67" s="61" t="s">
        <v>0</v>
      </c>
      <c r="KH67" s="56"/>
      <c r="KI67" s="101" t="s">
        <v>325</v>
      </c>
      <c r="KJ67" s="102" t="s">
        <v>325</v>
      </c>
      <c r="KK67" s="84"/>
      <c r="KL67" s="56"/>
      <c r="KM67" s="61" t="s">
        <v>0</v>
      </c>
      <c r="KN67" s="56"/>
      <c r="KO67" s="101" t="s">
        <v>325</v>
      </c>
      <c r="KP67" s="102" t="s">
        <v>325</v>
      </c>
      <c r="KQ67" s="84"/>
      <c r="KR67" s="56"/>
      <c r="KS67" s="61" t="s">
        <v>0</v>
      </c>
      <c r="KT67" s="56"/>
      <c r="KU67" s="101" t="s">
        <v>325</v>
      </c>
      <c r="KV67" s="102" t="s">
        <v>325</v>
      </c>
      <c r="KW67" s="84"/>
      <c r="KX67" s="56"/>
      <c r="KY67" s="61" t="s">
        <v>0</v>
      </c>
      <c r="KZ67" s="56"/>
      <c r="LA67" s="101" t="s">
        <v>325</v>
      </c>
      <c r="LB67" s="102" t="s">
        <v>325</v>
      </c>
      <c r="LC67" s="84"/>
      <c r="LD67" s="93"/>
      <c r="LE67" s="61" t="s">
        <v>0</v>
      </c>
      <c r="LF67" s="56"/>
      <c r="LG67" s="101" t="s">
        <v>325</v>
      </c>
      <c r="LH67" s="102" t="s">
        <v>325</v>
      </c>
      <c r="LI67" s="84"/>
      <c r="LJ67" s="56"/>
      <c r="LK67" s="61" t="s">
        <v>0</v>
      </c>
      <c r="LL67" s="56"/>
      <c r="LM67" s="101" t="s">
        <v>325</v>
      </c>
      <c r="LN67" s="102" t="s">
        <v>325</v>
      </c>
      <c r="LO67" s="84"/>
      <c r="LP67" s="56"/>
      <c r="LQ67" s="61" t="s">
        <v>0</v>
      </c>
      <c r="LR67" s="56"/>
      <c r="LS67" s="101" t="s">
        <v>325</v>
      </c>
      <c r="LT67" s="102" t="s">
        <v>325</v>
      </c>
      <c r="LU67" s="84"/>
      <c r="LV67" s="93"/>
      <c r="LW67" s="61" t="s">
        <v>0</v>
      </c>
      <c r="LX67" s="56"/>
      <c r="LY67" s="101" t="s">
        <v>325</v>
      </c>
      <c r="LZ67" s="102" t="s">
        <v>325</v>
      </c>
      <c r="MA67" s="84"/>
      <c r="MB67" s="56"/>
      <c r="MC67" s="61" t="s">
        <v>0</v>
      </c>
      <c r="MD67" s="56"/>
      <c r="ME67" s="101" t="s">
        <v>325</v>
      </c>
      <c r="MF67" s="102" t="s">
        <v>325</v>
      </c>
      <c r="MG67" s="84"/>
      <c r="MH67" s="56"/>
      <c r="MI67" s="61" t="s">
        <v>0</v>
      </c>
      <c r="MJ67" s="56"/>
      <c r="MK67" s="101" t="s">
        <v>325</v>
      </c>
      <c r="ML67" s="102" t="s">
        <v>325</v>
      </c>
      <c r="MM67" s="84"/>
      <c r="MN67" s="56"/>
      <c r="MO67" s="61" t="s">
        <v>0</v>
      </c>
      <c r="MP67" s="56"/>
      <c r="MQ67" s="101" t="s">
        <v>325</v>
      </c>
      <c r="MR67" s="102" t="s">
        <v>325</v>
      </c>
      <c r="MS67" s="84"/>
      <c r="MT67" s="93"/>
      <c r="MU67" s="61" t="s">
        <v>0</v>
      </c>
      <c r="MV67" s="56"/>
      <c r="MW67" s="101" t="s">
        <v>325</v>
      </c>
      <c r="MX67" s="102" t="s">
        <v>325</v>
      </c>
      <c r="MY67" s="84"/>
      <c r="MZ67" s="56"/>
      <c r="NA67" s="61" t="s">
        <v>0</v>
      </c>
      <c r="NB67" s="56"/>
      <c r="NC67" s="101" t="s">
        <v>325</v>
      </c>
      <c r="ND67" s="102" t="s">
        <v>325</v>
      </c>
      <c r="NE67" s="84"/>
      <c r="NF67" s="56"/>
      <c r="NG67" s="61" t="s">
        <v>0</v>
      </c>
      <c r="NH67" s="56"/>
      <c r="NI67" s="101" t="s">
        <v>325</v>
      </c>
      <c r="NJ67" s="102" t="s">
        <v>325</v>
      </c>
      <c r="NK67" s="84"/>
      <c r="NL67" s="56"/>
      <c r="NM67" s="61" t="s">
        <v>0</v>
      </c>
      <c r="NN67" s="56"/>
      <c r="NO67" s="101" t="s">
        <v>325</v>
      </c>
      <c r="NP67" s="102" t="s">
        <v>325</v>
      </c>
      <c r="NQ67" s="84"/>
      <c r="NR67" s="56"/>
      <c r="NS67" s="61" t="s">
        <v>0</v>
      </c>
      <c r="NT67" s="56"/>
      <c r="NU67" s="101" t="s">
        <v>325</v>
      </c>
      <c r="NV67" s="102" t="s">
        <v>325</v>
      </c>
      <c r="NW67" s="61"/>
      <c r="NX67" s="93"/>
      <c r="NY67" s="61" t="s">
        <v>0</v>
      </c>
      <c r="NZ67" s="56"/>
      <c r="OA67" s="101" t="s">
        <v>325</v>
      </c>
      <c r="OB67" s="102" t="s">
        <v>325</v>
      </c>
      <c r="OC67" s="61"/>
      <c r="OD67" s="229"/>
      <c r="OE67" s="101" t="s">
        <v>0</v>
      </c>
      <c r="OF67" s="101"/>
      <c r="OG67" s="101" t="s">
        <v>325</v>
      </c>
      <c r="OH67" s="102" t="s">
        <v>325</v>
      </c>
    </row>
    <row r="68" spans="1:398" ht="15" x14ac:dyDescent="0.2">
      <c r="A68" s="256">
        <f>IF(B68="","",VLOOKUP(B68,'Registrovaní tipéri'!$A$2:$B$101,2,FALSE))</f>
        <v>60</v>
      </c>
      <c r="B68" s="250" t="s">
        <v>251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216</v>
      </c>
      <c r="N68" s="102" t="s">
        <v>215</v>
      </c>
      <c r="O68" s="72"/>
      <c r="P68" s="93">
        <v>3</v>
      </c>
      <c r="Q68" s="61" t="s">
        <v>0</v>
      </c>
      <c r="R68" s="56">
        <v>1</v>
      </c>
      <c r="S68" s="101" t="s">
        <v>265</v>
      </c>
      <c r="T68" s="102" t="s">
        <v>215</v>
      </c>
      <c r="U68" s="72"/>
      <c r="V68" s="93">
        <v>2</v>
      </c>
      <c r="W68" s="61" t="s">
        <v>0</v>
      </c>
      <c r="X68" s="56">
        <v>3</v>
      </c>
      <c r="Y68" s="101" t="s">
        <v>347</v>
      </c>
      <c r="Z68" s="102" t="s">
        <v>288</v>
      </c>
      <c r="AA68" s="84"/>
      <c r="AB68" s="56">
        <v>3</v>
      </c>
      <c r="AC68" s="61" t="s">
        <v>0</v>
      </c>
      <c r="AD68" s="56">
        <v>2</v>
      </c>
      <c r="AE68" s="101" t="s">
        <v>215</v>
      </c>
      <c r="AF68" s="102" t="s">
        <v>215</v>
      </c>
      <c r="AG68" s="84"/>
      <c r="AH68" s="56">
        <v>1</v>
      </c>
      <c r="AI68" s="61" t="s">
        <v>0</v>
      </c>
      <c r="AJ68" s="56">
        <v>2</v>
      </c>
      <c r="AK68" s="101" t="s">
        <v>215</v>
      </c>
      <c r="AL68" s="102" t="s">
        <v>215</v>
      </c>
      <c r="AM68" s="84"/>
      <c r="AN68" s="93">
        <v>0</v>
      </c>
      <c r="AO68" s="61" t="s">
        <v>0</v>
      </c>
      <c r="AP68" s="56">
        <v>4</v>
      </c>
      <c r="AQ68" s="101" t="s">
        <v>217</v>
      </c>
      <c r="AR68" s="102" t="s">
        <v>208</v>
      </c>
      <c r="AS68" s="84"/>
      <c r="AT68" s="56">
        <v>2</v>
      </c>
      <c r="AU68" s="61" t="s">
        <v>0</v>
      </c>
      <c r="AV68" s="56">
        <v>1</v>
      </c>
      <c r="AW68" s="101" t="s">
        <v>215</v>
      </c>
      <c r="AX68" s="102" t="s">
        <v>215</v>
      </c>
      <c r="AY68" s="84"/>
      <c r="AZ68" s="93">
        <v>3</v>
      </c>
      <c r="BA68" s="61" t="s">
        <v>0</v>
      </c>
      <c r="BB68" s="56">
        <v>1</v>
      </c>
      <c r="BC68" s="101" t="s">
        <v>359</v>
      </c>
      <c r="BD68" s="102" t="s">
        <v>216</v>
      </c>
      <c r="BE68" s="84"/>
      <c r="BF68" s="56">
        <v>2</v>
      </c>
      <c r="BG68" s="61" t="s">
        <v>0</v>
      </c>
      <c r="BH68" s="56">
        <v>3</v>
      </c>
      <c r="BI68" s="101" t="s">
        <v>215</v>
      </c>
      <c r="BJ68" s="102" t="s">
        <v>366</v>
      </c>
      <c r="BK68" s="84"/>
      <c r="BL68" s="56">
        <v>5</v>
      </c>
      <c r="BM68" s="61" t="s">
        <v>0</v>
      </c>
      <c r="BN68" s="56">
        <v>0</v>
      </c>
      <c r="BO68" s="101" t="s">
        <v>217</v>
      </c>
      <c r="BP68" s="102" t="s">
        <v>359</v>
      </c>
      <c r="BQ68" s="84"/>
      <c r="BR68" s="56">
        <v>2</v>
      </c>
      <c r="BS68" s="61" t="s">
        <v>0</v>
      </c>
      <c r="BT68" s="56">
        <v>4</v>
      </c>
      <c r="BU68" s="101" t="s">
        <v>215</v>
      </c>
      <c r="BV68" s="102" t="s">
        <v>215</v>
      </c>
      <c r="BW68" s="84"/>
      <c r="BX68" s="56">
        <v>3</v>
      </c>
      <c r="BY68" s="61" t="s">
        <v>0</v>
      </c>
      <c r="BZ68" s="56">
        <v>1</v>
      </c>
      <c r="CA68" s="101" t="s">
        <v>288</v>
      </c>
      <c r="CB68" s="102" t="s">
        <v>215</v>
      </c>
      <c r="CC68" s="84"/>
      <c r="CD68" s="56">
        <v>4</v>
      </c>
      <c r="CE68" s="61" t="s">
        <v>0</v>
      </c>
      <c r="CF68" s="56">
        <v>0</v>
      </c>
      <c r="CG68" s="101" t="s">
        <v>217</v>
      </c>
      <c r="CH68" s="102" t="s">
        <v>359</v>
      </c>
      <c r="CI68" s="84"/>
      <c r="CJ68" s="93">
        <v>2</v>
      </c>
      <c r="CK68" s="61" t="s">
        <v>0</v>
      </c>
      <c r="CL68" s="56">
        <v>1</v>
      </c>
      <c r="CM68" s="101" t="s">
        <v>215</v>
      </c>
      <c r="CN68" s="102" t="s">
        <v>215</v>
      </c>
      <c r="CO68" s="84"/>
      <c r="CP68" s="93">
        <v>1</v>
      </c>
      <c r="CQ68" s="61" t="s">
        <v>0</v>
      </c>
      <c r="CR68" s="56">
        <v>3</v>
      </c>
      <c r="CS68" s="101" t="s">
        <v>265</v>
      </c>
      <c r="CT68" s="102" t="s">
        <v>214</v>
      </c>
      <c r="CU68" s="84"/>
      <c r="CV68" s="56">
        <v>0</v>
      </c>
      <c r="CW68" s="61" t="s">
        <v>0</v>
      </c>
      <c r="CX68" s="56">
        <v>5</v>
      </c>
      <c r="CY68" s="101" t="s">
        <v>217</v>
      </c>
      <c r="CZ68" s="102" t="s">
        <v>211</v>
      </c>
      <c r="DA68" s="84"/>
      <c r="DB68" s="56"/>
      <c r="DC68" s="61" t="s">
        <v>0</v>
      </c>
      <c r="DD68" s="56"/>
      <c r="DE68" s="101" t="s">
        <v>325</v>
      </c>
      <c r="DF68" s="102" t="s">
        <v>325</v>
      </c>
      <c r="DG68" s="84"/>
      <c r="DH68" s="56">
        <v>5</v>
      </c>
      <c r="DI68" s="61" t="s">
        <v>0</v>
      </c>
      <c r="DJ68" s="56">
        <v>1</v>
      </c>
      <c r="DK68" s="101" t="s">
        <v>215</v>
      </c>
      <c r="DL68" s="102" t="s">
        <v>215</v>
      </c>
      <c r="DM68" s="84"/>
      <c r="DN68" s="56">
        <v>2</v>
      </c>
      <c r="DO68" s="61" t="s">
        <v>0</v>
      </c>
      <c r="DP68" s="56">
        <v>2</v>
      </c>
      <c r="DQ68" s="101" t="s">
        <v>215</v>
      </c>
      <c r="DR68" s="102" t="s">
        <v>377</v>
      </c>
      <c r="DS68" s="84"/>
      <c r="DT68" s="56">
        <v>4</v>
      </c>
      <c r="DU68" s="61" t="s">
        <v>0</v>
      </c>
      <c r="DV68" s="56">
        <v>0</v>
      </c>
      <c r="DW68" s="101" t="s">
        <v>359</v>
      </c>
      <c r="DX68" s="102" t="s">
        <v>214</v>
      </c>
      <c r="DY68" s="84"/>
      <c r="DZ68" s="56">
        <v>3</v>
      </c>
      <c r="EA68" s="61" t="s">
        <v>0</v>
      </c>
      <c r="EB68" s="56">
        <v>0</v>
      </c>
      <c r="EC68" s="101" t="s">
        <v>215</v>
      </c>
      <c r="ED68" s="102" t="s">
        <v>217</v>
      </c>
      <c r="EE68" s="84"/>
      <c r="EF68" s="56">
        <v>0</v>
      </c>
      <c r="EG68" s="61" t="s">
        <v>0</v>
      </c>
      <c r="EH68" s="56">
        <v>3</v>
      </c>
      <c r="EI68" s="101" t="s">
        <v>215</v>
      </c>
      <c r="EJ68" s="102" t="s">
        <v>211</v>
      </c>
      <c r="EK68" s="84"/>
      <c r="EL68" s="56">
        <v>0</v>
      </c>
      <c r="EM68" s="61" t="s">
        <v>0</v>
      </c>
      <c r="EN68" s="56">
        <v>3</v>
      </c>
      <c r="EO68" s="101" t="s">
        <v>211</v>
      </c>
      <c r="EP68" s="102" t="s">
        <v>215</v>
      </c>
      <c r="EQ68" s="84"/>
      <c r="ER68" s="93">
        <v>1</v>
      </c>
      <c r="ES68" s="61" t="s">
        <v>0</v>
      </c>
      <c r="ET68" s="56">
        <v>2</v>
      </c>
      <c r="EU68" s="101" t="s">
        <v>265</v>
      </c>
      <c r="EV68" s="102" t="s">
        <v>214</v>
      </c>
      <c r="EW68" s="84"/>
      <c r="EX68" s="56">
        <v>1</v>
      </c>
      <c r="EY68" s="61" t="s">
        <v>0</v>
      </c>
      <c r="EZ68" s="56">
        <v>0</v>
      </c>
      <c r="FA68" s="101" t="s">
        <v>215</v>
      </c>
      <c r="FB68" s="102" t="s">
        <v>211</v>
      </c>
      <c r="FC68" s="84"/>
      <c r="FD68" s="93">
        <v>1</v>
      </c>
      <c r="FE68" s="61" t="s">
        <v>0</v>
      </c>
      <c r="FF68" s="56">
        <v>2</v>
      </c>
      <c r="FG68" s="101" t="s">
        <v>394</v>
      </c>
      <c r="FH68" s="102" t="s">
        <v>213</v>
      </c>
      <c r="FI68" s="84"/>
      <c r="FJ68" s="56">
        <v>1</v>
      </c>
      <c r="FK68" s="61" t="s">
        <v>0</v>
      </c>
      <c r="FL68" s="56">
        <v>2</v>
      </c>
      <c r="FM68" s="101" t="s">
        <v>215</v>
      </c>
      <c r="FN68" s="102" t="s">
        <v>215</v>
      </c>
      <c r="FO68" s="84"/>
      <c r="FP68" s="56">
        <v>0</v>
      </c>
      <c r="FQ68" s="61" t="s">
        <v>0</v>
      </c>
      <c r="FR68" s="56">
        <v>3</v>
      </c>
      <c r="FS68" s="101" t="s">
        <v>217</v>
      </c>
      <c r="FT68" s="102" t="s">
        <v>211</v>
      </c>
      <c r="FU68" s="84"/>
      <c r="FV68" s="56">
        <v>5</v>
      </c>
      <c r="FW68" s="61" t="s">
        <v>0</v>
      </c>
      <c r="FX68" s="56">
        <v>0</v>
      </c>
      <c r="FY68" s="101" t="s">
        <v>211</v>
      </c>
      <c r="FZ68" s="102" t="s">
        <v>211</v>
      </c>
      <c r="GA68" s="84"/>
      <c r="GB68" s="93"/>
      <c r="GC68" s="61" t="s">
        <v>0</v>
      </c>
      <c r="GD68" s="56"/>
      <c r="GE68" s="101" t="s">
        <v>325</v>
      </c>
      <c r="GF68" s="102" t="s">
        <v>325</v>
      </c>
      <c r="GG68" s="84"/>
      <c r="GH68" s="93">
        <v>5</v>
      </c>
      <c r="GI68" s="61" t="s">
        <v>0</v>
      </c>
      <c r="GJ68" s="56">
        <v>0</v>
      </c>
      <c r="GK68" s="101" t="s">
        <v>265</v>
      </c>
      <c r="GL68" s="102" t="s">
        <v>213</v>
      </c>
      <c r="GM68" s="84"/>
      <c r="GN68" s="56">
        <v>1</v>
      </c>
      <c r="GO68" s="61" t="s">
        <v>0</v>
      </c>
      <c r="GP68" s="56">
        <v>3</v>
      </c>
      <c r="GQ68" s="101" t="s">
        <v>217</v>
      </c>
      <c r="GR68" s="102" t="s">
        <v>326</v>
      </c>
      <c r="GS68" s="84"/>
      <c r="GT68" s="56">
        <v>1</v>
      </c>
      <c r="GU68" s="61" t="s">
        <v>0</v>
      </c>
      <c r="GV68" s="56">
        <v>3</v>
      </c>
      <c r="GW68" s="101" t="s">
        <v>265</v>
      </c>
      <c r="GX68" s="102" t="s">
        <v>214</v>
      </c>
      <c r="GY68" s="84"/>
      <c r="GZ68" s="93">
        <v>3</v>
      </c>
      <c r="HA68" s="61" t="s">
        <v>0</v>
      </c>
      <c r="HB68" s="56">
        <v>0</v>
      </c>
      <c r="HC68" s="101" t="s">
        <v>265</v>
      </c>
      <c r="HD68" s="102" t="s">
        <v>214</v>
      </c>
      <c r="HE68" s="84"/>
      <c r="HF68" s="56">
        <v>2</v>
      </c>
      <c r="HG68" s="61" t="s">
        <v>0</v>
      </c>
      <c r="HH68" s="56">
        <v>2</v>
      </c>
      <c r="HI68" s="101" t="s">
        <v>216</v>
      </c>
      <c r="HJ68" s="102" t="s">
        <v>217</v>
      </c>
      <c r="HK68" s="84"/>
      <c r="HL68" s="56">
        <v>2</v>
      </c>
      <c r="HM68" s="61" t="s">
        <v>0</v>
      </c>
      <c r="HN68" s="56">
        <v>2</v>
      </c>
      <c r="HO68" s="101" t="s">
        <v>216</v>
      </c>
      <c r="HP68" s="102" t="s">
        <v>213</v>
      </c>
      <c r="HQ68" s="84"/>
      <c r="HR68" s="56"/>
      <c r="HS68" s="61" t="s">
        <v>0</v>
      </c>
      <c r="HT68" s="56"/>
      <c r="HU68" s="101" t="s">
        <v>325</v>
      </c>
      <c r="HV68" s="102" t="s">
        <v>325</v>
      </c>
      <c r="HW68" s="84"/>
      <c r="HX68" s="93"/>
      <c r="HY68" s="61" t="s">
        <v>0</v>
      </c>
      <c r="HZ68" s="56"/>
      <c r="IA68" s="101" t="s">
        <v>325</v>
      </c>
      <c r="IB68" s="102" t="s">
        <v>325</v>
      </c>
      <c r="IC68" s="84"/>
      <c r="ID68" s="56"/>
      <c r="IE68" s="61" t="s">
        <v>0</v>
      </c>
      <c r="IF68" s="56"/>
      <c r="IG68" s="101" t="s">
        <v>325</v>
      </c>
      <c r="IH68" s="102" t="s">
        <v>325</v>
      </c>
      <c r="II68" s="84"/>
      <c r="IJ68" s="56"/>
      <c r="IK68" s="61" t="s">
        <v>0</v>
      </c>
      <c r="IL68" s="56"/>
      <c r="IM68" s="101" t="s">
        <v>325</v>
      </c>
      <c r="IN68" s="102" t="s">
        <v>325</v>
      </c>
      <c r="IO68" s="84"/>
      <c r="IP68" s="93">
        <v>4</v>
      </c>
      <c r="IQ68" s="61" t="s">
        <v>0</v>
      </c>
      <c r="IR68" s="56">
        <v>0</v>
      </c>
      <c r="IS68" s="101" t="s">
        <v>218</v>
      </c>
      <c r="IT68" s="102" t="s">
        <v>209</v>
      </c>
      <c r="IU68" s="84"/>
      <c r="IV68" s="56"/>
      <c r="IW68" s="61" t="s">
        <v>0</v>
      </c>
      <c r="IX68" s="56"/>
      <c r="IY68" s="101" t="s">
        <v>325</v>
      </c>
      <c r="IZ68" s="102" t="s">
        <v>325</v>
      </c>
      <c r="JA68" s="84"/>
      <c r="JB68" s="56">
        <v>1</v>
      </c>
      <c r="JC68" s="61" t="s">
        <v>0</v>
      </c>
      <c r="JD68" s="56">
        <v>2</v>
      </c>
      <c r="JE68" s="101" t="s">
        <v>415</v>
      </c>
      <c r="JF68" s="102" t="s">
        <v>326</v>
      </c>
      <c r="JG68" s="84"/>
      <c r="JH68" s="56">
        <v>1</v>
      </c>
      <c r="JI68" s="61" t="s">
        <v>0</v>
      </c>
      <c r="JJ68" s="56">
        <v>2</v>
      </c>
      <c r="JK68" s="101" t="s">
        <v>265</v>
      </c>
      <c r="JL68" s="102" t="s">
        <v>326</v>
      </c>
      <c r="JM68" s="84"/>
      <c r="JN68" s="56">
        <v>1</v>
      </c>
      <c r="JO68" s="61" t="s">
        <v>0</v>
      </c>
      <c r="JP68" s="56">
        <v>3</v>
      </c>
      <c r="JQ68" s="101" t="s">
        <v>415</v>
      </c>
      <c r="JR68" s="102" t="s">
        <v>214</v>
      </c>
      <c r="JS68" s="84"/>
      <c r="JT68" s="93">
        <v>1</v>
      </c>
      <c r="JU68" s="61" t="s">
        <v>0</v>
      </c>
      <c r="JV68" s="56">
        <v>2</v>
      </c>
      <c r="JW68" s="101" t="s">
        <v>215</v>
      </c>
      <c r="JX68" s="102" t="s">
        <v>420</v>
      </c>
      <c r="JY68" s="84"/>
      <c r="JZ68" s="93">
        <v>3</v>
      </c>
      <c r="KA68" s="61" t="s">
        <v>0</v>
      </c>
      <c r="KB68" s="56">
        <v>1</v>
      </c>
      <c r="KC68" s="101" t="s">
        <v>265</v>
      </c>
      <c r="KD68" s="102" t="s">
        <v>416</v>
      </c>
      <c r="KE68" s="84"/>
      <c r="KF68" s="93"/>
      <c r="KG68" s="61" t="s">
        <v>0</v>
      </c>
      <c r="KH68" s="56"/>
      <c r="KI68" s="101" t="s">
        <v>325</v>
      </c>
      <c r="KJ68" s="102" t="s">
        <v>325</v>
      </c>
      <c r="KK68" s="84"/>
      <c r="KL68" s="56"/>
      <c r="KM68" s="61" t="s">
        <v>0</v>
      </c>
      <c r="KN68" s="56"/>
      <c r="KO68" s="101" t="s">
        <v>325</v>
      </c>
      <c r="KP68" s="102" t="s">
        <v>325</v>
      </c>
      <c r="KQ68" s="84"/>
      <c r="KR68" s="56"/>
      <c r="KS68" s="61" t="s">
        <v>0</v>
      </c>
      <c r="KT68" s="56"/>
      <c r="KU68" s="101" t="s">
        <v>325</v>
      </c>
      <c r="KV68" s="102" t="s">
        <v>325</v>
      </c>
      <c r="KW68" s="84"/>
      <c r="KX68" s="56"/>
      <c r="KY68" s="61" t="s">
        <v>0</v>
      </c>
      <c r="KZ68" s="56"/>
      <c r="LA68" s="101" t="s">
        <v>325</v>
      </c>
      <c r="LB68" s="102" t="s">
        <v>325</v>
      </c>
      <c r="LC68" s="84"/>
      <c r="LD68" s="93"/>
      <c r="LE68" s="61" t="s">
        <v>0</v>
      </c>
      <c r="LF68" s="56"/>
      <c r="LG68" s="101" t="s">
        <v>325</v>
      </c>
      <c r="LH68" s="102" t="s">
        <v>325</v>
      </c>
      <c r="LI68" s="84"/>
      <c r="LJ68" s="56"/>
      <c r="LK68" s="61" t="s">
        <v>0</v>
      </c>
      <c r="LL68" s="56"/>
      <c r="LM68" s="101" t="s">
        <v>325</v>
      </c>
      <c r="LN68" s="102" t="s">
        <v>325</v>
      </c>
      <c r="LO68" s="84"/>
      <c r="LP68" s="56"/>
      <c r="LQ68" s="61" t="s">
        <v>0</v>
      </c>
      <c r="LR68" s="56"/>
      <c r="LS68" s="101" t="s">
        <v>325</v>
      </c>
      <c r="LT68" s="102" t="s">
        <v>325</v>
      </c>
      <c r="LU68" s="84"/>
      <c r="LV68" s="93"/>
      <c r="LW68" s="61" t="s">
        <v>0</v>
      </c>
      <c r="LX68" s="56"/>
      <c r="LY68" s="101" t="s">
        <v>325</v>
      </c>
      <c r="LZ68" s="102" t="s">
        <v>325</v>
      </c>
      <c r="MA68" s="84"/>
      <c r="MB68" s="56"/>
      <c r="MC68" s="61" t="s">
        <v>0</v>
      </c>
      <c r="MD68" s="56"/>
      <c r="ME68" s="101" t="s">
        <v>325</v>
      </c>
      <c r="MF68" s="102" t="s">
        <v>325</v>
      </c>
      <c r="MG68" s="84"/>
      <c r="MH68" s="56"/>
      <c r="MI68" s="61" t="s">
        <v>0</v>
      </c>
      <c r="MJ68" s="56"/>
      <c r="MK68" s="101" t="s">
        <v>325</v>
      </c>
      <c r="ML68" s="102" t="s">
        <v>325</v>
      </c>
      <c r="MM68" s="84"/>
      <c r="MN68" s="56"/>
      <c r="MO68" s="61" t="s">
        <v>0</v>
      </c>
      <c r="MP68" s="56"/>
      <c r="MQ68" s="101" t="s">
        <v>325</v>
      </c>
      <c r="MR68" s="102" t="s">
        <v>325</v>
      </c>
      <c r="MS68" s="84"/>
      <c r="MT68" s="93"/>
      <c r="MU68" s="61" t="s">
        <v>0</v>
      </c>
      <c r="MV68" s="56"/>
      <c r="MW68" s="101" t="s">
        <v>325</v>
      </c>
      <c r="MX68" s="102" t="s">
        <v>325</v>
      </c>
      <c r="MY68" s="84"/>
      <c r="MZ68" s="56"/>
      <c r="NA68" s="61" t="s">
        <v>0</v>
      </c>
      <c r="NB68" s="56"/>
      <c r="NC68" s="101" t="s">
        <v>325</v>
      </c>
      <c r="ND68" s="102" t="s">
        <v>325</v>
      </c>
      <c r="NE68" s="84"/>
      <c r="NF68" s="56"/>
      <c r="NG68" s="61" t="s">
        <v>0</v>
      </c>
      <c r="NH68" s="56"/>
      <c r="NI68" s="101" t="s">
        <v>325</v>
      </c>
      <c r="NJ68" s="102" t="s">
        <v>325</v>
      </c>
      <c r="NK68" s="84"/>
      <c r="NL68" s="56"/>
      <c r="NM68" s="61" t="s">
        <v>0</v>
      </c>
      <c r="NN68" s="56"/>
      <c r="NO68" s="101" t="s">
        <v>325</v>
      </c>
      <c r="NP68" s="102" t="s">
        <v>325</v>
      </c>
      <c r="NQ68" s="84"/>
      <c r="NR68" s="56"/>
      <c r="NS68" s="61" t="s">
        <v>0</v>
      </c>
      <c r="NT68" s="56"/>
      <c r="NU68" s="101" t="s">
        <v>325</v>
      </c>
      <c r="NV68" s="102" t="s">
        <v>325</v>
      </c>
      <c r="NW68" s="61"/>
      <c r="NX68" s="93"/>
      <c r="NY68" s="61" t="s">
        <v>0</v>
      </c>
      <c r="NZ68" s="56"/>
      <c r="OA68" s="101" t="s">
        <v>325</v>
      </c>
      <c r="OB68" s="102" t="s">
        <v>325</v>
      </c>
      <c r="OC68" s="61"/>
      <c r="OD68" s="229"/>
      <c r="OE68" s="101" t="s">
        <v>0</v>
      </c>
      <c r="OF68" s="101"/>
      <c r="OG68" s="101" t="s">
        <v>325</v>
      </c>
      <c r="OH68" s="102" t="s">
        <v>325</v>
      </c>
    </row>
    <row r="69" spans="1:398" ht="15" hidden="1" customHeight="1" x14ac:dyDescent="0.2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218</v>
      </c>
      <c r="N69" s="102" t="s">
        <v>326</v>
      </c>
      <c r="O69" s="72"/>
      <c r="P69" s="93">
        <v>4</v>
      </c>
      <c r="Q69" s="61" t="s">
        <v>0</v>
      </c>
      <c r="R69" s="56">
        <v>1</v>
      </c>
      <c r="S69" s="101" t="s">
        <v>215</v>
      </c>
      <c r="T69" s="102" t="s">
        <v>211</v>
      </c>
      <c r="U69" s="72"/>
      <c r="V69" s="93">
        <v>1</v>
      </c>
      <c r="W69" s="61" t="s">
        <v>0</v>
      </c>
      <c r="X69" s="56">
        <v>2</v>
      </c>
      <c r="Y69" s="101" t="s">
        <v>265</v>
      </c>
      <c r="Z69" s="102" t="s">
        <v>209</v>
      </c>
      <c r="AA69" s="84"/>
      <c r="AB69" s="56">
        <v>2</v>
      </c>
      <c r="AC69" s="61" t="s">
        <v>0</v>
      </c>
      <c r="AD69" s="56">
        <v>1</v>
      </c>
      <c r="AE69" s="101" t="s">
        <v>218</v>
      </c>
      <c r="AF69" s="102" t="s">
        <v>288</v>
      </c>
      <c r="AG69" s="84"/>
      <c r="AH69" s="56">
        <v>0</v>
      </c>
      <c r="AI69" s="61" t="s">
        <v>0</v>
      </c>
      <c r="AJ69" s="56">
        <v>3</v>
      </c>
      <c r="AK69" s="101" t="s">
        <v>288</v>
      </c>
      <c r="AL69" s="102" t="s">
        <v>215</v>
      </c>
      <c r="AM69" s="84"/>
      <c r="AN69" s="93">
        <v>1</v>
      </c>
      <c r="AO69" s="61" t="s">
        <v>0</v>
      </c>
      <c r="AP69" s="56">
        <v>3</v>
      </c>
      <c r="AQ69" s="101" t="s">
        <v>217</v>
      </c>
      <c r="AR69" s="102" t="s">
        <v>213</v>
      </c>
      <c r="AS69" s="84"/>
      <c r="AT69" s="56"/>
      <c r="AU69" s="61" t="s">
        <v>0</v>
      </c>
      <c r="AV69" s="56"/>
      <c r="AW69" s="101" t="s">
        <v>325</v>
      </c>
      <c r="AX69" s="102" t="s">
        <v>325</v>
      </c>
      <c r="AY69" s="84"/>
      <c r="AZ69" s="93">
        <v>4</v>
      </c>
      <c r="BA69" s="61" t="s">
        <v>0</v>
      </c>
      <c r="BB69" s="56">
        <v>0</v>
      </c>
      <c r="BC69" s="101" t="s">
        <v>213</v>
      </c>
      <c r="BD69" s="102" t="s">
        <v>208</v>
      </c>
      <c r="BE69" s="84"/>
      <c r="BF69" s="56">
        <v>1</v>
      </c>
      <c r="BG69" s="61" t="s">
        <v>0</v>
      </c>
      <c r="BH69" s="56">
        <v>2</v>
      </c>
      <c r="BI69" s="101" t="s">
        <v>215</v>
      </c>
      <c r="BJ69" s="102" t="s">
        <v>218</v>
      </c>
      <c r="BK69" s="84"/>
      <c r="BL69" s="56"/>
      <c r="BM69" s="61" t="s">
        <v>0</v>
      </c>
      <c r="BN69" s="56"/>
      <c r="BO69" s="101" t="s">
        <v>325</v>
      </c>
      <c r="BP69" s="102" t="s">
        <v>325</v>
      </c>
      <c r="BQ69" s="84"/>
      <c r="BR69" s="56"/>
      <c r="BS69" s="61" t="s">
        <v>0</v>
      </c>
      <c r="BT69" s="56"/>
      <c r="BU69" s="101" t="s">
        <v>325</v>
      </c>
      <c r="BV69" s="102" t="s">
        <v>325</v>
      </c>
      <c r="BW69" s="84"/>
      <c r="BX69" s="56"/>
      <c r="BY69" s="61" t="s">
        <v>0</v>
      </c>
      <c r="BZ69" s="56"/>
      <c r="CA69" s="101" t="s">
        <v>325</v>
      </c>
      <c r="CB69" s="102" t="s">
        <v>325</v>
      </c>
      <c r="CC69" s="84"/>
      <c r="CD69" s="56"/>
      <c r="CE69" s="61" t="s">
        <v>0</v>
      </c>
      <c r="CF69" s="56"/>
      <c r="CG69" s="101" t="s">
        <v>325</v>
      </c>
      <c r="CH69" s="102" t="s">
        <v>325</v>
      </c>
      <c r="CI69" s="84"/>
      <c r="CJ69" s="93"/>
      <c r="CK69" s="61" t="s">
        <v>0</v>
      </c>
      <c r="CL69" s="56"/>
      <c r="CM69" s="101" t="s">
        <v>325</v>
      </c>
      <c r="CN69" s="102" t="s">
        <v>325</v>
      </c>
      <c r="CO69" s="84"/>
      <c r="CP69" s="93"/>
      <c r="CQ69" s="61" t="s">
        <v>0</v>
      </c>
      <c r="CR69" s="56"/>
      <c r="CS69" s="101" t="s">
        <v>325</v>
      </c>
      <c r="CT69" s="102" t="s">
        <v>325</v>
      </c>
      <c r="CU69" s="84"/>
      <c r="CV69" s="56"/>
      <c r="CW69" s="61" t="s">
        <v>0</v>
      </c>
      <c r="CX69" s="56"/>
      <c r="CY69" s="101" t="s">
        <v>325</v>
      </c>
      <c r="CZ69" s="102" t="s">
        <v>325</v>
      </c>
      <c r="DA69" s="84"/>
      <c r="DB69" s="56"/>
      <c r="DC69" s="61" t="s">
        <v>0</v>
      </c>
      <c r="DD69" s="56"/>
      <c r="DE69" s="101" t="s">
        <v>325</v>
      </c>
      <c r="DF69" s="102" t="s">
        <v>325</v>
      </c>
      <c r="DG69" s="84"/>
      <c r="DH69" s="56"/>
      <c r="DI69" s="61" t="s">
        <v>0</v>
      </c>
      <c r="DJ69" s="56"/>
      <c r="DK69" s="101" t="s">
        <v>325</v>
      </c>
      <c r="DL69" s="102" t="s">
        <v>325</v>
      </c>
      <c r="DM69" s="84"/>
      <c r="DN69" s="56"/>
      <c r="DO69" s="61" t="s">
        <v>0</v>
      </c>
      <c r="DP69" s="56"/>
      <c r="DQ69" s="101" t="s">
        <v>325</v>
      </c>
      <c r="DR69" s="102" t="s">
        <v>325</v>
      </c>
      <c r="DS69" s="84"/>
      <c r="DT69" s="56"/>
      <c r="DU69" s="61" t="s">
        <v>0</v>
      </c>
      <c r="DV69" s="56"/>
      <c r="DW69" s="101" t="s">
        <v>325</v>
      </c>
      <c r="DX69" s="102" t="s">
        <v>325</v>
      </c>
      <c r="DY69" s="84"/>
      <c r="DZ69" s="56"/>
      <c r="EA69" s="61" t="s">
        <v>0</v>
      </c>
      <c r="EB69" s="56"/>
      <c r="EC69" s="101" t="s">
        <v>325</v>
      </c>
      <c r="ED69" s="102" t="s">
        <v>325</v>
      </c>
      <c r="EE69" s="84"/>
      <c r="EF69" s="56"/>
      <c r="EG69" s="61" t="s">
        <v>0</v>
      </c>
      <c r="EH69" s="56"/>
      <c r="EI69" s="101" t="s">
        <v>325</v>
      </c>
      <c r="EJ69" s="102" t="s">
        <v>325</v>
      </c>
      <c r="EK69" s="84"/>
      <c r="EL69" s="56"/>
      <c r="EM69" s="61" t="s">
        <v>0</v>
      </c>
      <c r="EN69" s="56"/>
      <c r="EO69" s="101" t="s">
        <v>325</v>
      </c>
      <c r="EP69" s="102" t="s">
        <v>325</v>
      </c>
      <c r="EQ69" s="84"/>
      <c r="ER69" s="93"/>
      <c r="ES69" s="61" t="s">
        <v>0</v>
      </c>
      <c r="ET69" s="56"/>
      <c r="EU69" s="101" t="s">
        <v>325</v>
      </c>
      <c r="EV69" s="102" t="s">
        <v>325</v>
      </c>
      <c r="EW69" s="84"/>
      <c r="EX69" s="56"/>
      <c r="EY69" s="61" t="s">
        <v>0</v>
      </c>
      <c r="EZ69" s="56"/>
      <c r="FA69" s="101" t="s">
        <v>325</v>
      </c>
      <c r="FB69" s="102" t="s">
        <v>325</v>
      </c>
      <c r="FC69" s="84"/>
      <c r="FD69" s="93"/>
      <c r="FE69" s="61" t="s">
        <v>0</v>
      </c>
      <c r="FF69" s="56"/>
      <c r="FG69" s="101" t="s">
        <v>325</v>
      </c>
      <c r="FH69" s="102" t="s">
        <v>325</v>
      </c>
      <c r="FI69" s="84"/>
      <c r="FJ69" s="56"/>
      <c r="FK69" s="61" t="s">
        <v>0</v>
      </c>
      <c r="FL69" s="56"/>
      <c r="FM69" s="101" t="s">
        <v>325</v>
      </c>
      <c r="FN69" s="102" t="s">
        <v>325</v>
      </c>
      <c r="FO69" s="84"/>
      <c r="FP69" s="56"/>
      <c r="FQ69" s="61" t="s">
        <v>0</v>
      </c>
      <c r="FR69" s="56"/>
      <c r="FS69" s="101" t="s">
        <v>325</v>
      </c>
      <c r="FT69" s="102" t="s">
        <v>325</v>
      </c>
      <c r="FU69" s="84"/>
      <c r="FV69" s="56"/>
      <c r="FW69" s="61" t="s">
        <v>0</v>
      </c>
      <c r="FX69" s="56"/>
      <c r="FY69" s="101" t="s">
        <v>325</v>
      </c>
      <c r="FZ69" s="102" t="s">
        <v>325</v>
      </c>
      <c r="GA69" s="84"/>
      <c r="GB69" s="93"/>
      <c r="GC69" s="61" t="s">
        <v>0</v>
      </c>
      <c r="GD69" s="56"/>
      <c r="GE69" s="101" t="s">
        <v>325</v>
      </c>
      <c r="GF69" s="102" t="s">
        <v>325</v>
      </c>
      <c r="GG69" s="84"/>
      <c r="GH69" s="93"/>
      <c r="GI69" s="61" t="s">
        <v>0</v>
      </c>
      <c r="GJ69" s="56"/>
      <c r="GK69" s="101" t="s">
        <v>325</v>
      </c>
      <c r="GL69" s="102" t="s">
        <v>325</v>
      </c>
      <c r="GM69" s="84"/>
      <c r="GN69" s="56"/>
      <c r="GO69" s="61" t="s">
        <v>0</v>
      </c>
      <c r="GP69" s="56"/>
      <c r="GQ69" s="101" t="s">
        <v>325</v>
      </c>
      <c r="GR69" s="102" t="s">
        <v>325</v>
      </c>
      <c r="GS69" s="84"/>
      <c r="GT69" s="56"/>
      <c r="GU69" s="61" t="s">
        <v>0</v>
      </c>
      <c r="GV69" s="56"/>
      <c r="GW69" s="101" t="s">
        <v>325</v>
      </c>
      <c r="GX69" s="102" t="s">
        <v>325</v>
      </c>
      <c r="GY69" s="84"/>
      <c r="GZ69" s="93"/>
      <c r="HA69" s="61" t="s">
        <v>0</v>
      </c>
      <c r="HB69" s="56"/>
      <c r="HC69" s="101" t="s">
        <v>325</v>
      </c>
      <c r="HD69" s="102" t="s">
        <v>325</v>
      </c>
      <c r="HE69" s="84"/>
      <c r="HF69" s="56"/>
      <c r="HG69" s="61" t="s">
        <v>0</v>
      </c>
      <c r="HH69" s="56"/>
      <c r="HI69" s="101" t="s">
        <v>325</v>
      </c>
      <c r="HJ69" s="102" t="s">
        <v>325</v>
      </c>
      <c r="HK69" s="84"/>
      <c r="HL69" s="56"/>
      <c r="HM69" s="61" t="s">
        <v>0</v>
      </c>
      <c r="HN69" s="56"/>
      <c r="HO69" s="101" t="s">
        <v>325</v>
      </c>
      <c r="HP69" s="102" t="s">
        <v>325</v>
      </c>
      <c r="HQ69" s="84"/>
      <c r="HR69" s="56"/>
      <c r="HS69" s="61" t="s">
        <v>0</v>
      </c>
      <c r="HT69" s="56"/>
      <c r="HU69" s="101" t="s">
        <v>325</v>
      </c>
      <c r="HV69" s="102" t="s">
        <v>325</v>
      </c>
      <c r="HW69" s="84"/>
      <c r="HX69" s="93"/>
      <c r="HY69" s="61" t="s">
        <v>0</v>
      </c>
      <c r="HZ69" s="56"/>
      <c r="IA69" s="101" t="s">
        <v>325</v>
      </c>
      <c r="IB69" s="102" t="s">
        <v>325</v>
      </c>
      <c r="IC69" s="84"/>
      <c r="ID69" s="56"/>
      <c r="IE69" s="61" t="s">
        <v>0</v>
      </c>
      <c r="IF69" s="56"/>
      <c r="IG69" s="101" t="s">
        <v>325</v>
      </c>
      <c r="IH69" s="102" t="s">
        <v>325</v>
      </c>
      <c r="II69" s="84"/>
      <c r="IJ69" s="56"/>
      <c r="IK69" s="61" t="s">
        <v>0</v>
      </c>
      <c r="IL69" s="56"/>
      <c r="IM69" s="101" t="s">
        <v>325</v>
      </c>
      <c r="IN69" s="102" t="s">
        <v>325</v>
      </c>
      <c r="IO69" s="84"/>
      <c r="IP69" s="93"/>
      <c r="IQ69" s="61" t="s">
        <v>0</v>
      </c>
      <c r="IR69" s="56"/>
      <c r="IS69" s="101" t="s">
        <v>325</v>
      </c>
      <c r="IT69" s="102" t="s">
        <v>325</v>
      </c>
      <c r="IU69" s="84"/>
      <c r="IV69" s="56"/>
      <c r="IW69" s="61" t="s">
        <v>0</v>
      </c>
      <c r="IX69" s="56"/>
      <c r="IY69" s="101" t="s">
        <v>325</v>
      </c>
      <c r="IZ69" s="102" t="s">
        <v>325</v>
      </c>
      <c r="JA69" s="84"/>
      <c r="JB69" s="56"/>
      <c r="JC69" s="61" t="s">
        <v>0</v>
      </c>
      <c r="JD69" s="56"/>
      <c r="JE69" s="101" t="s">
        <v>325</v>
      </c>
      <c r="JF69" s="102" t="s">
        <v>325</v>
      </c>
      <c r="JG69" s="84"/>
      <c r="JH69" s="56"/>
      <c r="JI69" s="61" t="s">
        <v>0</v>
      </c>
      <c r="JJ69" s="56"/>
      <c r="JK69" s="101" t="s">
        <v>325</v>
      </c>
      <c r="JL69" s="102" t="s">
        <v>325</v>
      </c>
      <c r="JM69" s="84"/>
      <c r="JN69" s="56"/>
      <c r="JO69" s="61" t="s">
        <v>0</v>
      </c>
      <c r="JP69" s="56"/>
      <c r="JQ69" s="101" t="s">
        <v>325</v>
      </c>
      <c r="JR69" s="102" t="s">
        <v>325</v>
      </c>
      <c r="JS69" s="84"/>
      <c r="JT69" s="93"/>
      <c r="JU69" s="61" t="s">
        <v>0</v>
      </c>
      <c r="JV69" s="56"/>
      <c r="JW69" s="101" t="s">
        <v>325</v>
      </c>
      <c r="JX69" s="102" t="s">
        <v>325</v>
      </c>
      <c r="JY69" s="84"/>
      <c r="JZ69" s="93"/>
      <c r="KA69" s="61" t="s">
        <v>0</v>
      </c>
      <c r="KB69" s="56"/>
      <c r="KC69" s="101" t="s">
        <v>325</v>
      </c>
      <c r="KD69" s="102" t="s">
        <v>325</v>
      </c>
      <c r="KE69" s="84"/>
      <c r="KF69" s="93"/>
      <c r="KG69" s="61" t="s">
        <v>0</v>
      </c>
      <c r="KH69" s="56"/>
      <c r="KI69" s="101" t="s">
        <v>325</v>
      </c>
      <c r="KJ69" s="102" t="s">
        <v>325</v>
      </c>
      <c r="KK69" s="84"/>
      <c r="KL69" s="56"/>
      <c r="KM69" s="61" t="s">
        <v>0</v>
      </c>
      <c r="KN69" s="56"/>
      <c r="KO69" s="101" t="s">
        <v>325</v>
      </c>
      <c r="KP69" s="102" t="s">
        <v>325</v>
      </c>
      <c r="KQ69" s="84"/>
      <c r="KR69" s="56"/>
      <c r="KS69" s="61" t="s">
        <v>0</v>
      </c>
      <c r="KT69" s="56"/>
      <c r="KU69" s="101" t="s">
        <v>325</v>
      </c>
      <c r="KV69" s="102" t="s">
        <v>325</v>
      </c>
      <c r="KW69" s="84"/>
      <c r="KX69" s="56"/>
      <c r="KY69" s="61" t="s">
        <v>0</v>
      </c>
      <c r="KZ69" s="56"/>
      <c r="LA69" s="101" t="s">
        <v>325</v>
      </c>
      <c r="LB69" s="102" t="s">
        <v>325</v>
      </c>
      <c r="LC69" s="84"/>
      <c r="LD69" s="93"/>
      <c r="LE69" s="61" t="s">
        <v>0</v>
      </c>
      <c r="LF69" s="56"/>
      <c r="LG69" s="101" t="s">
        <v>325</v>
      </c>
      <c r="LH69" s="102" t="s">
        <v>325</v>
      </c>
      <c r="LI69" s="84"/>
      <c r="LJ69" s="56"/>
      <c r="LK69" s="61" t="s">
        <v>0</v>
      </c>
      <c r="LL69" s="56"/>
      <c r="LM69" s="101" t="s">
        <v>325</v>
      </c>
      <c r="LN69" s="102" t="s">
        <v>325</v>
      </c>
      <c r="LO69" s="84"/>
      <c r="LP69" s="56"/>
      <c r="LQ69" s="61" t="s">
        <v>0</v>
      </c>
      <c r="LR69" s="56"/>
      <c r="LS69" s="101" t="s">
        <v>325</v>
      </c>
      <c r="LT69" s="102" t="s">
        <v>325</v>
      </c>
      <c r="LU69" s="84"/>
      <c r="LV69" s="93"/>
      <c r="LW69" s="61" t="s">
        <v>0</v>
      </c>
      <c r="LX69" s="56"/>
      <c r="LY69" s="101" t="s">
        <v>325</v>
      </c>
      <c r="LZ69" s="102" t="s">
        <v>325</v>
      </c>
      <c r="MA69" s="84"/>
      <c r="MB69" s="56"/>
      <c r="MC69" s="61" t="s">
        <v>0</v>
      </c>
      <c r="MD69" s="56"/>
      <c r="ME69" s="101" t="s">
        <v>325</v>
      </c>
      <c r="MF69" s="102" t="s">
        <v>325</v>
      </c>
      <c r="MG69" s="84"/>
      <c r="MH69" s="56"/>
      <c r="MI69" s="61" t="s">
        <v>0</v>
      </c>
      <c r="MJ69" s="56"/>
      <c r="MK69" s="101" t="s">
        <v>325</v>
      </c>
      <c r="ML69" s="102" t="s">
        <v>325</v>
      </c>
      <c r="MM69" s="84"/>
      <c r="MN69" s="56"/>
      <c r="MO69" s="61" t="s">
        <v>0</v>
      </c>
      <c r="MP69" s="56"/>
      <c r="MQ69" s="101" t="s">
        <v>325</v>
      </c>
      <c r="MR69" s="102" t="s">
        <v>325</v>
      </c>
      <c r="MS69" s="84"/>
      <c r="MT69" s="93"/>
      <c r="MU69" s="61" t="s">
        <v>0</v>
      </c>
      <c r="MV69" s="56"/>
      <c r="MW69" s="101" t="s">
        <v>325</v>
      </c>
      <c r="MX69" s="102" t="s">
        <v>325</v>
      </c>
      <c r="MY69" s="84"/>
      <c r="MZ69" s="56"/>
      <c r="NA69" s="61" t="s">
        <v>0</v>
      </c>
      <c r="NB69" s="56"/>
      <c r="NC69" s="101" t="s">
        <v>325</v>
      </c>
      <c r="ND69" s="102" t="s">
        <v>325</v>
      </c>
      <c r="NE69" s="84"/>
      <c r="NF69" s="56"/>
      <c r="NG69" s="61" t="s">
        <v>0</v>
      </c>
      <c r="NH69" s="56"/>
      <c r="NI69" s="101" t="s">
        <v>325</v>
      </c>
      <c r="NJ69" s="102" t="s">
        <v>325</v>
      </c>
      <c r="NK69" s="84"/>
      <c r="NL69" s="56"/>
      <c r="NM69" s="61" t="s">
        <v>0</v>
      </c>
      <c r="NN69" s="56"/>
      <c r="NO69" s="101" t="s">
        <v>325</v>
      </c>
      <c r="NP69" s="102" t="s">
        <v>325</v>
      </c>
      <c r="NQ69" s="84"/>
      <c r="NR69" s="56"/>
      <c r="NS69" s="61" t="s">
        <v>0</v>
      </c>
      <c r="NT69" s="56"/>
      <c r="NU69" s="101" t="s">
        <v>325</v>
      </c>
      <c r="NV69" s="102" t="s">
        <v>325</v>
      </c>
      <c r="NW69" s="61"/>
      <c r="NX69" s="93"/>
      <c r="NY69" s="61" t="s">
        <v>0</v>
      </c>
      <c r="NZ69" s="56"/>
      <c r="OA69" s="101" t="s">
        <v>325</v>
      </c>
      <c r="OB69" s="102" t="s">
        <v>325</v>
      </c>
      <c r="OC69" s="61"/>
      <c r="OD69" s="229"/>
      <c r="OE69" s="101" t="s">
        <v>0</v>
      </c>
      <c r="OF69" s="101"/>
      <c r="OG69" s="101" t="s">
        <v>325</v>
      </c>
      <c r="OH69" s="102" t="s">
        <v>325</v>
      </c>
    </row>
    <row r="70" spans="1:398" ht="15" hidden="1" x14ac:dyDescent="0.2">
      <c r="A70" s="256">
        <f>IF(B70="","",VLOOKUP(B70,'Registrovaní tipéri'!$A$2:$B$101,2,FALSE))</f>
        <v>56</v>
      </c>
      <c r="B70" s="250" t="s">
        <v>322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215</v>
      </c>
      <c r="N70" s="102" t="s">
        <v>215</v>
      </c>
      <c r="O70" s="72"/>
      <c r="P70" s="93">
        <v>3</v>
      </c>
      <c r="Q70" s="61" t="s">
        <v>0</v>
      </c>
      <c r="R70" s="56">
        <v>1</v>
      </c>
      <c r="S70" s="101" t="s">
        <v>215</v>
      </c>
      <c r="T70" s="102" t="s">
        <v>215</v>
      </c>
      <c r="U70" s="72"/>
      <c r="V70" s="93">
        <v>2</v>
      </c>
      <c r="W70" s="61" t="s">
        <v>0</v>
      </c>
      <c r="X70" s="56">
        <v>1</v>
      </c>
      <c r="Y70" s="101" t="s">
        <v>350</v>
      </c>
      <c r="Z70" s="102" t="s">
        <v>218</v>
      </c>
      <c r="AA70" s="84"/>
      <c r="AB70" s="56">
        <v>1</v>
      </c>
      <c r="AC70" s="61" t="s">
        <v>0</v>
      </c>
      <c r="AD70" s="56">
        <v>3</v>
      </c>
      <c r="AE70" s="101" t="s">
        <v>362</v>
      </c>
      <c r="AF70" s="102" t="s">
        <v>363</v>
      </c>
      <c r="AG70" s="84"/>
      <c r="AH70" s="56"/>
      <c r="AI70" s="61" t="s">
        <v>0</v>
      </c>
      <c r="AJ70" s="56"/>
      <c r="AK70" s="101" t="s">
        <v>325</v>
      </c>
      <c r="AL70" s="102" t="s">
        <v>325</v>
      </c>
      <c r="AM70" s="84"/>
      <c r="AN70" s="93">
        <v>0</v>
      </c>
      <c r="AO70" s="61" t="s">
        <v>0</v>
      </c>
      <c r="AP70" s="56">
        <v>3</v>
      </c>
      <c r="AQ70" s="101" t="s">
        <v>217</v>
      </c>
      <c r="AR70" s="102" t="s">
        <v>214</v>
      </c>
      <c r="AS70" s="84"/>
      <c r="AT70" s="56">
        <v>2</v>
      </c>
      <c r="AU70" s="61" t="s">
        <v>0</v>
      </c>
      <c r="AV70" s="56">
        <v>1</v>
      </c>
      <c r="AW70" s="101" t="s">
        <v>215</v>
      </c>
      <c r="AX70" s="102" t="s">
        <v>218</v>
      </c>
      <c r="AY70" s="84"/>
      <c r="AZ70" s="93"/>
      <c r="BA70" s="61" t="s">
        <v>0</v>
      </c>
      <c r="BB70" s="56"/>
      <c r="BC70" s="101" t="s">
        <v>325</v>
      </c>
      <c r="BD70" s="102" t="s">
        <v>325</v>
      </c>
      <c r="BE70" s="84"/>
      <c r="BF70" s="56">
        <v>1</v>
      </c>
      <c r="BG70" s="61" t="s">
        <v>0</v>
      </c>
      <c r="BH70" s="56">
        <v>2</v>
      </c>
      <c r="BI70" s="101" t="s">
        <v>288</v>
      </c>
      <c r="BJ70" s="102" t="s">
        <v>215</v>
      </c>
      <c r="BK70" s="84"/>
      <c r="BL70" s="56">
        <v>4</v>
      </c>
      <c r="BM70" s="61" t="s">
        <v>0</v>
      </c>
      <c r="BN70" s="56">
        <v>1</v>
      </c>
      <c r="BO70" s="101" t="s">
        <v>214</v>
      </c>
      <c r="BP70" s="102" t="s">
        <v>217</v>
      </c>
      <c r="BQ70" s="84"/>
      <c r="BR70" s="56">
        <v>1</v>
      </c>
      <c r="BS70" s="61" t="s">
        <v>0</v>
      </c>
      <c r="BT70" s="56">
        <v>2</v>
      </c>
      <c r="BU70" s="101" t="s">
        <v>215</v>
      </c>
      <c r="BV70" s="102" t="s">
        <v>211</v>
      </c>
      <c r="BW70" s="84"/>
      <c r="BX70" s="56">
        <v>2</v>
      </c>
      <c r="BY70" s="61" t="s">
        <v>0</v>
      </c>
      <c r="BZ70" s="56">
        <v>0</v>
      </c>
      <c r="CA70" s="101" t="s">
        <v>215</v>
      </c>
      <c r="CB70" s="102" t="s">
        <v>288</v>
      </c>
      <c r="CC70" s="84"/>
      <c r="CD70" s="56">
        <v>4</v>
      </c>
      <c r="CE70" s="61" t="s">
        <v>0</v>
      </c>
      <c r="CF70" s="56">
        <v>1</v>
      </c>
      <c r="CG70" s="101" t="s">
        <v>217</v>
      </c>
      <c r="CH70" s="102" t="s">
        <v>214</v>
      </c>
      <c r="CI70" s="84"/>
      <c r="CJ70" s="93"/>
      <c r="CK70" s="61" t="s">
        <v>0</v>
      </c>
      <c r="CL70" s="56"/>
      <c r="CM70" s="101" t="s">
        <v>325</v>
      </c>
      <c r="CN70" s="102" t="s">
        <v>325</v>
      </c>
      <c r="CO70" s="84"/>
      <c r="CP70" s="93">
        <v>1</v>
      </c>
      <c r="CQ70" s="61" t="s">
        <v>0</v>
      </c>
      <c r="CR70" s="56">
        <v>2</v>
      </c>
      <c r="CS70" s="101" t="s">
        <v>265</v>
      </c>
      <c r="CT70" s="102" t="s">
        <v>214</v>
      </c>
      <c r="CU70" s="84"/>
      <c r="CV70" s="56">
        <v>1</v>
      </c>
      <c r="CW70" s="61" t="s">
        <v>0</v>
      </c>
      <c r="CX70" s="56">
        <v>4</v>
      </c>
      <c r="CY70" s="101" t="s">
        <v>215</v>
      </c>
      <c r="CZ70" s="102" t="s">
        <v>288</v>
      </c>
      <c r="DA70" s="84"/>
      <c r="DB70" s="56"/>
      <c r="DC70" s="61" t="s">
        <v>0</v>
      </c>
      <c r="DD70" s="56"/>
      <c r="DE70" s="101" t="s">
        <v>325</v>
      </c>
      <c r="DF70" s="102" t="s">
        <v>325</v>
      </c>
      <c r="DG70" s="84"/>
      <c r="DH70" s="56"/>
      <c r="DI70" s="61" t="s">
        <v>0</v>
      </c>
      <c r="DJ70" s="56"/>
      <c r="DK70" s="101" t="s">
        <v>325</v>
      </c>
      <c r="DL70" s="102" t="s">
        <v>325</v>
      </c>
      <c r="DM70" s="84"/>
      <c r="DN70" s="56"/>
      <c r="DO70" s="61" t="s">
        <v>0</v>
      </c>
      <c r="DP70" s="56"/>
      <c r="DQ70" s="101" t="s">
        <v>325</v>
      </c>
      <c r="DR70" s="102" t="s">
        <v>325</v>
      </c>
      <c r="DS70" s="84"/>
      <c r="DT70" s="56"/>
      <c r="DU70" s="61" t="s">
        <v>0</v>
      </c>
      <c r="DV70" s="56"/>
      <c r="DW70" s="101" t="s">
        <v>325</v>
      </c>
      <c r="DX70" s="102" t="s">
        <v>325</v>
      </c>
      <c r="DY70" s="84"/>
      <c r="DZ70" s="56"/>
      <c r="EA70" s="61" t="s">
        <v>0</v>
      </c>
      <c r="EB70" s="56"/>
      <c r="EC70" s="101" t="s">
        <v>325</v>
      </c>
      <c r="ED70" s="102" t="s">
        <v>325</v>
      </c>
      <c r="EE70" s="84"/>
      <c r="EF70" s="56"/>
      <c r="EG70" s="61" t="s">
        <v>0</v>
      </c>
      <c r="EH70" s="56"/>
      <c r="EI70" s="101" t="s">
        <v>325</v>
      </c>
      <c r="EJ70" s="102" t="s">
        <v>325</v>
      </c>
      <c r="EK70" s="84"/>
      <c r="EL70" s="56"/>
      <c r="EM70" s="61" t="s">
        <v>0</v>
      </c>
      <c r="EN70" s="56"/>
      <c r="EO70" s="101" t="s">
        <v>325</v>
      </c>
      <c r="EP70" s="102" t="s">
        <v>325</v>
      </c>
      <c r="EQ70" s="84"/>
      <c r="ER70" s="93"/>
      <c r="ES70" s="61" t="s">
        <v>0</v>
      </c>
      <c r="ET70" s="56"/>
      <c r="EU70" s="101" t="s">
        <v>325</v>
      </c>
      <c r="EV70" s="102" t="s">
        <v>325</v>
      </c>
      <c r="EW70" s="84"/>
      <c r="EX70" s="56"/>
      <c r="EY70" s="61" t="s">
        <v>0</v>
      </c>
      <c r="EZ70" s="56"/>
      <c r="FA70" s="101" t="s">
        <v>325</v>
      </c>
      <c r="FB70" s="102" t="s">
        <v>325</v>
      </c>
      <c r="FC70" s="84"/>
      <c r="FD70" s="93"/>
      <c r="FE70" s="61" t="s">
        <v>0</v>
      </c>
      <c r="FF70" s="56"/>
      <c r="FG70" s="101" t="s">
        <v>325</v>
      </c>
      <c r="FH70" s="102" t="s">
        <v>325</v>
      </c>
      <c r="FI70" s="84"/>
      <c r="FJ70" s="56"/>
      <c r="FK70" s="61" t="s">
        <v>0</v>
      </c>
      <c r="FL70" s="56"/>
      <c r="FM70" s="101" t="s">
        <v>325</v>
      </c>
      <c r="FN70" s="102" t="s">
        <v>325</v>
      </c>
      <c r="FO70" s="84"/>
      <c r="FP70" s="56"/>
      <c r="FQ70" s="61" t="s">
        <v>0</v>
      </c>
      <c r="FR70" s="56"/>
      <c r="FS70" s="101" t="s">
        <v>325</v>
      </c>
      <c r="FT70" s="102" t="s">
        <v>325</v>
      </c>
      <c r="FU70" s="84"/>
      <c r="FV70" s="56"/>
      <c r="FW70" s="61" t="s">
        <v>0</v>
      </c>
      <c r="FX70" s="56"/>
      <c r="FY70" s="101" t="s">
        <v>325</v>
      </c>
      <c r="FZ70" s="102" t="s">
        <v>325</v>
      </c>
      <c r="GA70" s="84"/>
      <c r="GB70" s="93"/>
      <c r="GC70" s="61" t="s">
        <v>0</v>
      </c>
      <c r="GD70" s="56"/>
      <c r="GE70" s="101" t="s">
        <v>325</v>
      </c>
      <c r="GF70" s="102" t="s">
        <v>325</v>
      </c>
      <c r="GG70" s="84"/>
      <c r="GH70" s="93"/>
      <c r="GI70" s="61" t="s">
        <v>0</v>
      </c>
      <c r="GJ70" s="56"/>
      <c r="GK70" s="101" t="s">
        <v>325</v>
      </c>
      <c r="GL70" s="102" t="s">
        <v>325</v>
      </c>
      <c r="GM70" s="84"/>
      <c r="GN70" s="56"/>
      <c r="GO70" s="61" t="s">
        <v>0</v>
      </c>
      <c r="GP70" s="56"/>
      <c r="GQ70" s="101" t="s">
        <v>325</v>
      </c>
      <c r="GR70" s="102" t="s">
        <v>325</v>
      </c>
      <c r="GS70" s="84"/>
      <c r="GT70" s="56"/>
      <c r="GU70" s="61" t="s">
        <v>0</v>
      </c>
      <c r="GV70" s="56"/>
      <c r="GW70" s="101" t="s">
        <v>325</v>
      </c>
      <c r="GX70" s="102" t="s">
        <v>325</v>
      </c>
      <c r="GY70" s="84"/>
      <c r="GZ70" s="93"/>
      <c r="HA70" s="61" t="s">
        <v>0</v>
      </c>
      <c r="HB70" s="56"/>
      <c r="HC70" s="101" t="s">
        <v>325</v>
      </c>
      <c r="HD70" s="102" t="s">
        <v>325</v>
      </c>
      <c r="HE70" s="84"/>
      <c r="HF70" s="56"/>
      <c r="HG70" s="61" t="s">
        <v>0</v>
      </c>
      <c r="HH70" s="56"/>
      <c r="HI70" s="101" t="s">
        <v>325</v>
      </c>
      <c r="HJ70" s="102" t="s">
        <v>325</v>
      </c>
      <c r="HK70" s="84"/>
      <c r="HL70" s="56"/>
      <c r="HM70" s="61" t="s">
        <v>0</v>
      </c>
      <c r="HN70" s="56"/>
      <c r="HO70" s="101" t="s">
        <v>325</v>
      </c>
      <c r="HP70" s="102" t="s">
        <v>325</v>
      </c>
      <c r="HQ70" s="84"/>
      <c r="HR70" s="56"/>
      <c r="HS70" s="61" t="s">
        <v>0</v>
      </c>
      <c r="HT70" s="56"/>
      <c r="HU70" s="101" t="s">
        <v>325</v>
      </c>
      <c r="HV70" s="102" t="s">
        <v>325</v>
      </c>
      <c r="HW70" s="84"/>
      <c r="HX70" s="93"/>
      <c r="HY70" s="61" t="s">
        <v>0</v>
      </c>
      <c r="HZ70" s="56"/>
      <c r="IA70" s="101" t="s">
        <v>325</v>
      </c>
      <c r="IB70" s="102" t="s">
        <v>325</v>
      </c>
      <c r="IC70" s="84"/>
      <c r="ID70" s="56"/>
      <c r="IE70" s="61" t="s">
        <v>0</v>
      </c>
      <c r="IF70" s="56"/>
      <c r="IG70" s="101" t="s">
        <v>325</v>
      </c>
      <c r="IH70" s="102" t="s">
        <v>325</v>
      </c>
      <c r="II70" s="84"/>
      <c r="IJ70" s="56"/>
      <c r="IK70" s="61" t="s">
        <v>0</v>
      </c>
      <c r="IL70" s="56"/>
      <c r="IM70" s="101" t="s">
        <v>325</v>
      </c>
      <c r="IN70" s="102" t="s">
        <v>325</v>
      </c>
      <c r="IO70" s="84"/>
      <c r="IP70" s="93"/>
      <c r="IQ70" s="61" t="s">
        <v>0</v>
      </c>
      <c r="IR70" s="56"/>
      <c r="IS70" s="101" t="s">
        <v>325</v>
      </c>
      <c r="IT70" s="102" t="s">
        <v>325</v>
      </c>
      <c r="IU70" s="84"/>
      <c r="IV70" s="56"/>
      <c r="IW70" s="61" t="s">
        <v>0</v>
      </c>
      <c r="IX70" s="56"/>
      <c r="IY70" s="101" t="s">
        <v>325</v>
      </c>
      <c r="IZ70" s="102" t="s">
        <v>325</v>
      </c>
      <c r="JA70" s="84"/>
      <c r="JB70" s="56"/>
      <c r="JC70" s="61" t="s">
        <v>0</v>
      </c>
      <c r="JD70" s="56"/>
      <c r="JE70" s="101" t="s">
        <v>325</v>
      </c>
      <c r="JF70" s="102" t="s">
        <v>325</v>
      </c>
      <c r="JG70" s="84"/>
      <c r="JH70" s="56"/>
      <c r="JI70" s="61" t="s">
        <v>0</v>
      </c>
      <c r="JJ70" s="56"/>
      <c r="JK70" s="101" t="s">
        <v>325</v>
      </c>
      <c r="JL70" s="102" t="s">
        <v>325</v>
      </c>
      <c r="JM70" s="84"/>
      <c r="JN70" s="56"/>
      <c r="JO70" s="61" t="s">
        <v>0</v>
      </c>
      <c r="JP70" s="56"/>
      <c r="JQ70" s="101" t="s">
        <v>325</v>
      </c>
      <c r="JR70" s="102" t="s">
        <v>325</v>
      </c>
      <c r="JS70" s="84"/>
      <c r="JT70" s="93"/>
      <c r="JU70" s="61" t="s">
        <v>0</v>
      </c>
      <c r="JV70" s="56"/>
      <c r="JW70" s="101" t="s">
        <v>325</v>
      </c>
      <c r="JX70" s="102" t="s">
        <v>325</v>
      </c>
      <c r="JY70" s="84"/>
      <c r="JZ70" s="93"/>
      <c r="KA70" s="61" t="s">
        <v>0</v>
      </c>
      <c r="KB70" s="56"/>
      <c r="KC70" s="101" t="s">
        <v>325</v>
      </c>
      <c r="KD70" s="102" t="s">
        <v>325</v>
      </c>
      <c r="KE70" s="84"/>
      <c r="KF70" s="93"/>
      <c r="KG70" s="61" t="s">
        <v>0</v>
      </c>
      <c r="KH70" s="56"/>
      <c r="KI70" s="101" t="s">
        <v>325</v>
      </c>
      <c r="KJ70" s="102" t="s">
        <v>325</v>
      </c>
      <c r="KK70" s="84"/>
      <c r="KL70" s="56"/>
      <c r="KM70" s="61" t="s">
        <v>0</v>
      </c>
      <c r="KN70" s="56"/>
      <c r="KO70" s="101" t="s">
        <v>325</v>
      </c>
      <c r="KP70" s="102" t="s">
        <v>325</v>
      </c>
      <c r="KQ70" s="84"/>
      <c r="KR70" s="56"/>
      <c r="KS70" s="61" t="s">
        <v>0</v>
      </c>
      <c r="KT70" s="56"/>
      <c r="KU70" s="101" t="s">
        <v>325</v>
      </c>
      <c r="KV70" s="102" t="s">
        <v>325</v>
      </c>
      <c r="KW70" s="84"/>
      <c r="KX70" s="56"/>
      <c r="KY70" s="61" t="s">
        <v>0</v>
      </c>
      <c r="KZ70" s="56"/>
      <c r="LA70" s="101" t="s">
        <v>325</v>
      </c>
      <c r="LB70" s="102" t="s">
        <v>325</v>
      </c>
      <c r="LC70" s="84"/>
      <c r="LD70" s="93"/>
      <c r="LE70" s="61" t="s">
        <v>0</v>
      </c>
      <c r="LF70" s="56"/>
      <c r="LG70" s="101" t="s">
        <v>325</v>
      </c>
      <c r="LH70" s="102" t="s">
        <v>325</v>
      </c>
      <c r="LI70" s="84"/>
      <c r="LJ70" s="56"/>
      <c r="LK70" s="61" t="s">
        <v>0</v>
      </c>
      <c r="LL70" s="56"/>
      <c r="LM70" s="101" t="s">
        <v>325</v>
      </c>
      <c r="LN70" s="102" t="s">
        <v>325</v>
      </c>
      <c r="LO70" s="84"/>
      <c r="LP70" s="56"/>
      <c r="LQ70" s="61" t="s">
        <v>0</v>
      </c>
      <c r="LR70" s="56"/>
      <c r="LS70" s="101" t="s">
        <v>325</v>
      </c>
      <c r="LT70" s="102" t="s">
        <v>325</v>
      </c>
      <c r="LU70" s="84"/>
      <c r="LV70" s="93"/>
      <c r="LW70" s="61" t="s">
        <v>0</v>
      </c>
      <c r="LX70" s="56"/>
      <c r="LY70" s="101" t="s">
        <v>325</v>
      </c>
      <c r="LZ70" s="102" t="s">
        <v>325</v>
      </c>
      <c r="MA70" s="84"/>
      <c r="MB70" s="56"/>
      <c r="MC70" s="61" t="s">
        <v>0</v>
      </c>
      <c r="MD70" s="56"/>
      <c r="ME70" s="101" t="s">
        <v>325</v>
      </c>
      <c r="MF70" s="102" t="s">
        <v>325</v>
      </c>
      <c r="MG70" s="84"/>
      <c r="MH70" s="56"/>
      <c r="MI70" s="61" t="s">
        <v>0</v>
      </c>
      <c r="MJ70" s="56"/>
      <c r="MK70" s="101" t="s">
        <v>325</v>
      </c>
      <c r="ML70" s="102" t="s">
        <v>325</v>
      </c>
      <c r="MM70" s="84"/>
      <c r="MN70" s="56"/>
      <c r="MO70" s="61" t="s">
        <v>0</v>
      </c>
      <c r="MP70" s="56"/>
      <c r="MQ70" s="101" t="s">
        <v>325</v>
      </c>
      <c r="MR70" s="102" t="s">
        <v>325</v>
      </c>
      <c r="MS70" s="84"/>
      <c r="MT70" s="93"/>
      <c r="MU70" s="61" t="s">
        <v>0</v>
      </c>
      <c r="MV70" s="56"/>
      <c r="MW70" s="101" t="s">
        <v>325</v>
      </c>
      <c r="MX70" s="102" t="s">
        <v>325</v>
      </c>
      <c r="MY70" s="84"/>
      <c r="MZ70" s="56"/>
      <c r="NA70" s="61" t="s">
        <v>0</v>
      </c>
      <c r="NB70" s="56"/>
      <c r="NC70" s="101" t="s">
        <v>325</v>
      </c>
      <c r="ND70" s="102" t="s">
        <v>325</v>
      </c>
      <c r="NE70" s="84"/>
      <c r="NF70" s="56"/>
      <c r="NG70" s="61" t="s">
        <v>0</v>
      </c>
      <c r="NH70" s="56"/>
      <c r="NI70" s="101" t="s">
        <v>325</v>
      </c>
      <c r="NJ70" s="102" t="s">
        <v>325</v>
      </c>
      <c r="NK70" s="84"/>
      <c r="NL70" s="56"/>
      <c r="NM70" s="61" t="s">
        <v>0</v>
      </c>
      <c r="NN70" s="56"/>
      <c r="NO70" s="101" t="s">
        <v>325</v>
      </c>
      <c r="NP70" s="102" t="s">
        <v>325</v>
      </c>
      <c r="NQ70" s="84"/>
      <c r="NR70" s="56"/>
      <c r="NS70" s="61" t="s">
        <v>0</v>
      </c>
      <c r="NT70" s="56"/>
      <c r="NU70" s="101" t="s">
        <v>325</v>
      </c>
      <c r="NV70" s="102" t="s">
        <v>325</v>
      </c>
      <c r="NW70" s="61"/>
      <c r="NX70" s="93"/>
      <c r="NY70" s="61" t="s">
        <v>0</v>
      </c>
      <c r="NZ70" s="56"/>
      <c r="OA70" s="101" t="s">
        <v>325</v>
      </c>
      <c r="OB70" s="102" t="s">
        <v>325</v>
      </c>
      <c r="OC70" s="61"/>
      <c r="OD70" s="229"/>
      <c r="OE70" s="101" t="s">
        <v>0</v>
      </c>
      <c r="OF70" s="101"/>
      <c r="OG70" s="101" t="s">
        <v>325</v>
      </c>
      <c r="OH70" s="102" t="s">
        <v>325</v>
      </c>
    </row>
    <row r="71" spans="1:398" ht="15" x14ac:dyDescent="0.2">
      <c r="A71" s="260">
        <f>IF(B71="","",VLOOKUP(B71,'Registrovaní tipéri'!$A$2:$B$101,2,FALSE))</f>
        <v>65</v>
      </c>
      <c r="B71" s="250" t="s">
        <v>250</v>
      </c>
      <c r="J71" s="248">
        <v>0</v>
      </c>
      <c r="K71" s="61"/>
      <c r="L71" s="61">
        <v>0</v>
      </c>
      <c r="M71" s="61" t="s">
        <v>211</v>
      </c>
      <c r="N71" s="190" t="s">
        <v>211</v>
      </c>
      <c r="O71" s="72"/>
      <c r="P71" s="93">
        <v>1</v>
      </c>
      <c r="Q71" s="61" t="s">
        <v>0</v>
      </c>
      <c r="R71" s="56">
        <v>2</v>
      </c>
      <c r="S71" s="101" t="s">
        <v>341</v>
      </c>
      <c r="T71" s="102" t="s">
        <v>211</v>
      </c>
      <c r="U71" s="72"/>
      <c r="V71" s="93">
        <v>2</v>
      </c>
      <c r="W71" s="61" t="s">
        <v>0</v>
      </c>
      <c r="X71" s="56">
        <v>1</v>
      </c>
      <c r="Y71" s="101" t="s">
        <v>265</v>
      </c>
      <c r="Z71" s="102" t="s">
        <v>348</v>
      </c>
      <c r="AA71" s="84"/>
      <c r="AB71" s="56">
        <v>3</v>
      </c>
      <c r="AC71" s="61" t="s">
        <v>0</v>
      </c>
      <c r="AD71" s="56">
        <v>0</v>
      </c>
      <c r="AE71" s="101" t="s">
        <v>216</v>
      </c>
      <c r="AF71" s="102" t="s">
        <v>288</v>
      </c>
      <c r="AG71" s="84"/>
      <c r="AH71" s="56">
        <v>1</v>
      </c>
      <c r="AI71" s="61" t="s">
        <v>0</v>
      </c>
      <c r="AJ71" s="56">
        <v>5</v>
      </c>
      <c r="AK71" s="101" t="s">
        <v>216</v>
      </c>
      <c r="AL71" s="102" t="s">
        <v>288</v>
      </c>
      <c r="AM71" s="84"/>
      <c r="AN71" s="93">
        <v>2</v>
      </c>
      <c r="AO71" s="61" t="s">
        <v>0</v>
      </c>
      <c r="AP71" s="56">
        <v>3</v>
      </c>
      <c r="AQ71" s="101" t="s">
        <v>214</v>
      </c>
      <c r="AR71" s="102" t="s">
        <v>218</v>
      </c>
      <c r="AS71" s="84"/>
      <c r="AT71" s="56">
        <v>5</v>
      </c>
      <c r="AU71" s="61" t="s">
        <v>0</v>
      </c>
      <c r="AV71" s="56">
        <v>1</v>
      </c>
      <c r="AW71" s="101" t="s">
        <v>218</v>
      </c>
      <c r="AX71" s="102" t="s">
        <v>288</v>
      </c>
      <c r="AY71" s="84"/>
      <c r="AZ71" s="93">
        <v>4</v>
      </c>
      <c r="BA71" s="61" t="s">
        <v>0</v>
      </c>
      <c r="BB71" s="56">
        <v>2</v>
      </c>
      <c r="BC71" s="101" t="s">
        <v>216</v>
      </c>
      <c r="BD71" s="102" t="s">
        <v>359</v>
      </c>
      <c r="BE71" s="84"/>
      <c r="BF71" s="56">
        <v>1</v>
      </c>
      <c r="BG71" s="61" t="s">
        <v>0</v>
      </c>
      <c r="BH71" s="56">
        <v>2</v>
      </c>
      <c r="BI71" s="101" t="s">
        <v>217</v>
      </c>
      <c r="BJ71" s="102" t="s">
        <v>213</v>
      </c>
      <c r="BK71" s="84"/>
      <c r="BL71" s="56">
        <v>3</v>
      </c>
      <c r="BM71" s="61" t="s">
        <v>0</v>
      </c>
      <c r="BN71" s="56">
        <v>1</v>
      </c>
      <c r="BO71" s="101" t="s">
        <v>359</v>
      </c>
      <c r="BP71" s="102" t="s">
        <v>216</v>
      </c>
      <c r="BQ71" s="84"/>
      <c r="BR71" s="56">
        <v>0</v>
      </c>
      <c r="BS71" s="61" t="s">
        <v>0</v>
      </c>
      <c r="BT71" s="56">
        <v>5</v>
      </c>
      <c r="BU71" s="101" t="s">
        <v>215</v>
      </c>
      <c r="BV71" s="102" t="s">
        <v>326</v>
      </c>
      <c r="BW71" s="84"/>
      <c r="BX71" s="56">
        <v>2</v>
      </c>
      <c r="BY71" s="61" t="s">
        <v>0</v>
      </c>
      <c r="BZ71" s="56">
        <v>1</v>
      </c>
      <c r="CA71" s="101" t="s">
        <v>215</v>
      </c>
      <c r="CB71" s="102" t="s">
        <v>217</v>
      </c>
      <c r="CC71" s="84"/>
      <c r="CD71" s="56">
        <v>2</v>
      </c>
      <c r="CE71" s="61" t="s">
        <v>0</v>
      </c>
      <c r="CF71" s="56">
        <v>0</v>
      </c>
      <c r="CG71" s="101" t="s">
        <v>216</v>
      </c>
      <c r="CH71" s="102" t="s">
        <v>213</v>
      </c>
      <c r="CI71" s="84"/>
      <c r="CJ71" s="93">
        <v>9</v>
      </c>
      <c r="CK71" s="61" t="s">
        <v>0</v>
      </c>
      <c r="CL71" s="56">
        <v>1</v>
      </c>
      <c r="CM71" s="101" t="s">
        <v>217</v>
      </c>
      <c r="CN71" s="102" t="s">
        <v>215</v>
      </c>
      <c r="CO71" s="84"/>
      <c r="CP71" s="93">
        <v>2</v>
      </c>
      <c r="CQ71" s="61" t="s">
        <v>0</v>
      </c>
      <c r="CR71" s="56">
        <v>3</v>
      </c>
      <c r="CS71" s="101" t="s">
        <v>265</v>
      </c>
      <c r="CT71" s="102" t="s">
        <v>213</v>
      </c>
      <c r="CU71" s="84"/>
      <c r="CV71" s="56">
        <v>0</v>
      </c>
      <c r="CW71" s="61" t="s">
        <v>0</v>
      </c>
      <c r="CX71" s="56">
        <v>7</v>
      </c>
      <c r="CY71" s="101" t="s">
        <v>216</v>
      </c>
      <c r="CZ71" s="102" t="s">
        <v>288</v>
      </c>
      <c r="DA71" s="84"/>
      <c r="DB71" s="56">
        <v>0</v>
      </c>
      <c r="DC71" s="61" t="s">
        <v>0</v>
      </c>
      <c r="DD71" s="56">
        <v>3</v>
      </c>
      <c r="DE71" s="101" t="s">
        <v>214</v>
      </c>
      <c r="DF71" s="102" t="s">
        <v>265</v>
      </c>
      <c r="DG71" s="84"/>
      <c r="DH71" s="56">
        <v>6</v>
      </c>
      <c r="DI71" s="61" t="s">
        <v>0</v>
      </c>
      <c r="DJ71" s="56">
        <v>1</v>
      </c>
      <c r="DK71" s="101" t="s">
        <v>215</v>
      </c>
      <c r="DL71" s="102" t="s">
        <v>214</v>
      </c>
      <c r="DM71" s="84"/>
      <c r="DN71" s="56">
        <v>1</v>
      </c>
      <c r="DO71" s="61" t="s">
        <v>0</v>
      </c>
      <c r="DP71" s="56">
        <v>1</v>
      </c>
      <c r="DQ71" s="101" t="s">
        <v>216</v>
      </c>
      <c r="DR71" s="102" t="s">
        <v>288</v>
      </c>
      <c r="DS71" s="84"/>
      <c r="DT71" s="56">
        <v>5</v>
      </c>
      <c r="DU71" s="61" t="s">
        <v>0</v>
      </c>
      <c r="DV71" s="56">
        <v>1</v>
      </c>
      <c r="DW71" s="101" t="s">
        <v>214</v>
      </c>
      <c r="DX71" s="102" t="s">
        <v>208</v>
      </c>
      <c r="DY71" s="84"/>
      <c r="DZ71" s="56">
        <v>4</v>
      </c>
      <c r="EA71" s="61" t="s">
        <v>0</v>
      </c>
      <c r="EB71" s="56">
        <v>1</v>
      </c>
      <c r="EC71" s="101" t="s">
        <v>215</v>
      </c>
      <c r="ED71" s="102" t="s">
        <v>208</v>
      </c>
      <c r="EE71" s="84"/>
      <c r="EF71" s="56">
        <v>1</v>
      </c>
      <c r="EG71" s="61" t="s">
        <v>0</v>
      </c>
      <c r="EH71" s="56">
        <v>1</v>
      </c>
      <c r="EI71" s="101" t="s">
        <v>265</v>
      </c>
      <c r="EJ71" s="102" t="s">
        <v>208</v>
      </c>
      <c r="EK71" s="84"/>
      <c r="EL71" s="56"/>
      <c r="EM71" s="61" t="s">
        <v>0</v>
      </c>
      <c r="EN71" s="56"/>
      <c r="EO71" s="101" t="s">
        <v>325</v>
      </c>
      <c r="EP71" s="102" t="s">
        <v>325</v>
      </c>
      <c r="EQ71" s="84"/>
      <c r="ER71" s="93">
        <v>2</v>
      </c>
      <c r="ES71" s="61" t="s">
        <v>0</v>
      </c>
      <c r="ET71" s="56">
        <v>2</v>
      </c>
      <c r="EU71" s="101" t="s">
        <v>214</v>
      </c>
      <c r="EV71" s="102" t="s">
        <v>389</v>
      </c>
      <c r="EW71" s="84"/>
      <c r="EX71" s="56">
        <v>8</v>
      </c>
      <c r="EY71" s="61" t="s">
        <v>0</v>
      </c>
      <c r="EZ71" s="56">
        <v>1</v>
      </c>
      <c r="FA71" s="101" t="s">
        <v>215</v>
      </c>
      <c r="FB71" s="102" t="s">
        <v>211</v>
      </c>
      <c r="FC71" s="84"/>
      <c r="FD71" s="93">
        <v>1</v>
      </c>
      <c r="FE71" s="61" t="s">
        <v>0</v>
      </c>
      <c r="FF71" s="56">
        <v>0</v>
      </c>
      <c r="FG71" s="101" t="s">
        <v>215</v>
      </c>
      <c r="FH71" s="102" t="s">
        <v>217</v>
      </c>
      <c r="FI71" s="84"/>
      <c r="FJ71" s="56">
        <v>4</v>
      </c>
      <c r="FK71" s="61" t="s">
        <v>0</v>
      </c>
      <c r="FL71" s="56">
        <v>1</v>
      </c>
      <c r="FM71" s="101" t="s">
        <v>217</v>
      </c>
      <c r="FN71" s="102" t="s">
        <v>211</v>
      </c>
      <c r="FO71" s="84"/>
      <c r="FP71" s="56">
        <v>1</v>
      </c>
      <c r="FQ71" s="61" t="s">
        <v>0</v>
      </c>
      <c r="FR71" s="56">
        <v>2</v>
      </c>
      <c r="FS71" s="101" t="s">
        <v>217</v>
      </c>
      <c r="FT71" s="102" t="s">
        <v>211</v>
      </c>
      <c r="FU71" s="84"/>
      <c r="FV71" s="56">
        <v>2</v>
      </c>
      <c r="FW71" s="61" t="s">
        <v>0</v>
      </c>
      <c r="FX71" s="56">
        <v>0</v>
      </c>
      <c r="FY71" s="101" t="s">
        <v>215</v>
      </c>
      <c r="FZ71" s="102" t="s">
        <v>217</v>
      </c>
      <c r="GA71" s="84"/>
      <c r="GB71" s="93">
        <v>3</v>
      </c>
      <c r="GC71" s="61" t="s">
        <v>0</v>
      </c>
      <c r="GD71" s="56">
        <v>4</v>
      </c>
      <c r="GE71" s="101" t="s">
        <v>217</v>
      </c>
      <c r="GF71" s="102" t="s">
        <v>216</v>
      </c>
      <c r="GG71" s="84"/>
      <c r="GH71" s="93">
        <v>2</v>
      </c>
      <c r="GI71" s="61" t="s">
        <v>0</v>
      </c>
      <c r="GJ71" s="56">
        <v>0</v>
      </c>
      <c r="GK71" s="101" t="s">
        <v>218</v>
      </c>
      <c r="GL71" s="102" t="s">
        <v>214</v>
      </c>
      <c r="GM71" s="84"/>
      <c r="GN71" s="56">
        <v>0</v>
      </c>
      <c r="GO71" s="61" t="s">
        <v>0</v>
      </c>
      <c r="GP71" s="56">
        <v>0</v>
      </c>
      <c r="GQ71" s="101" t="s">
        <v>214</v>
      </c>
      <c r="GR71" s="102" t="s">
        <v>207</v>
      </c>
      <c r="GS71" s="84"/>
      <c r="GT71" s="56">
        <v>1</v>
      </c>
      <c r="GU71" s="61" t="s">
        <v>0</v>
      </c>
      <c r="GV71" s="56">
        <v>1</v>
      </c>
      <c r="GW71" s="101" t="s">
        <v>218</v>
      </c>
      <c r="GX71" s="102" t="s">
        <v>217</v>
      </c>
      <c r="GY71" s="84"/>
      <c r="GZ71" s="93">
        <v>6</v>
      </c>
      <c r="HA71" s="61" t="s">
        <v>0</v>
      </c>
      <c r="HB71" s="56">
        <v>0</v>
      </c>
      <c r="HC71" s="101" t="s">
        <v>216</v>
      </c>
      <c r="HD71" s="102" t="s">
        <v>359</v>
      </c>
      <c r="HE71" s="84"/>
      <c r="HF71" s="56">
        <v>2</v>
      </c>
      <c r="HG71" s="61" t="s">
        <v>0</v>
      </c>
      <c r="HH71" s="56">
        <v>0</v>
      </c>
      <c r="HI71" s="101" t="s">
        <v>216</v>
      </c>
      <c r="HJ71" s="102" t="s">
        <v>217</v>
      </c>
      <c r="HK71" s="84"/>
      <c r="HL71" s="56">
        <v>1</v>
      </c>
      <c r="HM71" s="61" t="s">
        <v>0</v>
      </c>
      <c r="HN71" s="56">
        <v>2</v>
      </c>
      <c r="HO71" s="101" t="s">
        <v>218</v>
      </c>
      <c r="HP71" s="102" t="s">
        <v>326</v>
      </c>
      <c r="HQ71" s="84"/>
      <c r="HR71" s="56">
        <v>2</v>
      </c>
      <c r="HS71" s="61" t="s">
        <v>0</v>
      </c>
      <c r="HT71" s="56">
        <v>1</v>
      </c>
      <c r="HU71" s="101" t="s">
        <v>216</v>
      </c>
      <c r="HV71" s="102" t="s">
        <v>217</v>
      </c>
      <c r="HW71" s="84"/>
      <c r="HX71" s="93"/>
      <c r="HY71" s="61" t="s">
        <v>0</v>
      </c>
      <c r="HZ71" s="56"/>
      <c r="IA71" s="101" t="s">
        <v>325</v>
      </c>
      <c r="IB71" s="102" t="s">
        <v>325</v>
      </c>
      <c r="IC71" s="84"/>
      <c r="ID71" s="56">
        <v>2</v>
      </c>
      <c r="IE71" s="61" t="s">
        <v>0</v>
      </c>
      <c r="IF71" s="56">
        <v>3</v>
      </c>
      <c r="IG71" s="101" t="s">
        <v>215</v>
      </c>
      <c r="IH71" s="102" t="s">
        <v>213</v>
      </c>
      <c r="II71" s="84"/>
      <c r="IJ71" s="56"/>
      <c r="IK71" s="61" t="s">
        <v>0</v>
      </c>
      <c r="IL71" s="56"/>
      <c r="IM71" s="101" t="s">
        <v>325</v>
      </c>
      <c r="IN71" s="102" t="s">
        <v>325</v>
      </c>
      <c r="IO71" s="84"/>
      <c r="IP71" s="93">
        <v>2</v>
      </c>
      <c r="IQ71" s="61" t="s">
        <v>0</v>
      </c>
      <c r="IR71" s="56">
        <v>0</v>
      </c>
      <c r="IS71" s="101" t="s">
        <v>214</v>
      </c>
      <c r="IT71" s="102" t="s">
        <v>218</v>
      </c>
      <c r="IU71" s="84"/>
      <c r="IV71" s="56">
        <v>2</v>
      </c>
      <c r="IW71" s="61" t="s">
        <v>0</v>
      </c>
      <c r="IX71" s="56">
        <v>3</v>
      </c>
      <c r="IY71" s="101" t="s">
        <v>214</v>
      </c>
      <c r="IZ71" s="102" t="s">
        <v>214</v>
      </c>
      <c r="JA71" s="84"/>
      <c r="JB71" s="56">
        <v>2</v>
      </c>
      <c r="JC71" s="61" t="s">
        <v>0</v>
      </c>
      <c r="JD71" s="56">
        <v>0</v>
      </c>
      <c r="JE71" s="101" t="s">
        <v>214</v>
      </c>
      <c r="JF71" s="102" t="s">
        <v>416</v>
      </c>
      <c r="JG71" s="84"/>
      <c r="JH71" s="56">
        <v>0</v>
      </c>
      <c r="JI71" s="61" t="s">
        <v>0</v>
      </c>
      <c r="JJ71" s="56">
        <v>4</v>
      </c>
      <c r="JK71" s="101" t="s">
        <v>218</v>
      </c>
      <c r="JL71" s="102" t="s">
        <v>388</v>
      </c>
      <c r="JM71" s="84"/>
      <c r="JN71" s="56">
        <v>1</v>
      </c>
      <c r="JO71" s="61" t="s">
        <v>0</v>
      </c>
      <c r="JP71" s="56">
        <v>2</v>
      </c>
      <c r="JQ71" s="101" t="s">
        <v>217</v>
      </c>
      <c r="JR71" s="102" t="s">
        <v>208</v>
      </c>
      <c r="JS71" s="84"/>
      <c r="JT71" s="93">
        <v>3</v>
      </c>
      <c r="JU71" s="61" t="s">
        <v>0</v>
      </c>
      <c r="JV71" s="56">
        <v>1</v>
      </c>
      <c r="JW71" s="101" t="s">
        <v>288</v>
      </c>
      <c r="JX71" s="102" t="s">
        <v>388</v>
      </c>
      <c r="JY71" s="84"/>
      <c r="JZ71" s="93">
        <v>1</v>
      </c>
      <c r="KA71" s="61" t="s">
        <v>0</v>
      </c>
      <c r="KB71" s="56">
        <v>0</v>
      </c>
      <c r="KC71" s="101" t="s">
        <v>356</v>
      </c>
      <c r="KD71" s="102" t="s">
        <v>416</v>
      </c>
      <c r="KE71" s="84"/>
      <c r="KF71" s="93">
        <v>2</v>
      </c>
      <c r="KG71" s="61" t="s">
        <v>0</v>
      </c>
      <c r="KH71" s="56">
        <v>4</v>
      </c>
      <c r="KI71" s="101" t="s">
        <v>215</v>
      </c>
      <c r="KJ71" s="102" t="s">
        <v>217</v>
      </c>
      <c r="KK71" s="84"/>
      <c r="KL71" s="56"/>
      <c r="KM71" s="61" t="s">
        <v>0</v>
      </c>
      <c r="KN71" s="56"/>
      <c r="KO71" s="101" t="s">
        <v>325</v>
      </c>
      <c r="KP71" s="102" t="s">
        <v>325</v>
      </c>
      <c r="KQ71" s="84"/>
      <c r="KR71" s="56">
        <v>5</v>
      </c>
      <c r="KS71" s="61" t="s">
        <v>0</v>
      </c>
      <c r="KT71" s="56">
        <v>0</v>
      </c>
      <c r="KU71" s="101" t="s">
        <v>215</v>
      </c>
      <c r="KV71" s="102" t="s">
        <v>214</v>
      </c>
      <c r="KW71" s="84"/>
      <c r="KX71" s="56"/>
      <c r="KY71" s="61" t="s">
        <v>0</v>
      </c>
      <c r="KZ71" s="56"/>
      <c r="LA71" s="101" t="s">
        <v>325</v>
      </c>
      <c r="LB71" s="102" t="s">
        <v>325</v>
      </c>
      <c r="LC71" s="84"/>
      <c r="LD71" s="93"/>
      <c r="LE71" s="61" t="s">
        <v>0</v>
      </c>
      <c r="LF71" s="56"/>
      <c r="LG71" s="101" t="s">
        <v>325</v>
      </c>
      <c r="LH71" s="102" t="s">
        <v>325</v>
      </c>
      <c r="LI71" s="84"/>
      <c r="LJ71" s="56"/>
      <c r="LK71" s="61" t="s">
        <v>0</v>
      </c>
      <c r="LL71" s="56"/>
      <c r="LM71" s="101" t="s">
        <v>325</v>
      </c>
      <c r="LN71" s="102" t="s">
        <v>325</v>
      </c>
      <c r="LO71" s="84"/>
      <c r="LP71" s="56"/>
      <c r="LQ71" s="61" t="s">
        <v>0</v>
      </c>
      <c r="LR71" s="56"/>
      <c r="LS71" s="101" t="s">
        <v>325</v>
      </c>
      <c r="LT71" s="102" t="s">
        <v>325</v>
      </c>
      <c r="LU71" s="84"/>
      <c r="LV71" s="93"/>
      <c r="LW71" s="61" t="s">
        <v>0</v>
      </c>
      <c r="LX71" s="56"/>
      <c r="LY71" s="101" t="s">
        <v>325</v>
      </c>
      <c r="LZ71" s="102" t="s">
        <v>325</v>
      </c>
      <c r="MA71" s="84"/>
      <c r="MB71" s="56"/>
      <c r="MC71" s="61" t="s">
        <v>0</v>
      </c>
      <c r="MD71" s="56"/>
      <c r="ME71" s="101" t="s">
        <v>325</v>
      </c>
      <c r="MF71" s="102" t="s">
        <v>325</v>
      </c>
      <c r="MG71" s="84"/>
      <c r="MH71" s="56"/>
      <c r="MI71" s="61" t="s">
        <v>0</v>
      </c>
      <c r="MJ71" s="56"/>
      <c r="MK71" s="101" t="s">
        <v>325</v>
      </c>
      <c r="ML71" s="102" t="s">
        <v>325</v>
      </c>
      <c r="MM71" s="84"/>
      <c r="MN71" s="56"/>
      <c r="MO71" s="61" t="s">
        <v>0</v>
      </c>
      <c r="MP71" s="56"/>
      <c r="MQ71" s="101" t="s">
        <v>325</v>
      </c>
      <c r="MR71" s="102" t="s">
        <v>325</v>
      </c>
      <c r="MS71" s="84"/>
      <c r="MT71" s="93"/>
      <c r="MU71" s="61" t="s">
        <v>0</v>
      </c>
      <c r="MV71" s="56"/>
      <c r="MW71" s="101" t="s">
        <v>325</v>
      </c>
      <c r="MX71" s="102" t="s">
        <v>325</v>
      </c>
      <c r="MY71" s="84"/>
      <c r="MZ71" s="56"/>
      <c r="NA71" s="61" t="s">
        <v>0</v>
      </c>
      <c r="NB71" s="56"/>
      <c r="NC71" s="101" t="s">
        <v>325</v>
      </c>
      <c r="ND71" s="102" t="s">
        <v>325</v>
      </c>
      <c r="NE71" s="84"/>
      <c r="NF71" s="56"/>
      <c r="NG71" s="61" t="s">
        <v>0</v>
      </c>
      <c r="NH71" s="56"/>
      <c r="NI71" s="101" t="s">
        <v>325</v>
      </c>
      <c r="NJ71" s="102" t="s">
        <v>325</v>
      </c>
      <c r="NK71" s="84"/>
      <c r="NL71" s="56"/>
      <c r="NM71" s="61" t="s">
        <v>0</v>
      </c>
      <c r="NN71" s="56"/>
      <c r="NO71" s="101" t="s">
        <v>325</v>
      </c>
      <c r="NP71" s="102" t="s">
        <v>325</v>
      </c>
      <c r="NQ71" s="84"/>
      <c r="NR71" s="56"/>
      <c r="NS71" s="61" t="s">
        <v>0</v>
      </c>
      <c r="NT71" s="56"/>
      <c r="NU71" s="101" t="s">
        <v>325</v>
      </c>
      <c r="NV71" s="102" t="s">
        <v>325</v>
      </c>
      <c r="NW71" s="61"/>
      <c r="NX71" s="93"/>
      <c r="NY71" s="61" t="s">
        <v>0</v>
      </c>
      <c r="NZ71" s="56"/>
      <c r="OA71" s="101" t="s">
        <v>325</v>
      </c>
      <c r="OB71" s="102" t="s">
        <v>325</v>
      </c>
      <c r="OC71" s="61"/>
      <c r="OD71" s="229"/>
      <c r="OE71" s="101" t="s">
        <v>0</v>
      </c>
      <c r="OF71" s="101"/>
      <c r="OG71" s="101" t="s">
        <v>325</v>
      </c>
      <c r="OH71" s="102" t="s">
        <v>325</v>
      </c>
    </row>
    <row r="72" spans="1:398" ht="15" hidden="1" x14ac:dyDescent="0.2">
      <c r="A72" s="256">
        <f>IF(B72="","",VLOOKUP(B72,'Registrovaní tipéri'!$A$2:$B$101,2,FALSE))</f>
        <v>59</v>
      </c>
      <c r="B72" s="250" t="s">
        <v>204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217</v>
      </c>
      <c r="N72" s="102" t="s">
        <v>211</v>
      </c>
      <c r="O72" s="72"/>
      <c r="P72" s="93"/>
      <c r="Q72" s="61" t="s">
        <v>0</v>
      </c>
      <c r="R72" s="56"/>
      <c r="S72" s="101" t="s">
        <v>325</v>
      </c>
      <c r="T72" s="102" t="s">
        <v>325</v>
      </c>
      <c r="U72" s="72"/>
      <c r="V72" s="93"/>
      <c r="W72" s="61" t="s">
        <v>0</v>
      </c>
      <c r="X72" s="56"/>
      <c r="Y72" s="101" t="s">
        <v>325</v>
      </c>
      <c r="Z72" s="102" t="s">
        <v>325</v>
      </c>
      <c r="AA72" s="84"/>
      <c r="AB72" s="56"/>
      <c r="AC72" s="61" t="s">
        <v>0</v>
      </c>
      <c r="AD72" s="56"/>
      <c r="AE72" s="101" t="s">
        <v>325</v>
      </c>
      <c r="AF72" s="102" t="s">
        <v>325</v>
      </c>
      <c r="AG72" s="84"/>
      <c r="AH72" s="56"/>
      <c r="AI72" s="61" t="s">
        <v>0</v>
      </c>
      <c r="AJ72" s="56"/>
      <c r="AK72" s="101" t="s">
        <v>325</v>
      </c>
      <c r="AL72" s="102" t="s">
        <v>325</v>
      </c>
      <c r="AM72" s="84"/>
      <c r="AN72" s="93"/>
      <c r="AO72" s="61" t="s">
        <v>0</v>
      </c>
      <c r="AP72" s="56"/>
      <c r="AQ72" s="101" t="s">
        <v>325</v>
      </c>
      <c r="AR72" s="102" t="s">
        <v>325</v>
      </c>
      <c r="AS72" s="84"/>
      <c r="AT72" s="56"/>
      <c r="AU72" s="61" t="s">
        <v>0</v>
      </c>
      <c r="AV72" s="56"/>
      <c r="AW72" s="101" t="s">
        <v>325</v>
      </c>
      <c r="AX72" s="102" t="s">
        <v>325</v>
      </c>
      <c r="AY72" s="84"/>
      <c r="AZ72" s="93"/>
      <c r="BA72" s="61" t="s">
        <v>0</v>
      </c>
      <c r="BB72" s="56"/>
      <c r="BC72" s="101" t="s">
        <v>325</v>
      </c>
      <c r="BD72" s="102" t="s">
        <v>325</v>
      </c>
      <c r="BE72" s="84"/>
      <c r="BF72" s="56"/>
      <c r="BG72" s="61" t="s">
        <v>0</v>
      </c>
      <c r="BH72" s="56"/>
      <c r="BI72" s="101" t="s">
        <v>325</v>
      </c>
      <c r="BJ72" s="102" t="s">
        <v>325</v>
      </c>
      <c r="BK72" s="84"/>
      <c r="BL72" s="56"/>
      <c r="BM72" s="61" t="s">
        <v>0</v>
      </c>
      <c r="BN72" s="56"/>
      <c r="BO72" s="101" t="s">
        <v>325</v>
      </c>
      <c r="BP72" s="102" t="s">
        <v>325</v>
      </c>
      <c r="BQ72" s="84"/>
      <c r="BR72" s="56"/>
      <c r="BS72" s="61" t="s">
        <v>0</v>
      </c>
      <c r="BT72" s="56"/>
      <c r="BU72" s="101" t="s">
        <v>325</v>
      </c>
      <c r="BV72" s="102" t="s">
        <v>325</v>
      </c>
      <c r="BW72" s="84"/>
      <c r="BX72" s="56"/>
      <c r="BY72" s="61" t="s">
        <v>0</v>
      </c>
      <c r="BZ72" s="56"/>
      <c r="CA72" s="101" t="s">
        <v>325</v>
      </c>
      <c r="CB72" s="102" t="s">
        <v>325</v>
      </c>
      <c r="CC72" s="84"/>
      <c r="CD72" s="56"/>
      <c r="CE72" s="61" t="s">
        <v>0</v>
      </c>
      <c r="CF72" s="56"/>
      <c r="CG72" s="101" t="s">
        <v>325</v>
      </c>
      <c r="CH72" s="102" t="s">
        <v>325</v>
      </c>
      <c r="CI72" s="84"/>
      <c r="CJ72" s="93"/>
      <c r="CK72" s="61" t="s">
        <v>0</v>
      </c>
      <c r="CL72" s="56"/>
      <c r="CM72" s="101" t="s">
        <v>325</v>
      </c>
      <c r="CN72" s="102" t="s">
        <v>325</v>
      </c>
      <c r="CO72" s="84"/>
      <c r="CP72" s="93"/>
      <c r="CQ72" s="61" t="s">
        <v>0</v>
      </c>
      <c r="CR72" s="56"/>
      <c r="CS72" s="101" t="s">
        <v>325</v>
      </c>
      <c r="CT72" s="102" t="s">
        <v>325</v>
      </c>
      <c r="CU72" s="84"/>
      <c r="CV72" s="56"/>
      <c r="CW72" s="61" t="s">
        <v>0</v>
      </c>
      <c r="CX72" s="56"/>
      <c r="CY72" s="101" t="s">
        <v>325</v>
      </c>
      <c r="CZ72" s="102" t="s">
        <v>325</v>
      </c>
      <c r="DA72" s="84"/>
      <c r="DB72" s="56"/>
      <c r="DC72" s="61" t="s">
        <v>0</v>
      </c>
      <c r="DD72" s="56"/>
      <c r="DE72" s="101" t="s">
        <v>325</v>
      </c>
      <c r="DF72" s="102" t="s">
        <v>325</v>
      </c>
      <c r="DG72" s="84"/>
      <c r="DH72" s="56"/>
      <c r="DI72" s="61" t="s">
        <v>0</v>
      </c>
      <c r="DJ72" s="56"/>
      <c r="DK72" s="101" t="s">
        <v>325</v>
      </c>
      <c r="DL72" s="102" t="s">
        <v>325</v>
      </c>
      <c r="DM72" s="84"/>
      <c r="DN72" s="56"/>
      <c r="DO72" s="61" t="s">
        <v>0</v>
      </c>
      <c r="DP72" s="56"/>
      <c r="DQ72" s="101" t="s">
        <v>325</v>
      </c>
      <c r="DR72" s="102" t="s">
        <v>325</v>
      </c>
      <c r="DS72" s="84"/>
      <c r="DT72" s="56"/>
      <c r="DU72" s="61" t="s">
        <v>0</v>
      </c>
      <c r="DV72" s="56"/>
      <c r="DW72" s="101" t="s">
        <v>325</v>
      </c>
      <c r="DX72" s="102" t="s">
        <v>325</v>
      </c>
      <c r="DY72" s="84"/>
      <c r="DZ72" s="56"/>
      <c r="EA72" s="61" t="s">
        <v>0</v>
      </c>
      <c r="EB72" s="56"/>
      <c r="EC72" s="101" t="s">
        <v>325</v>
      </c>
      <c r="ED72" s="102" t="s">
        <v>325</v>
      </c>
      <c r="EE72" s="84"/>
      <c r="EF72" s="56"/>
      <c r="EG72" s="61" t="s">
        <v>0</v>
      </c>
      <c r="EH72" s="56"/>
      <c r="EI72" s="101" t="s">
        <v>325</v>
      </c>
      <c r="EJ72" s="102" t="s">
        <v>325</v>
      </c>
      <c r="EK72" s="84"/>
      <c r="EL72" s="56"/>
      <c r="EM72" s="61" t="s">
        <v>0</v>
      </c>
      <c r="EN72" s="56"/>
      <c r="EO72" s="101" t="s">
        <v>325</v>
      </c>
      <c r="EP72" s="102" t="s">
        <v>325</v>
      </c>
      <c r="EQ72" s="84"/>
      <c r="ER72" s="93"/>
      <c r="ES72" s="61" t="s">
        <v>0</v>
      </c>
      <c r="ET72" s="56"/>
      <c r="EU72" s="101" t="s">
        <v>325</v>
      </c>
      <c r="EV72" s="102" t="s">
        <v>325</v>
      </c>
      <c r="EW72" s="84"/>
      <c r="EX72" s="56"/>
      <c r="EY72" s="61" t="s">
        <v>0</v>
      </c>
      <c r="EZ72" s="56"/>
      <c r="FA72" s="101" t="s">
        <v>325</v>
      </c>
      <c r="FB72" s="102" t="s">
        <v>325</v>
      </c>
      <c r="FC72" s="84"/>
      <c r="FD72" s="93"/>
      <c r="FE72" s="61" t="s">
        <v>0</v>
      </c>
      <c r="FF72" s="56"/>
      <c r="FG72" s="101" t="s">
        <v>325</v>
      </c>
      <c r="FH72" s="102" t="s">
        <v>325</v>
      </c>
      <c r="FI72" s="84"/>
      <c r="FJ72" s="56"/>
      <c r="FK72" s="61" t="s">
        <v>0</v>
      </c>
      <c r="FL72" s="56"/>
      <c r="FM72" s="101" t="s">
        <v>325</v>
      </c>
      <c r="FN72" s="102" t="s">
        <v>325</v>
      </c>
      <c r="FO72" s="84"/>
      <c r="FP72" s="56"/>
      <c r="FQ72" s="61" t="s">
        <v>0</v>
      </c>
      <c r="FR72" s="56"/>
      <c r="FS72" s="101" t="s">
        <v>325</v>
      </c>
      <c r="FT72" s="102" t="s">
        <v>325</v>
      </c>
      <c r="FU72" s="84"/>
      <c r="FV72" s="56"/>
      <c r="FW72" s="61" t="s">
        <v>0</v>
      </c>
      <c r="FX72" s="56"/>
      <c r="FY72" s="101" t="s">
        <v>325</v>
      </c>
      <c r="FZ72" s="102" t="s">
        <v>325</v>
      </c>
      <c r="GA72" s="84"/>
      <c r="GB72" s="93"/>
      <c r="GC72" s="61" t="s">
        <v>0</v>
      </c>
      <c r="GD72" s="56"/>
      <c r="GE72" s="101" t="s">
        <v>325</v>
      </c>
      <c r="GF72" s="102" t="s">
        <v>325</v>
      </c>
      <c r="GG72" s="84"/>
      <c r="GH72" s="93"/>
      <c r="GI72" s="61" t="s">
        <v>0</v>
      </c>
      <c r="GJ72" s="56"/>
      <c r="GK72" s="101" t="s">
        <v>325</v>
      </c>
      <c r="GL72" s="102" t="s">
        <v>325</v>
      </c>
      <c r="GM72" s="84"/>
      <c r="GN72" s="56"/>
      <c r="GO72" s="61" t="s">
        <v>0</v>
      </c>
      <c r="GP72" s="56"/>
      <c r="GQ72" s="101" t="s">
        <v>325</v>
      </c>
      <c r="GR72" s="102" t="s">
        <v>325</v>
      </c>
      <c r="GS72" s="84"/>
      <c r="GT72" s="56"/>
      <c r="GU72" s="61" t="s">
        <v>0</v>
      </c>
      <c r="GV72" s="56"/>
      <c r="GW72" s="101" t="s">
        <v>325</v>
      </c>
      <c r="GX72" s="102" t="s">
        <v>325</v>
      </c>
      <c r="GY72" s="84"/>
      <c r="GZ72" s="93"/>
      <c r="HA72" s="61" t="s">
        <v>0</v>
      </c>
      <c r="HB72" s="56"/>
      <c r="HC72" s="101" t="s">
        <v>325</v>
      </c>
      <c r="HD72" s="102" t="s">
        <v>325</v>
      </c>
      <c r="HE72" s="84"/>
      <c r="HF72" s="56"/>
      <c r="HG72" s="61" t="s">
        <v>0</v>
      </c>
      <c r="HH72" s="56"/>
      <c r="HI72" s="101" t="s">
        <v>325</v>
      </c>
      <c r="HJ72" s="102" t="s">
        <v>325</v>
      </c>
      <c r="HK72" s="84"/>
      <c r="HL72" s="56"/>
      <c r="HM72" s="61" t="s">
        <v>0</v>
      </c>
      <c r="HN72" s="56"/>
      <c r="HO72" s="101" t="s">
        <v>325</v>
      </c>
      <c r="HP72" s="102" t="s">
        <v>325</v>
      </c>
      <c r="HQ72" s="84"/>
      <c r="HR72" s="56"/>
      <c r="HS72" s="61" t="s">
        <v>0</v>
      </c>
      <c r="HT72" s="56"/>
      <c r="HU72" s="101" t="s">
        <v>325</v>
      </c>
      <c r="HV72" s="102" t="s">
        <v>325</v>
      </c>
      <c r="HW72" s="84"/>
      <c r="HX72" s="93"/>
      <c r="HY72" s="61" t="s">
        <v>0</v>
      </c>
      <c r="HZ72" s="56"/>
      <c r="IA72" s="101" t="s">
        <v>325</v>
      </c>
      <c r="IB72" s="102" t="s">
        <v>325</v>
      </c>
      <c r="IC72" s="84"/>
      <c r="ID72" s="56"/>
      <c r="IE72" s="61" t="s">
        <v>0</v>
      </c>
      <c r="IF72" s="56"/>
      <c r="IG72" s="101" t="s">
        <v>325</v>
      </c>
      <c r="IH72" s="102" t="s">
        <v>325</v>
      </c>
      <c r="II72" s="84"/>
      <c r="IJ72" s="56"/>
      <c r="IK72" s="61" t="s">
        <v>0</v>
      </c>
      <c r="IL72" s="56"/>
      <c r="IM72" s="101" t="s">
        <v>325</v>
      </c>
      <c r="IN72" s="102" t="s">
        <v>325</v>
      </c>
      <c r="IO72" s="84"/>
      <c r="IP72" s="93"/>
      <c r="IQ72" s="61" t="s">
        <v>0</v>
      </c>
      <c r="IR72" s="56"/>
      <c r="IS72" s="101" t="s">
        <v>325</v>
      </c>
      <c r="IT72" s="102" t="s">
        <v>325</v>
      </c>
      <c r="IU72" s="84"/>
      <c r="IV72" s="56"/>
      <c r="IW72" s="61" t="s">
        <v>0</v>
      </c>
      <c r="IX72" s="56"/>
      <c r="IY72" s="101" t="s">
        <v>325</v>
      </c>
      <c r="IZ72" s="102" t="s">
        <v>325</v>
      </c>
      <c r="JA72" s="84"/>
      <c r="JB72" s="56"/>
      <c r="JC72" s="61" t="s">
        <v>0</v>
      </c>
      <c r="JD72" s="56"/>
      <c r="JE72" s="101" t="s">
        <v>325</v>
      </c>
      <c r="JF72" s="102" t="s">
        <v>325</v>
      </c>
      <c r="JG72" s="84"/>
      <c r="JH72" s="56"/>
      <c r="JI72" s="61" t="s">
        <v>0</v>
      </c>
      <c r="JJ72" s="56"/>
      <c r="JK72" s="101" t="s">
        <v>325</v>
      </c>
      <c r="JL72" s="102" t="s">
        <v>325</v>
      </c>
      <c r="JM72" s="84"/>
      <c r="JN72" s="56"/>
      <c r="JO72" s="61" t="s">
        <v>0</v>
      </c>
      <c r="JP72" s="56"/>
      <c r="JQ72" s="101" t="s">
        <v>325</v>
      </c>
      <c r="JR72" s="102" t="s">
        <v>325</v>
      </c>
      <c r="JS72" s="84"/>
      <c r="JT72" s="93"/>
      <c r="JU72" s="61" t="s">
        <v>0</v>
      </c>
      <c r="JV72" s="56"/>
      <c r="JW72" s="101" t="s">
        <v>325</v>
      </c>
      <c r="JX72" s="102" t="s">
        <v>325</v>
      </c>
      <c r="JY72" s="84"/>
      <c r="JZ72" s="93"/>
      <c r="KA72" s="61" t="s">
        <v>0</v>
      </c>
      <c r="KB72" s="56"/>
      <c r="KC72" s="101" t="s">
        <v>325</v>
      </c>
      <c r="KD72" s="102" t="s">
        <v>325</v>
      </c>
      <c r="KE72" s="84"/>
      <c r="KF72" s="93"/>
      <c r="KG72" s="61" t="s">
        <v>0</v>
      </c>
      <c r="KH72" s="56"/>
      <c r="KI72" s="101" t="s">
        <v>325</v>
      </c>
      <c r="KJ72" s="102" t="s">
        <v>325</v>
      </c>
      <c r="KK72" s="84"/>
      <c r="KL72" s="56"/>
      <c r="KM72" s="61" t="s">
        <v>0</v>
      </c>
      <c r="KN72" s="56"/>
      <c r="KO72" s="101" t="s">
        <v>325</v>
      </c>
      <c r="KP72" s="102" t="s">
        <v>325</v>
      </c>
      <c r="KQ72" s="84"/>
      <c r="KR72" s="56"/>
      <c r="KS72" s="61" t="s">
        <v>0</v>
      </c>
      <c r="KT72" s="56"/>
      <c r="KU72" s="101" t="s">
        <v>325</v>
      </c>
      <c r="KV72" s="102" t="s">
        <v>325</v>
      </c>
      <c r="KW72" s="84"/>
      <c r="KX72" s="56"/>
      <c r="KY72" s="61" t="s">
        <v>0</v>
      </c>
      <c r="KZ72" s="56"/>
      <c r="LA72" s="101" t="s">
        <v>325</v>
      </c>
      <c r="LB72" s="102" t="s">
        <v>325</v>
      </c>
      <c r="LC72" s="84"/>
      <c r="LD72" s="93"/>
      <c r="LE72" s="61" t="s">
        <v>0</v>
      </c>
      <c r="LF72" s="56"/>
      <c r="LG72" s="101" t="s">
        <v>325</v>
      </c>
      <c r="LH72" s="102" t="s">
        <v>325</v>
      </c>
      <c r="LI72" s="84"/>
      <c r="LJ72" s="56"/>
      <c r="LK72" s="61" t="s">
        <v>0</v>
      </c>
      <c r="LL72" s="56"/>
      <c r="LM72" s="101" t="s">
        <v>325</v>
      </c>
      <c r="LN72" s="102" t="s">
        <v>325</v>
      </c>
      <c r="LO72" s="84"/>
      <c r="LP72" s="56"/>
      <c r="LQ72" s="61" t="s">
        <v>0</v>
      </c>
      <c r="LR72" s="56"/>
      <c r="LS72" s="101" t="s">
        <v>325</v>
      </c>
      <c r="LT72" s="102" t="s">
        <v>325</v>
      </c>
      <c r="LU72" s="84"/>
      <c r="LV72" s="93"/>
      <c r="LW72" s="61" t="s">
        <v>0</v>
      </c>
      <c r="LX72" s="56"/>
      <c r="LY72" s="101" t="s">
        <v>325</v>
      </c>
      <c r="LZ72" s="102" t="s">
        <v>325</v>
      </c>
      <c r="MA72" s="84"/>
      <c r="MB72" s="56"/>
      <c r="MC72" s="61" t="s">
        <v>0</v>
      </c>
      <c r="MD72" s="56"/>
      <c r="ME72" s="101" t="s">
        <v>325</v>
      </c>
      <c r="MF72" s="102" t="s">
        <v>325</v>
      </c>
      <c r="MG72" s="84"/>
      <c r="MH72" s="56"/>
      <c r="MI72" s="61" t="s">
        <v>0</v>
      </c>
      <c r="MJ72" s="56"/>
      <c r="MK72" s="101" t="s">
        <v>325</v>
      </c>
      <c r="ML72" s="102" t="s">
        <v>325</v>
      </c>
      <c r="MM72" s="84"/>
      <c r="MN72" s="56"/>
      <c r="MO72" s="61" t="s">
        <v>0</v>
      </c>
      <c r="MP72" s="56"/>
      <c r="MQ72" s="101" t="s">
        <v>325</v>
      </c>
      <c r="MR72" s="102" t="s">
        <v>325</v>
      </c>
      <c r="MS72" s="84"/>
      <c r="MT72" s="93"/>
      <c r="MU72" s="61" t="s">
        <v>0</v>
      </c>
      <c r="MV72" s="56"/>
      <c r="MW72" s="101" t="s">
        <v>325</v>
      </c>
      <c r="MX72" s="102" t="s">
        <v>325</v>
      </c>
      <c r="MY72" s="84"/>
      <c r="MZ72" s="56"/>
      <c r="NA72" s="61" t="s">
        <v>0</v>
      </c>
      <c r="NB72" s="56"/>
      <c r="NC72" s="101" t="s">
        <v>325</v>
      </c>
      <c r="ND72" s="102" t="s">
        <v>325</v>
      </c>
      <c r="NE72" s="84"/>
      <c r="NF72" s="56"/>
      <c r="NG72" s="61" t="s">
        <v>0</v>
      </c>
      <c r="NH72" s="56"/>
      <c r="NI72" s="101" t="s">
        <v>325</v>
      </c>
      <c r="NJ72" s="102" t="s">
        <v>325</v>
      </c>
      <c r="NK72" s="84"/>
      <c r="NL72" s="56"/>
      <c r="NM72" s="61" t="s">
        <v>0</v>
      </c>
      <c r="NN72" s="56"/>
      <c r="NO72" s="101" t="s">
        <v>325</v>
      </c>
      <c r="NP72" s="102" t="s">
        <v>325</v>
      </c>
      <c r="NQ72" s="84"/>
      <c r="NR72" s="56"/>
      <c r="NS72" s="61" t="s">
        <v>0</v>
      </c>
      <c r="NT72" s="56"/>
      <c r="NU72" s="101" t="s">
        <v>325</v>
      </c>
      <c r="NV72" s="102" t="s">
        <v>325</v>
      </c>
      <c r="NW72" s="61"/>
      <c r="NX72" s="93"/>
      <c r="NY72" s="61" t="s">
        <v>0</v>
      </c>
      <c r="NZ72" s="56"/>
      <c r="OA72" s="101" t="s">
        <v>325</v>
      </c>
      <c r="OB72" s="102" t="s">
        <v>325</v>
      </c>
      <c r="OC72" s="61"/>
      <c r="OD72" s="229"/>
      <c r="OE72" s="101" t="s">
        <v>0</v>
      </c>
      <c r="OF72" s="101"/>
      <c r="OG72" s="101" t="s">
        <v>325</v>
      </c>
      <c r="OH72" s="102" t="s">
        <v>325</v>
      </c>
    </row>
    <row r="73" spans="1:398" ht="15" x14ac:dyDescent="0.2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206</v>
      </c>
      <c r="N73" s="102" t="s">
        <v>209</v>
      </c>
      <c r="O73" s="72"/>
      <c r="P73" s="93">
        <v>5</v>
      </c>
      <c r="Q73" s="61" t="s">
        <v>0</v>
      </c>
      <c r="R73" s="56">
        <v>0</v>
      </c>
      <c r="S73" s="101" t="s">
        <v>288</v>
      </c>
      <c r="T73" s="102" t="s">
        <v>326</v>
      </c>
      <c r="U73" s="72"/>
      <c r="V73" s="93">
        <v>1</v>
      </c>
      <c r="W73" s="61" t="s">
        <v>0</v>
      </c>
      <c r="X73" s="56">
        <v>2</v>
      </c>
      <c r="Y73" s="101" t="s">
        <v>218</v>
      </c>
      <c r="Z73" s="102" t="s">
        <v>288</v>
      </c>
      <c r="AA73" s="84"/>
      <c r="AB73" s="56">
        <v>4</v>
      </c>
      <c r="AC73" s="61" t="s">
        <v>0</v>
      </c>
      <c r="AD73" s="56">
        <v>2</v>
      </c>
      <c r="AE73" s="101" t="s">
        <v>217</v>
      </c>
      <c r="AF73" s="102" t="s">
        <v>215</v>
      </c>
      <c r="AG73" s="84"/>
      <c r="AH73" s="56">
        <v>0</v>
      </c>
      <c r="AI73" s="61" t="s">
        <v>0</v>
      </c>
      <c r="AJ73" s="56">
        <v>4</v>
      </c>
      <c r="AK73" s="101" t="s">
        <v>216</v>
      </c>
      <c r="AL73" s="102" t="s">
        <v>215</v>
      </c>
      <c r="AM73" s="84"/>
      <c r="AN73" s="93">
        <v>0</v>
      </c>
      <c r="AO73" s="61" t="s">
        <v>0</v>
      </c>
      <c r="AP73" s="56">
        <v>2</v>
      </c>
      <c r="AQ73" s="101" t="s">
        <v>217</v>
      </c>
      <c r="AR73" s="102" t="s">
        <v>214</v>
      </c>
      <c r="AS73" s="84"/>
      <c r="AT73" s="56">
        <v>3</v>
      </c>
      <c r="AU73" s="61" t="s">
        <v>0</v>
      </c>
      <c r="AV73" s="56">
        <v>1</v>
      </c>
      <c r="AW73" s="101" t="s">
        <v>206</v>
      </c>
      <c r="AX73" s="102" t="s">
        <v>288</v>
      </c>
      <c r="AY73" s="84"/>
      <c r="AZ73" s="93">
        <v>2</v>
      </c>
      <c r="BA73" s="61" t="s">
        <v>0</v>
      </c>
      <c r="BB73" s="56">
        <v>0</v>
      </c>
      <c r="BC73" s="101" t="s">
        <v>214</v>
      </c>
      <c r="BD73" s="102" t="s">
        <v>361</v>
      </c>
      <c r="BE73" s="84"/>
      <c r="BF73" s="56">
        <v>2</v>
      </c>
      <c r="BG73" s="61" t="s">
        <v>0</v>
      </c>
      <c r="BH73" s="56">
        <v>3</v>
      </c>
      <c r="BI73" s="101" t="s">
        <v>216</v>
      </c>
      <c r="BJ73" s="102" t="s">
        <v>215</v>
      </c>
      <c r="BK73" s="84"/>
      <c r="BL73" s="56">
        <v>3</v>
      </c>
      <c r="BM73" s="61" t="s">
        <v>0</v>
      </c>
      <c r="BN73" s="56">
        <v>0</v>
      </c>
      <c r="BO73" s="101" t="s">
        <v>214</v>
      </c>
      <c r="BP73" s="102" t="s">
        <v>208</v>
      </c>
      <c r="BQ73" s="84"/>
      <c r="BR73" s="56">
        <v>1</v>
      </c>
      <c r="BS73" s="61" t="s">
        <v>0</v>
      </c>
      <c r="BT73" s="56">
        <v>3</v>
      </c>
      <c r="BU73" s="101" t="s">
        <v>288</v>
      </c>
      <c r="BV73" s="102" t="s">
        <v>211</v>
      </c>
      <c r="BW73" s="84"/>
      <c r="BX73" s="56">
        <v>3</v>
      </c>
      <c r="BY73" s="61" t="s">
        <v>0</v>
      </c>
      <c r="BZ73" s="56">
        <v>0</v>
      </c>
      <c r="CA73" s="101" t="s">
        <v>206</v>
      </c>
      <c r="CB73" s="102" t="s">
        <v>208</v>
      </c>
      <c r="CC73" s="84"/>
      <c r="CD73" s="56">
        <v>3</v>
      </c>
      <c r="CE73" s="61" t="s">
        <v>0</v>
      </c>
      <c r="CF73" s="56">
        <v>1</v>
      </c>
      <c r="CG73" s="101" t="s">
        <v>214</v>
      </c>
      <c r="CH73" s="102" t="s">
        <v>217</v>
      </c>
      <c r="CI73" s="84"/>
      <c r="CJ73" s="93">
        <v>4</v>
      </c>
      <c r="CK73" s="61" t="s">
        <v>0</v>
      </c>
      <c r="CL73" s="56">
        <v>2</v>
      </c>
      <c r="CM73" s="101" t="s">
        <v>216</v>
      </c>
      <c r="CN73" s="102" t="s">
        <v>215</v>
      </c>
      <c r="CO73" s="84"/>
      <c r="CP73" s="93">
        <v>2</v>
      </c>
      <c r="CQ73" s="61" t="s">
        <v>0</v>
      </c>
      <c r="CR73" s="56">
        <v>3</v>
      </c>
      <c r="CS73" s="101" t="s">
        <v>265</v>
      </c>
      <c r="CT73" s="102" t="s">
        <v>214</v>
      </c>
      <c r="CU73" s="84"/>
      <c r="CV73" s="56">
        <v>0</v>
      </c>
      <c r="CW73" s="61" t="s">
        <v>0</v>
      </c>
      <c r="CX73" s="56">
        <v>6</v>
      </c>
      <c r="CY73" s="101" t="s">
        <v>216</v>
      </c>
      <c r="CZ73" s="102" t="s">
        <v>215</v>
      </c>
      <c r="DA73" s="84"/>
      <c r="DB73" s="56"/>
      <c r="DC73" s="61" t="s">
        <v>0</v>
      </c>
      <c r="DD73" s="56"/>
      <c r="DE73" s="101" t="s">
        <v>325</v>
      </c>
      <c r="DF73" s="102" t="s">
        <v>325</v>
      </c>
      <c r="DG73" s="84"/>
      <c r="DH73" s="56"/>
      <c r="DI73" s="61" t="s">
        <v>0</v>
      </c>
      <c r="DJ73" s="56"/>
      <c r="DK73" s="101" t="s">
        <v>325</v>
      </c>
      <c r="DL73" s="102" t="s">
        <v>325</v>
      </c>
      <c r="DM73" s="84"/>
      <c r="DN73" s="56"/>
      <c r="DO73" s="61" t="s">
        <v>0</v>
      </c>
      <c r="DP73" s="56"/>
      <c r="DQ73" s="101" t="s">
        <v>325</v>
      </c>
      <c r="DR73" s="102" t="s">
        <v>325</v>
      </c>
      <c r="DS73" s="84"/>
      <c r="DT73" s="56"/>
      <c r="DU73" s="61" t="s">
        <v>0</v>
      </c>
      <c r="DV73" s="56"/>
      <c r="DW73" s="101" t="s">
        <v>325</v>
      </c>
      <c r="DX73" s="102" t="s">
        <v>325</v>
      </c>
      <c r="DY73" s="84"/>
      <c r="DZ73" s="56"/>
      <c r="EA73" s="61" t="s">
        <v>0</v>
      </c>
      <c r="EB73" s="56"/>
      <c r="EC73" s="101" t="s">
        <v>325</v>
      </c>
      <c r="ED73" s="102" t="s">
        <v>325</v>
      </c>
      <c r="EE73" s="84"/>
      <c r="EF73" s="56"/>
      <c r="EG73" s="61" t="s">
        <v>0</v>
      </c>
      <c r="EH73" s="56"/>
      <c r="EI73" s="101" t="s">
        <v>325</v>
      </c>
      <c r="EJ73" s="102" t="s">
        <v>325</v>
      </c>
      <c r="EK73" s="84"/>
      <c r="EL73" s="56"/>
      <c r="EM73" s="61" t="s">
        <v>0</v>
      </c>
      <c r="EN73" s="56"/>
      <c r="EO73" s="101" t="s">
        <v>325</v>
      </c>
      <c r="EP73" s="102" t="s">
        <v>325</v>
      </c>
      <c r="EQ73" s="84"/>
      <c r="ER73" s="93"/>
      <c r="ES73" s="61" t="s">
        <v>0</v>
      </c>
      <c r="ET73" s="56"/>
      <c r="EU73" s="101" t="s">
        <v>325</v>
      </c>
      <c r="EV73" s="102" t="s">
        <v>325</v>
      </c>
      <c r="EW73" s="84"/>
      <c r="EX73" s="56"/>
      <c r="EY73" s="61" t="s">
        <v>0</v>
      </c>
      <c r="EZ73" s="56"/>
      <c r="FA73" s="101" t="s">
        <v>325</v>
      </c>
      <c r="FB73" s="102" t="s">
        <v>325</v>
      </c>
      <c r="FC73" s="84"/>
      <c r="FD73" s="93"/>
      <c r="FE73" s="61" t="s">
        <v>0</v>
      </c>
      <c r="FF73" s="56"/>
      <c r="FG73" s="101" t="s">
        <v>325</v>
      </c>
      <c r="FH73" s="102" t="s">
        <v>325</v>
      </c>
      <c r="FI73" s="84"/>
      <c r="FJ73" s="56"/>
      <c r="FK73" s="61" t="s">
        <v>0</v>
      </c>
      <c r="FL73" s="56"/>
      <c r="FM73" s="101" t="s">
        <v>325</v>
      </c>
      <c r="FN73" s="102" t="s">
        <v>325</v>
      </c>
      <c r="FO73" s="84"/>
      <c r="FP73" s="56"/>
      <c r="FQ73" s="61" t="s">
        <v>0</v>
      </c>
      <c r="FR73" s="56"/>
      <c r="FS73" s="101" t="s">
        <v>325</v>
      </c>
      <c r="FT73" s="102" t="s">
        <v>325</v>
      </c>
      <c r="FU73" s="84"/>
      <c r="FV73" s="56">
        <v>4</v>
      </c>
      <c r="FW73" s="61" t="s">
        <v>0</v>
      </c>
      <c r="FX73" s="56">
        <v>2</v>
      </c>
      <c r="FY73" s="101" t="s">
        <v>211</v>
      </c>
      <c r="FZ73" s="102" t="s">
        <v>215</v>
      </c>
      <c r="GA73" s="84"/>
      <c r="GB73" s="93">
        <v>1</v>
      </c>
      <c r="GC73" s="61" t="s">
        <v>0</v>
      </c>
      <c r="GD73" s="56">
        <v>2</v>
      </c>
      <c r="GE73" s="101" t="s">
        <v>216</v>
      </c>
      <c r="GF73" s="102" t="s">
        <v>213</v>
      </c>
      <c r="GG73" s="84"/>
      <c r="GH73" s="93">
        <v>3</v>
      </c>
      <c r="GI73" s="61" t="s">
        <v>0</v>
      </c>
      <c r="GJ73" s="56">
        <v>0</v>
      </c>
      <c r="GK73" s="101" t="s">
        <v>216</v>
      </c>
      <c r="GL73" s="102" t="s">
        <v>217</v>
      </c>
      <c r="GM73" s="84"/>
      <c r="GN73" s="56">
        <v>0</v>
      </c>
      <c r="GO73" s="61" t="s">
        <v>0</v>
      </c>
      <c r="GP73" s="56">
        <v>1</v>
      </c>
      <c r="GQ73" s="101" t="s">
        <v>216</v>
      </c>
      <c r="GR73" s="102" t="s">
        <v>206</v>
      </c>
      <c r="GS73" s="84"/>
      <c r="GT73" s="56">
        <v>1</v>
      </c>
      <c r="GU73" s="61" t="s">
        <v>0</v>
      </c>
      <c r="GV73" s="56">
        <v>4</v>
      </c>
      <c r="GW73" s="101" t="s">
        <v>265</v>
      </c>
      <c r="GX73" s="102" t="s">
        <v>218</v>
      </c>
      <c r="GY73" s="84"/>
      <c r="GZ73" s="93">
        <v>5</v>
      </c>
      <c r="HA73" s="61" t="s">
        <v>0</v>
      </c>
      <c r="HB73" s="56">
        <v>2</v>
      </c>
      <c r="HC73" s="101" t="s">
        <v>265</v>
      </c>
      <c r="HD73" s="102" t="s">
        <v>388</v>
      </c>
      <c r="HE73" s="84"/>
      <c r="HF73" s="56">
        <v>2</v>
      </c>
      <c r="HG73" s="61" t="s">
        <v>0</v>
      </c>
      <c r="HH73" s="56">
        <v>0</v>
      </c>
      <c r="HI73" s="101" t="s">
        <v>211</v>
      </c>
      <c r="HJ73" s="102" t="s">
        <v>288</v>
      </c>
      <c r="HK73" s="84"/>
      <c r="HL73" s="56">
        <v>2</v>
      </c>
      <c r="HM73" s="61" t="s">
        <v>0</v>
      </c>
      <c r="HN73" s="56">
        <v>4</v>
      </c>
      <c r="HO73" s="101" t="s">
        <v>288</v>
      </c>
      <c r="HP73" s="102" t="s">
        <v>217</v>
      </c>
      <c r="HQ73" s="84"/>
      <c r="HR73" s="56">
        <v>5</v>
      </c>
      <c r="HS73" s="61" t="s">
        <v>0</v>
      </c>
      <c r="HT73" s="56">
        <v>1</v>
      </c>
      <c r="HU73" s="101" t="s">
        <v>216</v>
      </c>
      <c r="HV73" s="102" t="s">
        <v>218</v>
      </c>
      <c r="HW73" s="84"/>
      <c r="HX73" s="93"/>
      <c r="HY73" s="61" t="s">
        <v>0</v>
      </c>
      <c r="HZ73" s="56"/>
      <c r="IA73" s="101" t="s">
        <v>325</v>
      </c>
      <c r="IB73" s="102" t="s">
        <v>325</v>
      </c>
      <c r="IC73" s="84"/>
      <c r="ID73" s="56">
        <v>3</v>
      </c>
      <c r="IE73" s="61" t="s">
        <v>0</v>
      </c>
      <c r="IF73" s="56">
        <v>4</v>
      </c>
      <c r="IG73" s="101" t="s">
        <v>206</v>
      </c>
      <c r="IH73" s="102" t="s">
        <v>209</v>
      </c>
      <c r="II73" s="84"/>
      <c r="IJ73" s="56"/>
      <c r="IK73" s="61" t="s">
        <v>0</v>
      </c>
      <c r="IL73" s="56"/>
      <c r="IM73" s="101" t="s">
        <v>325</v>
      </c>
      <c r="IN73" s="102" t="s">
        <v>325</v>
      </c>
      <c r="IO73" s="84"/>
      <c r="IP73" s="93">
        <v>6</v>
      </c>
      <c r="IQ73" s="61" t="s">
        <v>0</v>
      </c>
      <c r="IR73" s="56">
        <v>0</v>
      </c>
      <c r="IS73" s="101" t="s">
        <v>214</v>
      </c>
      <c r="IT73" s="102" t="s">
        <v>388</v>
      </c>
      <c r="IU73" s="84"/>
      <c r="IV73" s="56">
        <v>0</v>
      </c>
      <c r="IW73" s="61" t="s">
        <v>0</v>
      </c>
      <c r="IX73" s="56">
        <v>2</v>
      </c>
      <c r="IY73" s="101" t="s">
        <v>218</v>
      </c>
      <c r="IZ73" s="102" t="s">
        <v>214</v>
      </c>
      <c r="JA73" s="84"/>
      <c r="JB73" s="56">
        <v>3</v>
      </c>
      <c r="JC73" s="61" t="s">
        <v>0</v>
      </c>
      <c r="JD73" s="56">
        <v>1</v>
      </c>
      <c r="JE73" s="101" t="s">
        <v>388</v>
      </c>
      <c r="JF73" s="102" t="s">
        <v>326</v>
      </c>
      <c r="JG73" s="84"/>
      <c r="JH73" s="56">
        <v>2</v>
      </c>
      <c r="JI73" s="61" t="s">
        <v>0</v>
      </c>
      <c r="JJ73" s="56">
        <v>3</v>
      </c>
      <c r="JK73" s="101" t="s">
        <v>326</v>
      </c>
      <c r="JL73" s="102" t="s">
        <v>388</v>
      </c>
      <c r="JM73" s="84"/>
      <c r="JN73" s="56">
        <v>0</v>
      </c>
      <c r="JO73" s="61" t="s">
        <v>0</v>
      </c>
      <c r="JP73" s="56">
        <v>2</v>
      </c>
      <c r="JQ73" s="101" t="s">
        <v>288</v>
      </c>
      <c r="JR73" s="102" t="s">
        <v>388</v>
      </c>
      <c r="JS73" s="84"/>
      <c r="JT73" s="93">
        <v>4</v>
      </c>
      <c r="JU73" s="61" t="s">
        <v>0</v>
      </c>
      <c r="JV73" s="56">
        <v>2</v>
      </c>
      <c r="JW73" s="101" t="s">
        <v>288</v>
      </c>
      <c r="JX73" s="102" t="s">
        <v>215</v>
      </c>
      <c r="JY73" s="84"/>
      <c r="JZ73" s="93">
        <v>4</v>
      </c>
      <c r="KA73" s="61" t="s">
        <v>0</v>
      </c>
      <c r="KB73" s="56">
        <v>2</v>
      </c>
      <c r="KC73" s="101" t="s">
        <v>416</v>
      </c>
      <c r="KD73" s="102" t="s">
        <v>208</v>
      </c>
      <c r="KE73" s="84"/>
      <c r="KF73" s="93">
        <v>0</v>
      </c>
      <c r="KG73" s="61" t="s">
        <v>0</v>
      </c>
      <c r="KH73" s="56">
        <v>1</v>
      </c>
      <c r="KI73" s="101" t="s">
        <v>215</v>
      </c>
      <c r="KJ73" s="102" t="s">
        <v>217</v>
      </c>
      <c r="KK73" s="84"/>
      <c r="KL73" s="56"/>
      <c r="KM73" s="61" t="s">
        <v>0</v>
      </c>
      <c r="KN73" s="56"/>
      <c r="KO73" s="101" t="s">
        <v>325</v>
      </c>
      <c r="KP73" s="102" t="s">
        <v>325</v>
      </c>
      <c r="KQ73" s="84"/>
      <c r="KR73" s="56">
        <v>2</v>
      </c>
      <c r="KS73" s="61" t="s">
        <v>0</v>
      </c>
      <c r="KT73" s="56">
        <v>0</v>
      </c>
      <c r="KU73" s="101" t="s">
        <v>206</v>
      </c>
      <c r="KV73" s="102" t="s">
        <v>215</v>
      </c>
      <c r="KW73" s="84"/>
      <c r="KX73" s="56"/>
      <c r="KY73" s="61" t="s">
        <v>0</v>
      </c>
      <c r="KZ73" s="56"/>
      <c r="LA73" s="101" t="s">
        <v>325</v>
      </c>
      <c r="LB73" s="102" t="s">
        <v>325</v>
      </c>
      <c r="LC73" s="84"/>
      <c r="LD73" s="93"/>
      <c r="LE73" s="61" t="s">
        <v>0</v>
      </c>
      <c r="LF73" s="56"/>
      <c r="LG73" s="101" t="s">
        <v>325</v>
      </c>
      <c r="LH73" s="102" t="s">
        <v>325</v>
      </c>
      <c r="LI73" s="84"/>
      <c r="LJ73" s="56"/>
      <c r="LK73" s="61" t="s">
        <v>0</v>
      </c>
      <c r="LL73" s="56"/>
      <c r="LM73" s="101" t="s">
        <v>325</v>
      </c>
      <c r="LN73" s="102" t="s">
        <v>325</v>
      </c>
      <c r="LO73" s="84"/>
      <c r="LP73" s="56"/>
      <c r="LQ73" s="61" t="s">
        <v>0</v>
      </c>
      <c r="LR73" s="56"/>
      <c r="LS73" s="101" t="s">
        <v>325</v>
      </c>
      <c r="LT73" s="102" t="s">
        <v>325</v>
      </c>
      <c r="LU73" s="84"/>
      <c r="LV73" s="93"/>
      <c r="LW73" s="61" t="s">
        <v>0</v>
      </c>
      <c r="LX73" s="56"/>
      <c r="LY73" s="101" t="s">
        <v>325</v>
      </c>
      <c r="LZ73" s="102" t="s">
        <v>325</v>
      </c>
      <c r="MA73" s="84"/>
      <c r="MB73" s="56"/>
      <c r="MC73" s="61" t="s">
        <v>0</v>
      </c>
      <c r="MD73" s="56"/>
      <c r="ME73" s="101" t="s">
        <v>325</v>
      </c>
      <c r="MF73" s="102" t="s">
        <v>325</v>
      </c>
      <c r="MG73" s="84"/>
      <c r="MH73" s="56"/>
      <c r="MI73" s="61" t="s">
        <v>0</v>
      </c>
      <c r="MJ73" s="56"/>
      <c r="MK73" s="101" t="s">
        <v>325</v>
      </c>
      <c r="ML73" s="102" t="s">
        <v>325</v>
      </c>
      <c r="MM73" s="84"/>
      <c r="MN73" s="56"/>
      <c r="MO73" s="61" t="s">
        <v>0</v>
      </c>
      <c r="MP73" s="56"/>
      <c r="MQ73" s="101" t="s">
        <v>325</v>
      </c>
      <c r="MR73" s="102" t="s">
        <v>325</v>
      </c>
      <c r="MS73" s="84"/>
      <c r="MT73" s="93"/>
      <c r="MU73" s="61" t="s">
        <v>0</v>
      </c>
      <c r="MV73" s="56"/>
      <c r="MW73" s="101" t="s">
        <v>325</v>
      </c>
      <c r="MX73" s="102" t="s">
        <v>325</v>
      </c>
      <c r="MY73" s="84"/>
      <c r="MZ73" s="56"/>
      <c r="NA73" s="61" t="s">
        <v>0</v>
      </c>
      <c r="NB73" s="56"/>
      <c r="NC73" s="101" t="s">
        <v>325</v>
      </c>
      <c r="ND73" s="102" t="s">
        <v>325</v>
      </c>
      <c r="NE73" s="84"/>
      <c r="NF73" s="56"/>
      <c r="NG73" s="61" t="s">
        <v>0</v>
      </c>
      <c r="NH73" s="56"/>
      <c r="NI73" s="101" t="s">
        <v>325</v>
      </c>
      <c r="NJ73" s="102" t="s">
        <v>325</v>
      </c>
      <c r="NK73" s="84"/>
      <c r="NL73" s="56"/>
      <c r="NM73" s="61" t="s">
        <v>0</v>
      </c>
      <c r="NN73" s="56"/>
      <c r="NO73" s="101" t="s">
        <v>325</v>
      </c>
      <c r="NP73" s="102" t="s">
        <v>325</v>
      </c>
      <c r="NQ73" s="84"/>
      <c r="NR73" s="56"/>
      <c r="NS73" s="61" t="s">
        <v>0</v>
      </c>
      <c r="NT73" s="56"/>
      <c r="NU73" s="101" t="s">
        <v>325</v>
      </c>
      <c r="NV73" s="102" t="s">
        <v>325</v>
      </c>
      <c r="NW73" s="61"/>
      <c r="NX73" s="93"/>
      <c r="NY73" s="61" t="s">
        <v>0</v>
      </c>
      <c r="NZ73" s="56"/>
      <c r="OA73" s="101" t="s">
        <v>325</v>
      </c>
      <c r="OB73" s="102" t="s">
        <v>325</v>
      </c>
      <c r="OC73" s="61"/>
      <c r="OD73" s="229"/>
      <c r="OE73" s="101" t="s">
        <v>0</v>
      </c>
      <c r="OF73" s="101"/>
      <c r="OG73" s="101" t="s">
        <v>325</v>
      </c>
      <c r="OH73" s="102" t="s">
        <v>325</v>
      </c>
    </row>
    <row r="74" spans="1:398" ht="15" hidden="1" customHeight="1" x14ac:dyDescent="0.2">
      <c r="A74" s="256">
        <f>IF(B74="","",VLOOKUP(B74,'Registrovaní tipéri'!$A$2:$B$101,2,FALSE))</f>
        <v>53</v>
      </c>
      <c r="B74" s="250" t="s">
        <v>317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215</v>
      </c>
      <c r="N74" s="102" t="s">
        <v>216</v>
      </c>
      <c r="O74" s="72"/>
      <c r="P74" s="93">
        <v>3</v>
      </c>
      <c r="Q74" s="61" t="s">
        <v>0</v>
      </c>
      <c r="R74" s="56">
        <v>1</v>
      </c>
      <c r="S74" s="101" t="s">
        <v>215</v>
      </c>
      <c r="T74" s="102" t="s">
        <v>216</v>
      </c>
      <c r="U74" s="72"/>
      <c r="V74" s="93">
        <v>1</v>
      </c>
      <c r="W74" s="61" t="s">
        <v>0</v>
      </c>
      <c r="X74" s="56">
        <v>2</v>
      </c>
      <c r="Y74" s="101" t="s">
        <v>265</v>
      </c>
      <c r="Z74" s="102" t="s">
        <v>215</v>
      </c>
      <c r="AA74" s="84"/>
      <c r="AB74" s="56"/>
      <c r="AC74" s="61" t="s">
        <v>0</v>
      </c>
      <c r="AD74" s="56"/>
      <c r="AE74" s="101" t="s">
        <v>325</v>
      </c>
      <c r="AF74" s="102" t="s">
        <v>325</v>
      </c>
      <c r="AG74" s="84"/>
      <c r="AH74" s="56">
        <v>0</v>
      </c>
      <c r="AI74" s="61" t="s">
        <v>0</v>
      </c>
      <c r="AJ74" s="56">
        <v>2</v>
      </c>
      <c r="AK74" s="101" t="s">
        <v>215</v>
      </c>
      <c r="AL74" s="102" t="s">
        <v>211</v>
      </c>
      <c r="AM74" s="84"/>
      <c r="AN74" s="93">
        <v>0</v>
      </c>
      <c r="AO74" s="61" t="s">
        <v>0</v>
      </c>
      <c r="AP74" s="56">
        <v>3</v>
      </c>
      <c r="AQ74" s="101" t="s">
        <v>217</v>
      </c>
      <c r="AR74" s="102" t="s">
        <v>214</v>
      </c>
      <c r="AS74" s="84"/>
      <c r="AT74" s="56">
        <v>3</v>
      </c>
      <c r="AU74" s="61" t="s">
        <v>0</v>
      </c>
      <c r="AV74" s="56">
        <v>1</v>
      </c>
      <c r="AW74" s="101" t="s">
        <v>215</v>
      </c>
      <c r="AX74" s="102" t="s">
        <v>216</v>
      </c>
      <c r="AY74" s="84"/>
      <c r="AZ74" s="93">
        <v>3</v>
      </c>
      <c r="BA74" s="61" t="s">
        <v>0</v>
      </c>
      <c r="BB74" s="56">
        <v>1</v>
      </c>
      <c r="BC74" s="101" t="s">
        <v>216</v>
      </c>
      <c r="BD74" s="102" t="s">
        <v>359</v>
      </c>
      <c r="BE74" s="84"/>
      <c r="BF74" s="56">
        <v>1</v>
      </c>
      <c r="BG74" s="61" t="s">
        <v>0</v>
      </c>
      <c r="BH74" s="56">
        <v>3</v>
      </c>
      <c r="BI74" s="101" t="s">
        <v>215</v>
      </c>
      <c r="BJ74" s="102" t="s">
        <v>288</v>
      </c>
      <c r="BK74" s="84"/>
      <c r="BL74" s="56">
        <v>2</v>
      </c>
      <c r="BM74" s="61" t="s">
        <v>0</v>
      </c>
      <c r="BN74" s="56">
        <v>0</v>
      </c>
      <c r="BO74" s="101" t="s">
        <v>217</v>
      </c>
      <c r="BP74" s="102" t="s">
        <v>214</v>
      </c>
      <c r="BQ74" s="84"/>
      <c r="BR74" s="56"/>
      <c r="BS74" s="61" t="s">
        <v>0</v>
      </c>
      <c r="BT74" s="56"/>
      <c r="BU74" s="101" t="s">
        <v>325</v>
      </c>
      <c r="BV74" s="102" t="s">
        <v>325</v>
      </c>
      <c r="BW74" s="84"/>
      <c r="BX74" s="56"/>
      <c r="BY74" s="61" t="s">
        <v>0</v>
      </c>
      <c r="BZ74" s="56"/>
      <c r="CA74" s="101" t="s">
        <v>325</v>
      </c>
      <c r="CB74" s="102" t="s">
        <v>325</v>
      </c>
      <c r="CC74" s="84"/>
      <c r="CD74" s="56"/>
      <c r="CE74" s="61" t="s">
        <v>0</v>
      </c>
      <c r="CF74" s="56"/>
      <c r="CG74" s="101" t="s">
        <v>325</v>
      </c>
      <c r="CH74" s="102" t="s">
        <v>325</v>
      </c>
      <c r="CI74" s="84"/>
      <c r="CJ74" s="93"/>
      <c r="CK74" s="61" t="s">
        <v>0</v>
      </c>
      <c r="CL74" s="56"/>
      <c r="CM74" s="101" t="s">
        <v>325</v>
      </c>
      <c r="CN74" s="102" t="s">
        <v>325</v>
      </c>
      <c r="CO74" s="84"/>
      <c r="CP74" s="93"/>
      <c r="CQ74" s="61" t="s">
        <v>0</v>
      </c>
      <c r="CR74" s="56"/>
      <c r="CS74" s="101" t="s">
        <v>325</v>
      </c>
      <c r="CT74" s="102" t="s">
        <v>325</v>
      </c>
      <c r="CU74" s="84"/>
      <c r="CV74" s="56"/>
      <c r="CW74" s="61" t="s">
        <v>0</v>
      </c>
      <c r="CX74" s="56"/>
      <c r="CY74" s="101" t="s">
        <v>325</v>
      </c>
      <c r="CZ74" s="102" t="s">
        <v>325</v>
      </c>
      <c r="DA74" s="84"/>
      <c r="DB74" s="56"/>
      <c r="DC74" s="61" t="s">
        <v>0</v>
      </c>
      <c r="DD74" s="56"/>
      <c r="DE74" s="101" t="s">
        <v>325</v>
      </c>
      <c r="DF74" s="102" t="s">
        <v>325</v>
      </c>
      <c r="DG74" s="84"/>
      <c r="DH74" s="56"/>
      <c r="DI74" s="61" t="s">
        <v>0</v>
      </c>
      <c r="DJ74" s="56"/>
      <c r="DK74" s="101" t="s">
        <v>325</v>
      </c>
      <c r="DL74" s="102" t="s">
        <v>325</v>
      </c>
      <c r="DM74" s="84"/>
      <c r="DN74" s="56"/>
      <c r="DO74" s="61" t="s">
        <v>0</v>
      </c>
      <c r="DP74" s="56"/>
      <c r="DQ74" s="101" t="s">
        <v>325</v>
      </c>
      <c r="DR74" s="102" t="s">
        <v>325</v>
      </c>
      <c r="DS74" s="84"/>
      <c r="DT74" s="56"/>
      <c r="DU74" s="61" t="s">
        <v>0</v>
      </c>
      <c r="DV74" s="56"/>
      <c r="DW74" s="101" t="s">
        <v>325</v>
      </c>
      <c r="DX74" s="102" t="s">
        <v>325</v>
      </c>
      <c r="DY74" s="84"/>
      <c r="DZ74" s="56"/>
      <c r="EA74" s="61" t="s">
        <v>0</v>
      </c>
      <c r="EB74" s="56"/>
      <c r="EC74" s="101" t="s">
        <v>325</v>
      </c>
      <c r="ED74" s="102" t="s">
        <v>325</v>
      </c>
      <c r="EE74" s="84"/>
      <c r="EF74" s="56"/>
      <c r="EG74" s="61" t="s">
        <v>0</v>
      </c>
      <c r="EH74" s="56"/>
      <c r="EI74" s="101" t="s">
        <v>325</v>
      </c>
      <c r="EJ74" s="102" t="s">
        <v>325</v>
      </c>
      <c r="EK74" s="84"/>
      <c r="EL74" s="56"/>
      <c r="EM74" s="61" t="s">
        <v>0</v>
      </c>
      <c r="EN74" s="56"/>
      <c r="EO74" s="101" t="s">
        <v>325</v>
      </c>
      <c r="EP74" s="102" t="s">
        <v>325</v>
      </c>
      <c r="EQ74" s="84"/>
      <c r="ER74" s="93"/>
      <c r="ES74" s="61" t="s">
        <v>0</v>
      </c>
      <c r="ET74" s="56"/>
      <c r="EU74" s="101" t="s">
        <v>325</v>
      </c>
      <c r="EV74" s="102" t="s">
        <v>325</v>
      </c>
      <c r="EW74" s="84"/>
      <c r="EX74" s="56"/>
      <c r="EY74" s="61" t="s">
        <v>0</v>
      </c>
      <c r="EZ74" s="56"/>
      <c r="FA74" s="101" t="s">
        <v>325</v>
      </c>
      <c r="FB74" s="102" t="s">
        <v>325</v>
      </c>
      <c r="FC74" s="84"/>
      <c r="FD74" s="93"/>
      <c r="FE74" s="61" t="s">
        <v>0</v>
      </c>
      <c r="FF74" s="56"/>
      <c r="FG74" s="101" t="s">
        <v>325</v>
      </c>
      <c r="FH74" s="102" t="s">
        <v>325</v>
      </c>
      <c r="FI74" s="84"/>
      <c r="FJ74" s="56"/>
      <c r="FK74" s="61" t="s">
        <v>0</v>
      </c>
      <c r="FL74" s="56"/>
      <c r="FM74" s="101" t="s">
        <v>325</v>
      </c>
      <c r="FN74" s="102" t="s">
        <v>325</v>
      </c>
      <c r="FO74" s="84"/>
      <c r="FP74" s="56"/>
      <c r="FQ74" s="61" t="s">
        <v>0</v>
      </c>
      <c r="FR74" s="56"/>
      <c r="FS74" s="101" t="s">
        <v>325</v>
      </c>
      <c r="FT74" s="102" t="s">
        <v>325</v>
      </c>
      <c r="FU74" s="84"/>
      <c r="FV74" s="56"/>
      <c r="FW74" s="61" t="s">
        <v>0</v>
      </c>
      <c r="FX74" s="56"/>
      <c r="FY74" s="101" t="s">
        <v>325</v>
      </c>
      <c r="FZ74" s="102" t="s">
        <v>325</v>
      </c>
      <c r="GA74" s="84"/>
      <c r="GB74" s="93"/>
      <c r="GC74" s="61" t="s">
        <v>0</v>
      </c>
      <c r="GD74" s="56"/>
      <c r="GE74" s="101" t="s">
        <v>325</v>
      </c>
      <c r="GF74" s="102" t="s">
        <v>325</v>
      </c>
      <c r="GG74" s="84"/>
      <c r="GH74" s="93"/>
      <c r="GI74" s="61" t="s">
        <v>0</v>
      </c>
      <c r="GJ74" s="56"/>
      <c r="GK74" s="101" t="s">
        <v>325</v>
      </c>
      <c r="GL74" s="102" t="s">
        <v>325</v>
      </c>
      <c r="GM74" s="84"/>
      <c r="GN74" s="56"/>
      <c r="GO74" s="61" t="s">
        <v>0</v>
      </c>
      <c r="GP74" s="56"/>
      <c r="GQ74" s="101" t="s">
        <v>325</v>
      </c>
      <c r="GR74" s="102" t="s">
        <v>325</v>
      </c>
      <c r="GS74" s="84"/>
      <c r="GT74" s="56"/>
      <c r="GU74" s="61" t="s">
        <v>0</v>
      </c>
      <c r="GV74" s="56"/>
      <c r="GW74" s="101" t="s">
        <v>325</v>
      </c>
      <c r="GX74" s="102" t="s">
        <v>325</v>
      </c>
      <c r="GY74" s="84"/>
      <c r="GZ74" s="93"/>
      <c r="HA74" s="61" t="s">
        <v>0</v>
      </c>
      <c r="HB74" s="56"/>
      <c r="HC74" s="101" t="s">
        <v>325</v>
      </c>
      <c r="HD74" s="102" t="s">
        <v>325</v>
      </c>
      <c r="HE74" s="84"/>
      <c r="HF74" s="56"/>
      <c r="HG74" s="61" t="s">
        <v>0</v>
      </c>
      <c r="HH74" s="56"/>
      <c r="HI74" s="101" t="s">
        <v>325</v>
      </c>
      <c r="HJ74" s="102" t="s">
        <v>325</v>
      </c>
      <c r="HK74" s="84"/>
      <c r="HL74" s="56"/>
      <c r="HM74" s="61" t="s">
        <v>0</v>
      </c>
      <c r="HN74" s="56"/>
      <c r="HO74" s="101" t="s">
        <v>325</v>
      </c>
      <c r="HP74" s="102" t="s">
        <v>325</v>
      </c>
      <c r="HQ74" s="84"/>
      <c r="HR74" s="56"/>
      <c r="HS74" s="61" t="s">
        <v>0</v>
      </c>
      <c r="HT74" s="56"/>
      <c r="HU74" s="101" t="s">
        <v>325</v>
      </c>
      <c r="HV74" s="102" t="s">
        <v>325</v>
      </c>
      <c r="HW74" s="84"/>
      <c r="HX74" s="93"/>
      <c r="HY74" s="61" t="s">
        <v>0</v>
      </c>
      <c r="HZ74" s="56"/>
      <c r="IA74" s="101" t="s">
        <v>325</v>
      </c>
      <c r="IB74" s="102" t="s">
        <v>325</v>
      </c>
      <c r="IC74" s="84"/>
      <c r="ID74" s="56"/>
      <c r="IE74" s="61" t="s">
        <v>0</v>
      </c>
      <c r="IF74" s="56"/>
      <c r="IG74" s="101" t="s">
        <v>325</v>
      </c>
      <c r="IH74" s="102" t="s">
        <v>325</v>
      </c>
      <c r="II74" s="84"/>
      <c r="IJ74" s="56"/>
      <c r="IK74" s="61" t="s">
        <v>0</v>
      </c>
      <c r="IL74" s="56"/>
      <c r="IM74" s="101" t="s">
        <v>325</v>
      </c>
      <c r="IN74" s="102" t="s">
        <v>325</v>
      </c>
      <c r="IO74" s="84"/>
      <c r="IP74" s="93"/>
      <c r="IQ74" s="61" t="s">
        <v>0</v>
      </c>
      <c r="IR74" s="56"/>
      <c r="IS74" s="101" t="s">
        <v>325</v>
      </c>
      <c r="IT74" s="102" t="s">
        <v>325</v>
      </c>
      <c r="IU74" s="84"/>
      <c r="IV74" s="56"/>
      <c r="IW74" s="61" t="s">
        <v>0</v>
      </c>
      <c r="IX74" s="56"/>
      <c r="IY74" s="101" t="s">
        <v>325</v>
      </c>
      <c r="IZ74" s="102" t="s">
        <v>325</v>
      </c>
      <c r="JA74" s="84"/>
      <c r="JB74" s="56"/>
      <c r="JC74" s="61" t="s">
        <v>0</v>
      </c>
      <c r="JD74" s="56"/>
      <c r="JE74" s="101" t="s">
        <v>325</v>
      </c>
      <c r="JF74" s="102" t="s">
        <v>325</v>
      </c>
      <c r="JG74" s="84"/>
      <c r="JH74" s="56"/>
      <c r="JI74" s="61" t="s">
        <v>0</v>
      </c>
      <c r="JJ74" s="56"/>
      <c r="JK74" s="101" t="s">
        <v>325</v>
      </c>
      <c r="JL74" s="102" t="s">
        <v>325</v>
      </c>
      <c r="JM74" s="84"/>
      <c r="JN74" s="56"/>
      <c r="JO74" s="61" t="s">
        <v>0</v>
      </c>
      <c r="JP74" s="56"/>
      <c r="JQ74" s="101" t="s">
        <v>325</v>
      </c>
      <c r="JR74" s="102" t="s">
        <v>325</v>
      </c>
      <c r="JS74" s="84"/>
      <c r="JT74" s="93"/>
      <c r="JU74" s="61" t="s">
        <v>0</v>
      </c>
      <c r="JV74" s="56"/>
      <c r="JW74" s="101" t="s">
        <v>325</v>
      </c>
      <c r="JX74" s="102" t="s">
        <v>325</v>
      </c>
      <c r="JY74" s="84"/>
      <c r="JZ74" s="93"/>
      <c r="KA74" s="61" t="s">
        <v>0</v>
      </c>
      <c r="KB74" s="56"/>
      <c r="KC74" s="101" t="s">
        <v>325</v>
      </c>
      <c r="KD74" s="102" t="s">
        <v>325</v>
      </c>
      <c r="KE74" s="84"/>
      <c r="KF74" s="93"/>
      <c r="KG74" s="61" t="s">
        <v>0</v>
      </c>
      <c r="KH74" s="56"/>
      <c r="KI74" s="101" t="s">
        <v>325</v>
      </c>
      <c r="KJ74" s="102" t="s">
        <v>325</v>
      </c>
      <c r="KK74" s="84"/>
      <c r="KL74" s="56"/>
      <c r="KM74" s="61" t="s">
        <v>0</v>
      </c>
      <c r="KN74" s="56"/>
      <c r="KO74" s="101" t="s">
        <v>325</v>
      </c>
      <c r="KP74" s="102" t="s">
        <v>325</v>
      </c>
      <c r="KQ74" s="84"/>
      <c r="KR74" s="56"/>
      <c r="KS74" s="61" t="s">
        <v>0</v>
      </c>
      <c r="KT74" s="56"/>
      <c r="KU74" s="101" t="s">
        <v>325</v>
      </c>
      <c r="KV74" s="102" t="s">
        <v>325</v>
      </c>
      <c r="KW74" s="84"/>
      <c r="KX74" s="56"/>
      <c r="KY74" s="61" t="s">
        <v>0</v>
      </c>
      <c r="KZ74" s="56"/>
      <c r="LA74" s="101" t="s">
        <v>325</v>
      </c>
      <c r="LB74" s="102" t="s">
        <v>325</v>
      </c>
      <c r="LC74" s="84"/>
      <c r="LD74" s="93"/>
      <c r="LE74" s="61" t="s">
        <v>0</v>
      </c>
      <c r="LF74" s="56"/>
      <c r="LG74" s="101" t="s">
        <v>325</v>
      </c>
      <c r="LH74" s="102" t="s">
        <v>325</v>
      </c>
      <c r="LI74" s="84"/>
      <c r="LJ74" s="56"/>
      <c r="LK74" s="61" t="s">
        <v>0</v>
      </c>
      <c r="LL74" s="56"/>
      <c r="LM74" s="101" t="s">
        <v>325</v>
      </c>
      <c r="LN74" s="102" t="s">
        <v>325</v>
      </c>
      <c r="LO74" s="84"/>
      <c r="LP74" s="56"/>
      <c r="LQ74" s="61" t="s">
        <v>0</v>
      </c>
      <c r="LR74" s="56"/>
      <c r="LS74" s="101" t="s">
        <v>325</v>
      </c>
      <c r="LT74" s="102" t="s">
        <v>325</v>
      </c>
      <c r="LU74" s="84"/>
      <c r="LV74" s="93"/>
      <c r="LW74" s="61" t="s">
        <v>0</v>
      </c>
      <c r="LX74" s="56"/>
      <c r="LY74" s="101" t="s">
        <v>325</v>
      </c>
      <c r="LZ74" s="102" t="s">
        <v>325</v>
      </c>
      <c r="MA74" s="84"/>
      <c r="MB74" s="56"/>
      <c r="MC74" s="61" t="s">
        <v>0</v>
      </c>
      <c r="MD74" s="56"/>
      <c r="ME74" s="101" t="s">
        <v>325</v>
      </c>
      <c r="MF74" s="102" t="s">
        <v>325</v>
      </c>
      <c r="MG74" s="84"/>
      <c r="MH74" s="56"/>
      <c r="MI74" s="61" t="s">
        <v>0</v>
      </c>
      <c r="MJ74" s="56"/>
      <c r="MK74" s="101" t="s">
        <v>325</v>
      </c>
      <c r="ML74" s="102" t="s">
        <v>325</v>
      </c>
      <c r="MM74" s="84"/>
      <c r="MN74" s="56"/>
      <c r="MO74" s="61" t="s">
        <v>0</v>
      </c>
      <c r="MP74" s="56"/>
      <c r="MQ74" s="101" t="s">
        <v>325</v>
      </c>
      <c r="MR74" s="102" t="s">
        <v>325</v>
      </c>
      <c r="MS74" s="84"/>
      <c r="MT74" s="93"/>
      <c r="MU74" s="61" t="s">
        <v>0</v>
      </c>
      <c r="MV74" s="56"/>
      <c r="MW74" s="101" t="s">
        <v>325</v>
      </c>
      <c r="MX74" s="102" t="s">
        <v>325</v>
      </c>
      <c r="MY74" s="84"/>
      <c r="MZ74" s="56"/>
      <c r="NA74" s="61" t="s">
        <v>0</v>
      </c>
      <c r="NB74" s="56"/>
      <c r="NC74" s="101" t="s">
        <v>325</v>
      </c>
      <c r="ND74" s="102" t="s">
        <v>325</v>
      </c>
      <c r="NE74" s="84"/>
      <c r="NF74" s="56"/>
      <c r="NG74" s="61" t="s">
        <v>0</v>
      </c>
      <c r="NH74" s="56"/>
      <c r="NI74" s="101" t="s">
        <v>325</v>
      </c>
      <c r="NJ74" s="102" t="s">
        <v>325</v>
      </c>
      <c r="NK74" s="84"/>
      <c r="NL74" s="56"/>
      <c r="NM74" s="61" t="s">
        <v>0</v>
      </c>
      <c r="NN74" s="56"/>
      <c r="NO74" s="101" t="s">
        <v>325</v>
      </c>
      <c r="NP74" s="102" t="s">
        <v>325</v>
      </c>
      <c r="NQ74" s="84"/>
      <c r="NR74" s="56"/>
      <c r="NS74" s="61" t="s">
        <v>0</v>
      </c>
      <c r="NT74" s="56"/>
      <c r="NU74" s="101" t="s">
        <v>325</v>
      </c>
      <c r="NV74" s="102" t="s">
        <v>325</v>
      </c>
      <c r="NW74" s="61"/>
      <c r="NX74" s="93"/>
      <c r="NY74" s="61" t="s">
        <v>0</v>
      </c>
      <c r="NZ74" s="56"/>
      <c r="OA74" s="101" t="s">
        <v>325</v>
      </c>
      <c r="OB74" s="102" t="s">
        <v>325</v>
      </c>
      <c r="OC74" s="61"/>
      <c r="OD74" s="229"/>
      <c r="OE74" s="101" t="s">
        <v>0</v>
      </c>
      <c r="OF74" s="101"/>
      <c r="OG74" s="101" t="s">
        <v>325</v>
      </c>
      <c r="OH74" s="102" t="s">
        <v>325</v>
      </c>
    </row>
    <row r="75" spans="1:398" ht="15" x14ac:dyDescent="0.2">
      <c r="A75" s="260">
        <f>IF(B75="","",VLOOKUP(B75,'Registrovaní tipéri'!$A$2:$B$101,2,FALSE))</f>
        <v>67</v>
      </c>
      <c r="B75" s="250" t="s">
        <v>203</v>
      </c>
      <c r="J75" s="248">
        <v>2</v>
      </c>
      <c r="K75" s="61"/>
      <c r="L75" s="61">
        <v>3</v>
      </c>
      <c r="M75" s="61" t="s">
        <v>215</v>
      </c>
      <c r="N75" s="190" t="s">
        <v>215</v>
      </c>
      <c r="O75" s="72"/>
      <c r="P75" s="93">
        <v>4</v>
      </c>
      <c r="Q75" s="61" t="s">
        <v>0</v>
      </c>
      <c r="R75" s="56">
        <v>1</v>
      </c>
      <c r="S75" s="101" t="s">
        <v>217</v>
      </c>
      <c r="T75" s="102" t="s">
        <v>215</v>
      </c>
      <c r="U75" s="72"/>
      <c r="V75" s="93">
        <v>1</v>
      </c>
      <c r="W75" s="61" t="s">
        <v>0</v>
      </c>
      <c r="X75" s="56">
        <v>2</v>
      </c>
      <c r="Y75" s="101" t="s">
        <v>215</v>
      </c>
      <c r="Z75" s="102" t="s">
        <v>215</v>
      </c>
      <c r="AA75" s="84"/>
      <c r="AB75" s="56">
        <v>4</v>
      </c>
      <c r="AC75" s="61" t="s">
        <v>0</v>
      </c>
      <c r="AD75" s="56">
        <v>1</v>
      </c>
      <c r="AE75" s="101" t="s">
        <v>288</v>
      </c>
      <c r="AF75" s="102" t="s">
        <v>215</v>
      </c>
      <c r="AG75" s="84"/>
      <c r="AH75" s="56">
        <v>0</v>
      </c>
      <c r="AI75" s="61" t="s">
        <v>0</v>
      </c>
      <c r="AJ75" s="56">
        <v>3</v>
      </c>
      <c r="AK75" s="101" t="s">
        <v>215</v>
      </c>
      <c r="AL75" s="102" t="s">
        <v>218</v>
      </c>
      <c r="AM75" s="84"/>
      <c r="AN75" s="93">
        <v>0</v>
      </c>
      <c r="AO75" s="61" t="s">
        <v>0</v>
      </c>
      <c r="AP75" s="56">
        <v>3</v>
      </c>
      <c r="AQ75" s="101" t="s">
        <v>217</v>
      </c>
      <c r="AR75" s="102" t="s">
        <v>364</v>
      </c>
      <c r="AS75" s="84"/>
      <c r="AT75" s="56"/>
      <c r="AU75" s="61" t="s">
        <v>0</v>
      </c>
      <c r="AV75" s="56"/>
      <c r="AW75" s="101" t="s">
        <v>325</v>
      </c>
      <c r="AX75" s="102" t="s">
        <v>325</v>
      </c>
      <c r="AY75" s="84"/>
      <c r="AZ75" s="93">
        <v>4</v>
      </c>
      <c r="BA75" s="61" t="s">
        <v>0</v>
      </c>
      <c r="BB75" s="56">
        <v>1</v>
      </c>
      <c r="BC75" s="101" t="s">
        <v>217</v>
      </c>
      <c r="BD75" s="102" t="s">
        <v>218</v>
      </c>
      <c r="BE75" s="84"/>
      <c r="BF75" s="56">
        <v>1</v>
      </c>
      <c r="BG75" s="61" t="s">
        <v>0</v>
      </c>
      <c r="BH75" s="56">
        <v>2</v>
      </c>
      <c r="BI75" s="101" t="s">
        <v>218</v>
      </c>
      <c r="BJ75" s="102" t="s">
        <v>215</v>
      </c>
      <c r="BK75" s="84"/>
      <c r="BL75" s="56">
        <v>4</v>
      </c>
      <c r="BM75" s="61" t="s">
        <v>0</v>
      </c>
      <c r="BN75" s="56">
        <v>1</v>
      </c>
      <c r="BO75" s="101" t="s">
        <v>361</v>
      </c>
      <c r="BP75" s="102" t="s">
        <v>208</v>
      </c>
      <c r="BQ75" s="84"/>
      <c r="BR75" s="56">
        <v>0</v>
      </c>
      <c r="BS75" s="61" t="s">
        <v>0</v>
      </c>
      <c r="BT75" s="56">
        <v>2</v>
      </c>
      <c r="BU75" s="101" t="s">
        <v>215</v>
      </c>
      <c r="BV75" s="102" t="s">
        <v>215</v>
      </c>
      <c r="BW75" s="84"/>
      <c r="BX75" s="56">
        <v>3</v>
      </c>
      <c r="BY75" s="61" t="s">
        <v>0</v>
      </c>
      <c r="BZ75" s="56">
        <v>0</v>
      </c>
      <c r="CA75" s="101" t="s">
        <v>217</v>
      </c>
      <c r="CB75" s="102" t="s">
        <v>215</v>
      </c>
      <c r="CC75" s="84"/>
      <c r="CD75" s="56">
        <v>3</v>
      </c>
      <c r="CE75" s="61" t="s">
        <v>0</v>
      </c>
      <c r="CF75" s="56">
        <v>0</v>
      </c>
      <c r="CG75" s="101" t="s">
        <v>217</v>
      </c>
      <c r="CH75" s="102" t="s">
        <v>288</v>
      </c>
      <c r="CI75" s="84"/>
      <c r="CJ75" s="93">
        <v>3</v>
      </c>
      <c r="CK75" s="61" t="s">
        <v>0</v>
      </c>
      <c r="CL75" s="56">
        <v>1</v>
      </c>
      <c r="CM75" s="101" t="s">
        <v>288</v>
      </c>
      <c r="CN75" s="102" t="s">
        <v>288</v>
      </c>
      <c r="CO75" s="84"/>
      <c r="CP75" s="93">
        <v>0</v>
      </c>
      <c r="CQ75" s="61" t="s">
        <v>0</v>
      </c>
      <c r="CR75" s="56">
        <v>4</v>
      </c>
      <c r="CS75" s="101" t="s">
        <v>216</v>
      </c>
      <c r="CT75" s="102" t="s">
        <v>214</v>
      </c>
      <c r="CU75" s="84"/>
      <c r="CV75" s="56">
        <v>0</v>
      </c>
      <c r="CW75" s="61" t="s">
        <v>0</v>
      </c>
      <c r="CX75" s="56">
        <v>3</v>
      </c>
      <c r="CY75" s="101" t="s">
        <v>215</v>
      </c>
      <c r="CZ75" s="102" t="s">
        <v>215</v>
      </c>
      <c r="DA75" s="84"/>
      <c r="DB75" s="56">
        <v>0</v>
      </c>
      <c r="DC75" s="61" t="s">
        <v>0</v>
      </c>
      <c r="DD75" s="56">
        <v>2</v>
      </c>
      <c r="DE75" s="101" t="s">
        <v>265</v>
      </c>
      <c r="DF75" s="102" t="s">
        <v>359</v>
      </c>
      <c r="DG75" s="84"/>
      <c r="DH75" s="56">
        <v>2</v>
      </c>
      <c r="DI75" s="61" t="s">
        <v>0</v>
      </c>
      <c r="DJ75" s="56">
        <v>0</v>
      </c>
      <c r="DK75" s="101" t="s">
        <v>216</v>
      </c>
      <c r="DL75" s="102" t="s">
        <v>288</v>
      </c>
      <c r="DM75" s="84"/>
      <c r="DN75" s="56">
        <v>0</v>
      </c>
      <c r="DO75" s="61" t="s">
        <v>0</v>
      </c>
      <c r="DP75" s="56">
        <v>1</v>
      </c>
      <c r="DQ75" s="101" t="s">
        <v>214</v>
      </c>
      <c r="DR75" s="102" t="s">
        <v>215</v>
      </c>
      <c r="DS75" s="84"/>
      <c r="DT75" s="56">
        <v>4</v>
      </c>
      <c r="DU75" s="61" t="s">
        <v>0</v>
      </c>
      <c r="DV75" s="56">
        <v>0</v>
      </c>
      <c r="DW75" s="101" t="s">
        <v>218</v>
      </c>
      <c r="DX75" s="102" t="s">
        <v>214</v>
      </c>
      <c r="DY75" s="84"/>
      <c r="DZ75" s="56">
        <v>2</v>
      </c>
      <c r="EA75" s="61" t="s">
        <v>0</v>
      </c>
      <c r="EB75" s="56">
        <v>0</v>
      </c>
      <c r="EC75" s="101" t="s">
        <v>265</v>
      </c>
      <c r="ED75" s="102" t="s">
        <v>215</v>
      </c>
      <c r="EE75" s="84"/>
      <c r="EF75" s="56">
        <v>1</v>
      </c>
      <c r="EG75" s="61" t="s">
        <v>0</v>
      </c>
      <c r="EH75" s="56">
        <v>4</v>
      </c>
      <c r="EI75" s="101" t="s">
        <v>265</v>
      </c>
      <c r="EJ75" s="102" t="s">
        <v>215</v>
      </c>
      <c r="EK75" s="84"/>
      <c r="EL75" s="56">
        <v>0</v>
      </c>
      <c r="EM75" s="61" t="s">
        <v>0</v>
      </c>
      <c r="EN75" s="56">
        <v>2</v>
      </c>
      <c r="EO75" s="101" t="s">
        <v>215</v>
      </c>
      <c r="EP75" s="102" t="s">
        <v>211</v>
      </c>
      <c r="EQ75" s="84"/>
      <c r="ER75" s="93">
        <v>0</v>
      </c>
      <c r="ES75" s="61" t="s">
        <v>0</v>
      </c>
      <c r="ET75" s="56">
        <v>2</v>
      </c>
      <c r="EU75" s="101" t="s">
        <v>217</v>
      </c>
      <c r="EV75" s="102" t="s">
        <v>361</v>
      </c>
      <c r="EW75" s="84"/>
      <c r="EX75" s="56">
        <v>4</v>
      </c>
      <c r="EY75" s="61" t="s">
        <v>0</v>
      </c>
      <c r="EZ75" s="56">
        <v>0</v>
      </c>
      <c r="FA75" s="101" t="s">
        <v>215</v>
      </c>
      <c r="FB75" s="102" t="s">
        <v>218</v>
      </c>
      <c r="FC75" s="84"/>
      <c r="FD75" s="93">
        <v>2</v>
      </c>
      <c r="FE75" s="61" t="s">
        <v>0</v>
      </c>
      <c r="FF75" s="56">
        <v>1</v>
      </c>
      <c r="FG75" s="101" t="s">
        <v>217</v>
      </c>
      <c r="FH75" s="102" t="s">
        <v>213</v>
      </c>
      <c r="FI75" s="84"/>
      <c r="FJ75" s="56">
        <v>3</v>
      </c>
      <c r="FK75" s="61" t="s">
        <v>0</v>
      </c>
      <c r="FL75" s="56">
        <v>1</v>
      </c>
      <c r="FM75" s="101" t="s">
        <v>215</v>
      </c>
      <c r="FN75" s="102" t="s">
        <v>218</v>
      </c>
      <c r="FO75" s="84"/>
      <c r="FP75" s="56">
        <v>1</v>
      </c>
      <c r="FQ75" s="61" t="s">
        <v>0</v>
      </c>
      <c r="FR75" s="56">
        <v>3</v>
      </c>
      <c r="FS75" s="101" t="s">
        <v>215</v>
      </c>
      <c r="FT75" s="102" t="s">
        <v>218</v>
      </c>
      <c r="FU75" s="84"/>
      <c r="FV75" s="56">
        <v>3</v>
      </c>
      <c r="FW75" s="61" t="s">
        <v>0</v>
      </c>
      <c r="FX75" s="56">
        <v>1</v>
      </c>
      <c r="FY75" s="101" t="s">
        <v>215</v>
      </c>
      <c r="FZ75" s="102" t="s">
        <v>217</v>
      </c>
      <c r="GA75" s="84"/>
      <c r="GB75" s="93">
        <v>1</v>
      </c>
      <c r="GC75" s="61" t="s">
        <v>0</v>
      </c>
      <c r="GD75" s="56">
        <v>3</v>
      </c>
      <c r="GE75" s="101" t="s">
        <v>216</v>
      </c>
      <c r="GF75" s="102" t="s">
        <v>216</v>
      </c>
      <c r="GG75" s="84"/>
      <c r="GH75" s="93">
        <v>3</v>
      </c>
      <c r="GI75" s="61" t="s">
        <v>0</v>
      </c>
      <c r="GJ75" s="56">
        <v>1</v>
      </c>
      <c r="GK75" s="101" t="s">
        <v>216</v>
      </c>
      <c r="GL75" s="102" t="s">
        <v>216</v>
      </c>
      <c r="GM75" s="84"/>
      <c r="GN75" s="56">
        <v>1</v>
      </c>
      <c r="GO75" s="61" t="s">
        <v>0</v>
      </c>
      <c r="GP75" s="56">
        <v>3</v>
      </c>
      <c r="GQ75" s="101" t="s">
        <v>217</v>
      </c>
      <c r="GR75" s="102" t="s">
        <v>217</v>
      </c>
      <c r="GS75" s="84"/>
      <c r="GT75" s="56">
        <v>1</v>
      </c>
      <c r="GU75" s="61" t="s">
        <v>0</v>
      </c>
      <c r="GV75" s="56">
        <v>2</v>
      </c>
      <c r="GW75" s="101" t="s">
        <v>265</v>
      </c>
      <c r="GX75" s="102" t="s">
        <v>326</v>
      </c>
      <c r="GY75" s="84"/>
      <c r="GZ75" s="93"/>
      <c r="HA75" s="61" t="s">
        <v>0</v>
      </c>
      <c r="HB75" s="56"/>
      <c r="HC75" s="101" t="s">
        <v>325</v>
      </c>
      <c r="HD75" s="102" t="s">
        <v>325</v>
      </c>
      <c r="HE75" s="84"/>
      <c r="HF75" s="56">
        <v>3</v>
      </c>
      <c r="HG75" s="61" t="s">
        <v>0</v>
      </c>
      <c r="HH75" s="56">
        <v>1</v>
      </c>
      <c r="HI75" s="101" t="s">
        <v>217</v>
      </c>
      <c r="HJ75" s="102" t="s">
        <v>217</v>
      </c>
      <c r="HK75" s="84"/>
      <c r="HL75" s="56">
        <v>1</v>
      </c>
      <c r="HM75" s="61" t="s">
        <v>0</v>
      </c>
      <c r="HN75" s="56">
        <v>3</v>
      </c>
      <c r="HO75" s="101" t="s">
        <v>216</v>
      </c>
      <c r="HP75" s="102" t="s">
        <v>218</v>
      </c>
      <c r="HQ75" s="84"/>
      <c r="HR75" s="56">
        <v>3</v>
      </c>
      <c r="HS75" s="61" t="s">
        <v>0</v>
      </c>
      <c r="HT75" s="56">
        <v>0</v>
      </c>
      <c r="HU75" s="101" t="s">
        <v>217</v>
      </c>
      <c r="HV75" s="102" t="s">
        <v>217</v>
      </c>
      <c r="HW75" s="84"/>
      <c r="HX75" s="93"/>
      <c r="HY75" s="61" t="s">
        <v>0</v>
      </c>
      <c r="HZ75" s="56"/>
      <c r="IA75" s="101" t="s">
        <v>325</v>
      </c>
      <c r="IB75" s="102" t="s">
        <v>325</v>
      </c>
      <c r="IC75" s="84"/>
      <c r="ID75" s="56">
        <v>1</v>
      </c>
      <c r="IE75" s="61" t="s">
        <v>0</v>
      </c>
      <c r="IF75" s="56">
        <v>3</v>
      </c>
      <c r="IG75" s="101" t="s">
        <v>217</v>
      </c>
      <c r="IH75" s="102" t="s">
        <v>326</v>
      </c>
      <c r="II75" s="84"/>
      <c r="IJ75" s="56"/>
      <c r="IK75" s="61" t="s">
        <v>0</v>
      </c>
      <c r="IL75" s="56"/>
      <c r="IM75" s="101" t="s">
        <v>325</v>
      </c>
      <c r="IN75" s="102" t="s">
        <v>325</v>
      </c>
      <c r="IO75" s="84"/>
      <c r="IP75" s="93">
        <v>4</v>
      </c>
      <c r="IQ75" s="61" t="s">
        <v>0</v>
      </c>
      <c r="IR75" s="56">
        <v>0</v>
      </c>
      <c r="IS75" s="101" t="s">
        <v>218</v>
      </c>
      <c r="IT75" s="102" t="s">
        <v>326</v>
      </c>
      <c r="IU75" s="84"/>
      <c r="IV75" s="56">
        <v>0</v>
      </c>
      <c r="IW75" s="61" t="s">
        <v>0</v>
      </c>
      <c r="IX75" s="56">
        <v>1</v>
      </c>
      <c r="IY75" s="101" t="s">
        <v>265</v>
      </c>
      <c r="IZ75" s="102" t="s">
        <v>326</v>
      </c>
      <c r="JA75" s="84"/>
      <c r="JB75" s="56">
        <v>3</v>
      </c>
      <c r="JC75" s="61" t="s">
        <v>0</v>
      </c>
      <c r="JD75" s="56">
        <v>1</v>
      </c>
      <c r="JE75" s="101" t="s">
        <v>265</v>
      </c>
      <c r="JF75" s="102" t="s">
        <v>209</v>
      </c>
      <c r="JG75" s="84"/>
      <c r="JH75" s="56">
        <v>0</v>
      </c>
      <c r="JI75" s="61" t="s">
        <v>0</v>
      </c>
      <c r="JJ75" s="56">
        <v>2</v>
      </c>
      <c r="JK75" s="101" t="s">
        <v>265</v>
      </c>
      <c r="JL75" s="102" t="s">
        <v>214</v>
      </c>
      <c r="JM75" s="84"/>
      <c r="JN75" s="56">
        <v>1</v>
      </c>
      <c r="JO75" s="61" t="s">
        <v>0</v>
      </c>
      <c r="JP75" s="56">
        <v>2</v>
      </c>
      <c r="JQ75" s="101" t="s">
        <v>217</v>
      </c>
      <c r="JR75" s="102" t="s">
        <v>214</v>
      </c>
      <c r="JS75" s="84"/>
      <c r="JT75" s="93">
        <v>3</v>
      </c>
      <c r="JU75" s="61" t="s">
        <v>0</v>
      </c>
      <c r="JV75" s="56">
        <v>1</v>
      </c>
      <c r="JW75" s="101" t="s">
        <v>217</v>
      </c>
      <c r="JX75" s="102" t="s">
        <v>326</v>
      </c>
      <c r="JY75" s="84"/>
      <c r="JZ75" s="93">
        <v>2</v>
      </c>
      <c r="KA75" s="61" t="s">
        <v>0</v>
      </c>
      <c r="KB75" s="56">
        <v>1</v>
      </c>
      <c r="KC75" s="101" t="s">
        <v>217</v>
      </c>
      <c r="KD75" s="102" t="s">
        <v>388</v>
      </c>
      <c r="KE75" s="84"/>
      <c r="KF75" s="93">
        <v>0</v>
      </c>
      <c r="KG75" s="61" t="s">
        <v>0</v>
      </c>
      <c r="KH75" s="56">
        <v>3</v>
      </c>
      <c r="KI75" s="101" t="s">
        <v>215</v>
      </c>
      <c r="KJ75" s="102" t="s">
        <v>215</v>
      </c>
      <c r="KK75" s="84"/>
      <c r="KL75" s="56"/>
      <c r="KM75" s="61" t="s">
        <v>0</v>
      </c>
      <c r="KN75" s="56"/>
      <c r="KO75" s="101" t="s">
        <v>325</v>
      </c>
      <c r="KP75" s="102" t="s">
        <v>325</v>
      </c>
      <c r="KQ75" s="84"/>
      <c r="KR75" s="56">
        <v>3</v>
      </c>
      <c r="KS75" s="61" t="s">
        <v>0</v>
      </c>
      <c r="KT75" s="56">
        <v>0</v>
      </c>
      <c r="KU75" s="101" t="s">
        <v>215</v>
      </c>
      <c r="KV75" s="102" t="s">
        <v>215</v>
      </c>
      <c r="KW75" s="84"/>
      <c r="KX75" s="56"/>
      <c r="KY75" s="61" t="s">
        <v>0</v>
      </c>
      <c r="KZ75" s="56"/>
      <c r="LA75" s="101" t="s">
        <v>325</v>
      </c>
      <c r="LB75" s="102" t="s">
        <v>325</v>
      </c>
      <c r="LC75" s="84"/>
      <c r="LD75" s="93"/>
      <c r="LE75" s="61" t="s">
        <v>0</v>
      </c>
      <c r="LF75" s="56"/>
      <c r="LG75" s="101" t="s">
        <v>325</v>
      </c>
      <c r="LH75" s="102" t="s">
        <v>325</v>
      </c>
      <c r="LI75" s="84"/>
      <c r="LJ75" s="56"/>
      <c r="LK75" s="61" t="s">
        <v>0</v>
      </c>
      <c r="LL75" s="56"/>
      <c r="LM75" s="101" t="s">
        <v>325</v>
      </c>
      <c r="LN75" s="102" t="s">
        <v>325</v>
      </c>
      <c r="LO75" s="84"/>
      <c r="LP75" s="56"/>
      <c r="LQ75" s="61" t="s">
        <v>0</v>
      </c>
      <c r="LR75" s="56"/>
      <c r="LS75" s="101" t="s">
        <v>325</v>
      </c>
      <c r="LT75" s="102" t="s">
        <v>325</v>
      </c>
      <c r="LU75" s="84"/>
      <c r="LV75" s="93"/>
      <c r="LW75" s="61" t="s">
        <v>0</v>
      </c>
      <c r="LX75" s="56"/>
      <c r="LY75" s="101" t="s">
        <v>325</v>
      </c>
      <c r="LZ75" s="102" t="s">
        <v>325</v>
      </c>
      <c r="MA75" s="84"/>
      <c r="MB75" s="56"/>
      <c r="MC75" s="61" t="s">
        <v>0</v>
      </c>
      <c r="MD75" s="56"/>
      <c r="ME75" s="101" t="s">
        <v>325</v>
      </c>
      <c r="MF75" s="102" t="s">
        <v>325</v>
      </c>
      <c r="MG75" s="84"/>
      <c r="MH75" s="56"/>
      <c r="MI75" s="61" t="s">
        <v>0</v>
      </c>
      <c r="MJ75" s="56"/>
      <c r="MK75" s="101" t="s">
        <v>325</v>
      </c>
      <c r="ML75" s="102" t="s">
        <v>325</v>
      </c>
      <c r="MM75" s="84"/>
      <c r="MN75" s="56"/>
      <c r="MO75" s="61" t="s">
        <v>0</v>
      </c>
      <c r="MP75" s="56"/>
      <c r="MQ75" s="101" t="s">
        <v>325</v>
      </c>
      <c r="MR75" s="102" t="s">
        <v>325</v>
      </c>
      <c r="MS75" s="84"/>
      <c r="MT75" s="93"/>
      <c r="MU75" s="61" t="s">
        <v>0</v>
      </c>
      <c r="MV75" s="56"/>
      <c r="MW75" s="101" t="s">
        <v>325</v>
      </c>
      <c r="MX75" s="102" t="s">
        <v>325</v>
      </c>
      <c r="MY75" s="84"/>
      <c r="MZ75" s="56"/>
      <c r="NA75" s="61" t="s">
        <v>0</v>
      </c>
      <c r="NB75" s="56"/>
      <c r="NC75" s="101" t="s">
        <v>325</v>
      </c>
      <c r="ND75" s="102" t="s">
        <v>325</v>
      </c>
      <c r="NE75" s="84"/>
      <c r="NF75" s="56"/>
      <c r="NG75" s="61" t="s">
        <v>0</v>
      </c>
      <c r="NH75" s="56"/>
      <c r="NI75" s="101" t="s">
        <v>325</v>
      </c>
      <c r="NJ75" s="102" t="s">
        <v>325</v>
      </c>
      <c r="NK75" s="84"/>
      <c r="NL75" s="56"/>
      <c r="NM75" s="61" t="s">
        <v>0</v>
      </c>
      <c r="NN75" s="56"/>
      <c r="NO75" s="101" t="s">
        <v>325</v>
      </c>
      <c r="NP75" s="102" t="s">
        <v>325</v>
      </c>
      <c r="NQ75" s="84"/>
      <c r="NR75" s="56"/>
      <c r="NS75" s="61" t="s">
        <v>0</v>
      </c>
      <c r="NT75" s="56"/>
      <c r="NU75" s="101" t="s">
        <v>325</v>
      </c>
      <c r="NV75" s="102" t="s">
        <v>325</v>
      </c>
      <c r="NW75" s="61"/>
      <c r="NX75" s="93"/>
      <c r="NY75" s="61" t="s">
        <v>0</v>
      </c>
      <c r="NZ75" s="56"/>
      <c r="OA75" s="101" t="s">
        <v>325</v>
      </c>
      <c r="OB75" s="102" t="s">
        <v>325</v>
      </c>
      <c r="OC75" s="61"/>
      <c r="OD75" s="229"/>
      <c r="OE75" s="101" t="s">
        <v>0</v>
      </c>
      <c r="OF75" s="101"/>
      <c r="OG75" s="101" t="s">
        <v>325</v>
      </c>
      <c r="OH75" s="102" t="s">
        <v>325</v>
      </c>
    </row>
    <row r="76" spans="1:398" ht="15" x14ac:dyDescent="0.2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217</v>
      </c>
      <c r="N76" s="102" t="s">
        <v>209</v>
      </c>
      <c r="O76" s="72"/>
      <c r="P76" s="93">
        <v>6</v>
      </c>
      <c r="Q76" s="61" t="s">
        <v>0</v>
      </c>
      <c r="R76" s="56">
        <v>0</v>
      </c>
      <c r="S76" s="101" t="s">
        <v>206</v>
      </c>
      <c r="T76" s="102" t="s">
        <v>288</v>
      </c>
      <c r="U76" s="72"/>
      <c r="V76" s="93">
        <v>2</v>
      </c>
      <c r="W76" s="61" t="s">
        <v>0</v>
      </c>
      <c r="X76" s="56">
        <v>4</v>
      </c>
      <c r="Y76" s="101" t="s">
        <v>265</v>
      </c>
      <c r="Z76" s="102" t="s">
        <v>211</v>
      </c>
      <c r="AA76" s="84"/>
      <c r="AB76" s="56">
        <v>4</v>
      </c>
      <c r="AC76" s="61" t="s">
        <v>0</v>
      </c>
      <c r="AD76" s="56">
        <v>1</v>
      </c>
      <c r="AE76" s="101" t="s">
        <v>216</v>
      </c>
      <c r="AF76" s="102" t="s">
        <v>215</v>
      </c>
      <c r="AG76" s="84"/>
      <c r="AH76" s="56">
        <v>1</v>
      </c>
      <c r="AI76" s="61" t="s">
        <v>0</v>
      </c>
      <c r="AJ76" s="56">
        <v>3</v>
      </c>
      <c r="AK76" s="101" t="s">
        <v>216</v>
      </c>
      <c r="AL76" s="102" t="s">
        <v>288</v>
      </c>
      <c r="AM76" s="84"/>
      <c r="AN76" s="93">
        <v>0</v>
      </c>
      <c r="AO76" s="61" t="s">
        <v>0</v>
      </c>
      <c r="AP76" s="56">
        <v>2</v>
      </c>
      <c r="AQ76" s="101" t="s">
        <v>217</v>
      </c>
      <c r="AR76" s="102" t="s">
        <v>215</v>
      </c>
      <c r="AS76" s="84"/>
      <c r="AT76" s="56">
        <v>3</v>
      </c>
      <c r="AU76" s="61" t="s">
        <v>0</v>
      </c>
      <c r="AV76" s="56">
        <v>1</v>
      </c>
      <c r="AW76" s="101" t="s">
        <v>215</v>
      </c>
      <c r="AX76" s="102" t="s">
        <v>209</v>
      </c>
      <c r="AY76" s="84"/>
      <c r="AZ76" s="93">
        <v>2</v>
      </c>
      <c r="BA76" s="61" t="s">
        <v>0</v>
      </c>
      <c r="BB76" s="56">
        <v>0</v>
      </c>
      <c r="BC76" s="101" t="s">
        <v>216</v>
      </c>
      <c r="BD76" s="102" t="s">
        <v>361</v>
      </c>
      <c r="BE76" s="84"/>
      <c r="BF76" s="56">
        <v>1</v>
      </c>
      <c r="BG76" s="61" t="s">
        <v>0</v>
      </c>
      <c r="BH76" s="56">
        <v>3</v>
      </c>
      <c r="BI76" s="101" t="s">
        <v>217</v>
      </c>
      <c r="BJ76" s="102" t="s">
        <v>209</v>
      </c>
      <c r="BK76" s="84"/>
      <c r="BL76" s="56">
        <v>4</v>
      </c>
      <c r="BM76" s="61" t="s">
        <v>0</v>
      </c>
      <c r="BN76" s="56">
        <v>0</v>
      </c>
      <c r="BO76" s="101" t="s">
        <v>217</v>
      </c>
      <c r="BP76" s="102" t="s">
        <v>211</v>
      </c>
      <c r="BQ76" s="84"/>
      <c r="BR76" s="56">
        <v>1</v>
      </c>
      <c r="BS76" s="61" t="s">
        <v>0</v>
      </c>
      <c r="BT76" s="56">
        <v>3</v>
      </c>
      <c r="BU76" s="101" t="s">
        <v>217</v>
      </c>
      <c r="BV76" s="102" t="s">
        <v>211</v>
      </c>
      <c r="BW76" s="84"/>
      <c r="BX76" s="56">
        <v>4</v>
      </c>
      <c r="BY76" s="61" t="s">
        <v>0</v>
      </c>
      <c r="BZ76" s="56">
        <v>0</v>
      </c>
      <c r="CA76" s="101" t="s">
        <v>215</v>
      </c>
      <c r="CB76" s="102" t="s">
        <v>211</v>
      </c>
      <c r="CC76" s="84"/>
      <c r="CD76" s="56">
        <v>3</v>
      </c>
      <c r="CE76" s="61" t="s">
        <v>0</v>
      </c>
      <c r="CF76" s="56">
        <v>0</v>
      </c>
      <c r="CG76" s="101" t="s">
        <v>217</v>
      </c>
      <c r="CH76" s="102" t="s">
        <v>288</v>
      </c>
      <c r="CI76" s="84"/>
      <c r="CJ76" s="93">
        <v>5</v>
      </c>
      <c r="CK76" s="61" t="s">
        <v>0</v>
      </c>
      <c r="CL76" s="56">
        <v>0</v>
      </c>
      <c r="CM76" s="101" t="s">
        <v>211</v>
      </c>
      <c r="CN76" s="102" t="s">
        <v>288</v>
      </c>
      <c r="CO76" s="84"/>
      <c r="CP76" s="93">
        <v>1</v>
      </c>
      <c r="CQ76" s="61" t="s">
        <v>0</v>
      </c>
      <c r="CR76" s="56">
        <v>2</v>
      </c>
      <c r="CS76" s="101" t="s">
        <v>265</v>
      </c>
      <c r="CT76" s="102" t="s">
        <v>213</v>
      </c>
      <c r="CU76" s="84"/>
      <c r="CV76" s="56">
        <v>0</v>
      </c>
      <c r="CW76" s="61" t="s">
        <v>0</v>
      </c>
      <c r="CX76" s="56">
        <v>4</v>
      </c>
      <c r="CY76" s="101" t="s">
        <v>215</v>
      </c>
      <c r="CZ76" s="102" t="s">
        <v>211</v>
      </c>
      <c r="DA76" s="84"/>
      <c r="DB76" s="56">
        <v>1</v>
      </c>
      <c r="DC76" s="61" t="s">
        <v>0</v>
      </c>
      <c r="DD76" s="56">
        <v>2</v>
      </c>
      <c r="DE76" s="101" t="s">
        <v>265</v>
      </c>
      <c r="DF76" s="102" t="s">
        <v>361</v>
      </c>
      <c r="DG76" s="84"/>
      <c r="DH76" s="56">
        <v>2</v>
      </c>
      <c r="DI76" s="61" t="s">
        <v>0</v>
      </c>
      <c r="DJ76" s="56">
        <v>0</v>
      </c>
      <c r="DK76" s="101" t="s">
        <v>215</v>
      </c>
      <c r="DL76" s="102" t="s">
        <v>211</v>
      </c>
      <c r="DM76" s="84"/>
      <c r="DN76" s="56">
        <v>2</v>
      </c>
      <c r="DO76" s="61" t="s">
        <v>0</v>
      </c>
      <c r="DP76" s="56">
        <v>3</v>
      </c>
      <c r="DQ76" s="101" t="s">
        <v>215</v>
      </c>
      <c r="DR76" s="102" t="s">
        <v>211</v>
      </c>
      <c r="DS76" s="84"/>
      <c r="DT76" s="56">
        <v>3</v>
      </c>
      <c r="DU76" s="61" t="s">
        <v>0</v>
      </c>
      <c r="DV76" s="56">
        <v>0</v>
      </c>
      <c r="DW76" s="101" t="s">
        <v>265</v>
      </c>
      <c r="DX76" s="102" t="s">
        <v>208</v>
      </c>
      <c r="DY76" s="84"/>
      <c r="DZ76" s="56">
        <v>4</v>
      </c>
      <c r="EA76" s="61" t="s">
        <v>0</v>
      </c>
      <c r="EB76" s="56">
        <v>0</v>
      </c>
      <c r="EC76" s="101" t="s">
        <v>215</v>
      </c>
      <c r="ED76" s="102" t="s">
        <v>211</v>
      </c>
      <c r="EE76" s="84"/>
      <c r="EF76" s="56">
        <v>0</v>
      </c>
      <c r="EG76" s="61" t="s">
        <v>0</v>
      </c>
      <c r="EH76" s="56">
        <v>3</v>
      </c>
      <c r="EI76" s="101" t="s">
        <v>215</v>
      </c>
      <c r="EJ76" s="102" t="s">
        <v>211</v>
      </c>
      <c r="EK76" s="84"/>
      <c r="EL76" s="56">
        <v>0</v>
      </c>
      <c r="EM76" s="61" t="s">
        <v>0</v>
      </c>
      <c r="EN76" s="56">
        <v>3</v>
      </c>
      <c r="EO76" s="101" t="s">
        <v>213</v>
      </c>
      <c r="EP76" s="102" t="s">
        <v>211</v>
      </c>
      <c r="EQ76" s="84"/>
      <c r="ER76" s="93">
        <v>2</v>
      </c>
      <c r="ES76" s="61" t="s">
        <v>0</v>
      </c>
      <c r="ET76" s="56">
        <v>2</v>
      </c>
      <c r="EU76" s="101" t="s">
        <v>265</v>
      </c>
      <c r="EV76" s="102" t="s">
        <v>359</v>
      </c>
      <c r="EW76" s="84"/>
      <c r="EX76" s="56">
        <v>4</v>
      </c>
      <c r="EY76" s="61" t="s">
        <v>0</v>
      </c>
      <c r="EZ76" s="56">
        <v>0</v>
      </c>
      <c r="FA76" s="101" t="s">
        <v>215</v>
      </c>
      <c r="FB76" s="102" t="s">
        <v>211</v>
      </c>
      <c r="FC76" s="84"/>
      <c r="FD76" s="93">
        <v>2</v>
      </c>
      <c r="FE76" s="61" t="s">
        <v>0</v>
      </c>
      <c r="FF76" s="56">
        <v>1</v>
      </c>
      <c r="FG76" s="101" t="s">
        <v>265</v>
      </c>
      <c r="FH76" s="102" t="s">
        <v>213</v>
      </c>
      <c r="FI76" s="84"/>
      <c r="FJ76" s="56">
        <v>3</v>
      </c>
      <c r="FK76" s="61" t="s">
        <v>0</v>
      </c>
      <c r="FL76" s="56">
        <v>0</v>
      </c>
      <c r="FM76" s="101" t="s">
        <v>211</v>
      </c>
      <c r="FN76" s="102" t="s">
        <v>215</v>
      </c>
      <c r="FO76" s="84"/>
      <c r="FP76" s="56">
        <v>0</v>
      </c>
      <c r="FQ76" s="61" t="s">
        <v>0</v>
      </c>
      <c r="FR76" s="56">
        <v>3</v>
      </c>
      <c r="FS76" s="101" t="s">
        <v>211</v>
      </c>
      <c r="FT76" s="102" t="s">
        <v>215</v>
      </c>
      <c r="FU76" s="84"/>
      <c r="FV76" s="56">
        <v>3</v>
      </c>
      <c r="FW76" s="61" t="s">
        <v>0</v>
      </c>
      <c r="FX76" s="56">
        <v>0</v>
      </c>
      <c r="FY76" s="101" t="s">
        <v>215</v>
      </c>
      <c r="FZ76" s="102" t="s">
        <v>211</v>
      </c>
      <c r="GA76" s="84"/>
      <c r="GB76" s="93">
        <v>1</v>
      </c>
      <c r="GC76" s="61" t="s">
        <v>0</v>
      </c>
      <c r="GD76" s="56">
        <v>3</v>
      </c>
      <c r="GE76" s="101" t="s">
        <v>217</v>
      </c>
      <c r="GF76" s="102" t="s">
        <v>211</v>
      </c>
      <c r="GG76" s="84"/>
      <c r="GH76" s="93">
        <v>2</v>
      </c>
      <c r="GI76" s="61" t="s">
        <v>0</v>
      </c>
      <c r="GJ76" s="56">
        <v>0</v>
      </c>
      <c r="GK76" s="101" t="s">
        <v>216</v>
      </c>
      <c r="GL76" s="102" t="s">
        <v>213</v>
      </c>
      <c r="GM76" s="84"/>
      <c r="GN76" s="56">
        <v>1</v>
      </c>
      <c r="GO76" s="61" t="s">
        <v>0</v>
      </c>
      <c r="GP76" s="56">
        <v>2</v>
      </c>
      <c r="GQ76" s="101" t="s">
        <v>213</v>
      </c>
      <c r="GR76" s="102" t="s">
        <v>216</v>
      </c>
      <c r="GS76" s="84"/>
      <c r="GT76" s="56">
        <v>1</v>
      </c>
      <c r="GU76" s="61" t="s">
        <v>0</v>
      </c>
      <c r="GV76" s="56">
        <v>2</v>
      </c>
      <c r="GW76" s="101" t="s">
        <v>265</v>
      </c>
      <c r="GX76" s="102" t="s">
        <v>216</v>
      </c>
      <c r="GY76" s="84"/>
      <c r="GZ76" s="93">
        <v>5</v>
      </c>
      <c r="HA76" s="61" t="s">
        <v>0</v>
      </c>
      <c r="HB76" s="56">
        <v>0</v>
      </c>
      <c r="HC76" s="101" t="s">
        <v>216</v>
      </c>
      <c r="HD76" s="102" t="s">
        <v>388</v>
      </c>
      <c r="HE76" s="84"/>
      <c r="HF76" s="56">
        <v>3</v>
      </c>
      <c r="HG76" s="61" t="s">
        <v>0</v>
      </c>
      <c r="HH76" s="56">
        <v>1</v>
      </c>
      <c r="HI76" s="101" t="s">
        <v>211</v>
      </c>
      <c r="HJ76" s="102" t="s">
        <v>217</v>
      </c>
      <c r="HK76" s="84"/>
      <c r="HL76" s="56">
        <v>1</v>
      </c>
      <c r="HM76" s="61" t="s">
        <v>0</v>
      </c>
      <c r="HN76" s="56">
        <v>3</v>
      </c>
      <c r="HO76" s="101" t="s">
        <v>211</v>
      </c>
      <c r="HP76" s="102" t="s">
        <v>214</v>
      </c>
      <c r="HQ76" s="84"/>
      <c r="HR76" s="56">
        <v>4</v>
      </c>
      <c r="HS76" s="61" t="s">
        <v>0</v>
      </c>
      <c r="HT76" s="56">
        <v>0</v>
      </c>
      <c r="HU76" s="101" t="s">
        <v>217</v>
      </c>
      <c r="HV76" s="102" t="s">
        <v>207</v>
      </c>
      <c r="HW76" s="84"/>
      <c r="HX76" s="93"/>
      <c r="HY76" s="61" t="s">
        <v>0</v>
      </c>
      <c r="HZ76" s="56"/>
      <c r="IA76" s="101" t="s">
        <v>325</v>
      </c>
      <c r="IB76" s="102" t="s">
        <v>325</v>
      </c>
      <c r="IC76" s="84"/>
      <c r="ID76" s="56">
        <v>0</v>
      </c>
      <c r="IE76" s="61" t="s">
        <v>0</v>
      </c>
      <c r="IF76" s="56">
        <v>2</v>
      </c>
      <c r="IG76" s="101" t="s">
        <v>206</v>
      </c>
      <c r="IH76" s="102" t="s">
        <v>209</v>
      </c>
      <c r="II76" s="84"/>
      <c r="IJ76" s="56"/>
      <c r="IK76" s="61" t="s">
        <v>0</v>
      </c>
      <c r="IL76" s="56"/>
      <c r="IM76" s="101" t="s">
        <v>325</v>
      </c>
      <c r="IN76" s="102" t="s">
        <v>325</v>
      </c>
      <c r="IO76" s="84"/>
      <c r="IP76" s="93">
        <v>3</v>
      </c>
      <c r="IQ76" s="61" t="s">
        <v>0</v>
      </c>
      <c r="IR76" s="56">
        <v>0</v>
      </c>
      <c r="IS76" s="101" t="s">
        <v>388</v>
      </c>
      <c r="IT76" s="102" t="s">
        <v>209</v>
      </c>
      <c r="IU76" s="84"/>
      <c r="IV76" s="56">
        <v>1</v>
      </c>
      <c r="IW76" s="61" t="s">
        <v>0</v>
      </c>
      <c r="IX76" s="56">
        <v>3</v>
      </c>
      <c r="IY76" s="101" t="s">
        <v>215</v>
      </c>
      <c r="IZ76" s="102" t="s">
        <v>388</v>
      </c>
      <c r="JA76" s="84"/>
      <c r="JB76" s="56">
        <v>4</v>
      </c>
      <c r="JC76" s="61" t="s">
        <v>0</v>
      </c>
      <c r="JD76" s="56">
        <v>0</v>
      </c>
      <c r="JE76" s="101" t="s">
        <v>265</v>
      </c>
      <c r="JF76" s="102" t="s">
        <v>209</v>
      </c>
      <c r="JG76" s="84"/>
      <c r="JH76" s="56">
        <v>0</v>
      </c>
      <c r="JI76" s="61" t="s">
        <v>0</v>
      </c>
      <c r="JJ76" s="56">
        <v>2</v>
      </c>
      <c r="JK76" s="101" t="s">
        <v>265</v>
      </c>
      <c r="JL76" s="102" t="s">
        <v>388</v>
      </c>
      <c r="JM76" s="84"/>
      <c r="JN76" s="56">
        <v>1</v>
      </c>
      <c r="JO76" s="61" t="s">
        <v>0</v>
      </c>
      <c r="JP76" s="56">
        <v>2</v>
      </c>
      <c r="JQ76" s="101" t="s">
        <v>356</v>
      </c>
      <c r="JR76" s="102" t="s">
        <v>208</v>
      </c>
      <c r="JS76" s="84"/>
      <c r="JT76" s="93">
        <v>2</v>
      </c>
      <c r="JU76" s="61" t="s">
        <v>0</v>
      </c>
      <c r="JV76" s="56">
        <v>0</v>
      </c>
      <c r="JW76" s="101" t="s">
        <v>215</v>
      </c>
      <c r="JX76" s="102" t="s">
        <v>209</v>
      </c>
      <c r="JY76" s="84"/>
      <c r="JZ76" s="93">
        <v>2</v>
      </c>
      <c r="KA76" s="61" t="s">
        <v>0</v>
      </c>
      <c r="KB76" s="56">
        <v>0</v>
      </c>
      <c r="KC76" s="101" t="s">
        <v>414</v>
      </c>
      <c r="KD76" s="102" t="s">
        <v>208</v>
      </c>
      <c r="KE76" s="84"/>
      <c r="KF76" s="93">
        <v>0</v>
      </c>
      <c r="KG76" s="61" t="s">
        <v>0</v>
      </c>
      <c r="KH76" s="56">
        <v>3</v>
      </c>
      <c r="KI76" s="101" t="s">
        <v>215</v>
      </c>
      <c r="KJ76" s="102" t="s">
        <v>209</v>
      </c>
      <c r="KK76" s="84"/>
      <c r="KL76" s="56"/>
      <c r="KM76" s="61" t="s">
        <v>0</v>
      </c>
      <c r="KN76" s="56"/>
      <c r="KO76" s="101" t="s">
        <v>325</v>
      </c>
      <c r="KP76" s="102" t="s">
        <v>325</v>
      </c>
      <c r="KQ76" s="84"/>
      <c r="KR76" s="56">
        <v>4</v>
      </c>
      <c r="KS76" s="61" t="s">
        <v>0</v>
      </c>
      <c r="KT76" s="56">
        <v>0</v>
      </c>
      <c r="KU76" s="101" t="s">
        <v>388</v>
      </c>
      <c r="KV76" s="102" t="s">
        <v>215</v>
      </c>
      <c r="KW76" s="84"/>
      <c r="KX76" s="56"/>
      <c r="KY76" s="61" t="s">
        <v>0</v>
      </c>
      <c r="KZ76" s="56"/>
      <c r="LA76" s="101" t="s">
        <v>325</v>
      </c>
      <c r="LB76" s="102" t="s">
        <v>325</v>
      </c>
      <c r="LC76" s="84"/>
      <c r="LD76" s="93"/>
      <c r="LE76" s="61" t="s">
        <v>0</v>
      </c>
      <c r="LF76" s="56"/>
      <c r="LG76" s="101" t="s">
        <v>325</v>
      </c>
      <c r="LH76" s="102" t="s">
        <v>325</v>
      </c>
      <c r="LI76" s="84"/>
      <c r="LJ76" s="56"/>
      <c r="LK76" s="61" t="s">
        <v>0</v>
      </c>
      <c r="LL76" s="56"/>
      <c r="LM76" s="101" t="s">
        <v>325</v>
      </c>
      <c r="LN76" s="102" t="s">
        <v>325</v>
      </c>
      <c r="LO76" s="84"/>
      <c r="LP76" s="56"/>
      <c r="LQ76" s="61" t="s">
        <v>0</v>
      </c>
      <c r="LR76" s="56"/>
      <c r="LS76" s="101" t="s">
        <v>325</v>
      </c>
      <c r="LT76" s="102" t="s">
        <v>325</v>
      </c>
      <c r="LU76" s="84"/>
      <c r="LV76" s="93"/>
      <c r="LW76" s="61" t="s">
        <v>0</v>
      </c>
      <c r="LX76" s="56"/>
      <c r="LY76" s="101" t="s">
        <v>325</v>
      </c>
      <c r="LZ76" s="102" t="s">
        <v>325</v>
      </c>
      <c r="MA76" s="84"/>
      <c r="MB76" s="56"/>
      <c r="MC76" s="61" t="s">
        <v>0</v>
      </c>
      <c r="MD76" s="56"/>
      <c r="ME76" s="101" t="s">
        <v>325</v>
      </c>
      <c r="MF76" s="102" t="s">
        <v>325</v>
      </c>
      <c r="MG76" s="84"/>
      <c r="MH76" s="56"/>
      <c r="MI76" s="61" t="s">
        <v>0</v>
      </c>
      <c r="MJ76" s="56"/>
      <c r="MK76" s="101" t="s">
        <v>325</v>
      </c>
      <c r="ML76" s="102" t="s">
        <v>325</v>
      </c>
      <c r="MM76" s="84"/>
      <c r="MN76" s="56"/>
      <c r="MO76" s="61" t="s">
        <v>0</v>
      </c>
      <c r="MP76" s="56"/>
      <c r="MQ76" s="101" t="s">
        <v>325</v>
      </c>
      <c r="MR76" s="102" t="s">
        <v>325</v>
      </c>
      <c r="MS76" s="84"/>
      <c r="MT76" s="93"/>
      <c r="MU76" s="61" t="s">
        <v>0</v>
      </c>
      <c r="MV76" s="56"/>
      <c r="MW76" s="101" t="s">
        <v>325</v>
      </c>
      <c r="MX76" s="102" t="s">
        <v>325</v>
      </c>
      <c r="MY76" s="84"/>
      <c r="MZ76" s="56"/>
      <c r="NA76" s="61" t="s">
        <v>0</v>
      </c>
      <c r="NB76" s="56"/>
      <c r="NC76" s="101" t="s">
        <v>325</v>
      </c>
      <c r="ND76" s="102" t="s">
        <v>325</v>
      </c>
      <c r="NE76" s="84"/>
      <c r="NF76" s="56"/>
      <c r="NG76" s="61" t="s">
        <v>0</v>
      </c>
      <c r="NH76" s="56"/>
      <c r="NI76" s="101" t="s">
        <v>325</v>
      </c>
      <c r="NJ76" s="102" t="s">
        <v>325</v>
      </c>
      <c r="NK76" s="84"/>
      <c r="NL76" s="56"/>
      <c r="NM76" s="61" t="s">
        <v>0</v>
      </c>
      <c r="NN76" s="56"/>
      <c r="NO76" s="101" t="s">
        <v>325</v>
      </c>
      <c r="NP76" s="102" t="s">
        <v>325</v>
      </c>
      <c r="NQ76" s="84"/>
      <c r="NR76" s="56"/>
      <c r="NS76" s="61" t="s">
        <v>0</v>
      </c>
      <c r="NT76" s="56"/>
      <c r="NU76" s="101" t="s">
        <v>325</v>
      </c>
      <c r="NV76" s="102" t="s">
        <v>325</v>
      </c>
      <c r="NW76" s="61"/>
      <c r="NX76" s="93"/>
      <c r="NY76" s="61" t="s">
        <v>0</v>
      </c>
      <c r="NZ76" s="56"/>
      <c r="OA76" s="101" t="s">
        <v>325</v>
      </c>
      <c r="OB76" s="102" t="s">
        <v>325</v>
      </c>
      <c r="OC76" s="61"/>
      <c r="OD76" s="229"/>
      <c r="OE76" s="101" t="s">
        <v>0</v>
      </c>
      <c r="OF76" s="101"/>
      <c r="OG76" s="101" t="s">
        <v>325</v>
      </c>
      <c r="OH76" s="102" t="s">
        <v>325</v>
      </c>
    </row>
    <row r="77" spans="1:398" ht="15" x14ac:dyDescent="0.2">
      <c r="A77" s="256">
        <f>IF(B77="","",VLOOKUP(B77,'Registrovaní tipéri'!$A$2:$B$101,2,FALSE))</f>
        <v>7</v>
      </c>
      <c r="B77" s="250" t="s">
        <v>259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215</v>
      </c>
      <c r="N77" s="102" t="s">
        <v>215</v>
      </c>
      <c r="O77" s="72"/>
      <c r="P77" s="93">
        <v>7</v>
      </c>
      <c r="Q77" s="61" t="s">
        <v>0</v>
      </c>
      <c r="R77" s="56">
        <v>0</v>
      </c>
      <c r="S77" s="101" t="s">
        <v>215</v>
      </c>
      <c r="T77" s="102" t="s">
        <v>215</v>
      </c>
      <c r="U77" s="72"/>
      <c r="V77" s="93">
        <v>1</v>
      </c>
      <c r="W77" s="61" t="s">
        <v>0</v>
      </c>
      <c r="X77" s="56">
        <v>2</v>
      </c>
      <c r="Y77" s="101" t="s">
        <v>215</v>
      </c>
      <c r="Z77" s="102" t="s">
        <v>215</v>
      </c>
      <c r="AA77" s="84"/>
      <c r="AB77" s="56">
        <v>3</v>
      </c>
      <c r="AC77" s="61" t="s">
        <v>0</v>
      </c>
      <c r="AD77" s="56">
        <v>1</v>
      </c>
      <c r="AE77" s="101" t="s">
        <v>215</v>
      </c>
      <c r="AF77" s="102" t="s">
        <v>215</v>
      </c>
      <c r="AG77" s="84"/>
      <c r="AH77" s="56">
        <v>0</v>
      </c>
      <c r="AI77" s="61" t="s">
        <v>0</v>
      </c>
      <c r="AJ77" s="56">
        <v>2</v>
      </c>
      <c r="AK77" s="101" t="s">
        <v>215</v>
      </c>
      <c r="AL77" s="102" t="s">
        <v>215</v>
      </c>
      <c r="AM77" s="84"/>
      <c r="AN77" s="93">
        <v>0</v>
      </c>
      <c r="AO77" s="61" t="s">
        <v>0</v>
      </c>
      <c r="AP77" s="56">
        <v>3</v>
      </c>
      <c r="AQ77" s="101" t="s">
        <v>217</v>
      </c>
      <c r="AR77" s="102" t="s">
        <v>215</v>
      </c>
      <c r="AS77" s="84"/>
      <c r="AT77" s="56">
        <v>3</v>
      </c>
      <c r="AU77" s="61" t="s">
        <v>0</v>
      </c>
      <c r="AV77" s="56">
        <v>1</v>
      </c>
      <c r="AW77" s="101" t="s">
        <v>215</v>
      </c>
      <c r="AX77" s="102" t="s">
        <v>215</v>
      </c>
      <c r="AY77" s="84"/>
      <c r="AZ77" s="93">
        <v>2</v>
      </c>
      <c r="BA77" s="61" t="s">
        <v>0</v>
      </c>
      <c r="BB77" s="56">
        <v>1</v>
      </c>
      <c r="BC77" s="101" t="s">
        <v>216</v>
      </c>
      <c r="BD77" s="102" t="s">
        <v>359</v>
      </c>
      <c r="BE77" s="84"/>
      <c r="BF77" s="56">
        <v>2</v>
      </c>
      <c r="BG77" s="61" t="s">
        <v>0</v>
      </c>
      <c r="BH77" s="56">
        <v>2</v>
      </c>
      <c r="BI77" s="101" t="s">
        <v>215</v>
      </c>
      <c r="BJ77" s="102" t="s">
        <v>215</v>
      </c>
      <c r="BK77" s="84"/>
      <c r="BL77" s="56">
        <v>3</v>
      </c>
      <c r="BM77" s="61" t="s">
        <v>0</v>
      </c>
      <c r="BN77" s="56">
        <v>1</v>
      </c>
      <c r="BO77" s="101" t="s">
        <v>217</v>
      </c>
      <c r="BP77" s="102" t="s">
        <v>214</v>
      </c>
      <c r="BQ77" s="84"/>
      <c r="BR77" s="56">
        <v>2</v>
      </c>
      <c r="BS77" s="61" t="s">
        <v>0</v>
      </c>
      <c r="BT77" s="56">
        <v>3</v>
      </c>
      <c r="BU77" s="101" t="s">
        <v>215</v>
      </c>
      <c r="BV77" s="102" t="s">
        <v>215</v>
      </c>
      <c r="BW77" s="84"/>
      <c r="BX77" s="56">
        <v>2</v>
      </c>
      <c r="BY77" s="61" t="s">
        <v>0</v>
      </c>
      <c r="BZ77" s="56">
        <v>0</v>
      </c>
      <c r="CA77" s="101" t="s">
        <v>217</v>
      </c>
      <c r="CB77" s="102" t="s">
        <v>215</v>
      </c>
      <c r="CC77" s="84"/>
      <c r="CD77" s="56">
        <v>2</v>
      </c>
      <c r="CE77" s="61" t="s">
        <v>0</v>
      </c>
      <c r="CF77" s="56">
        <v>0</v>
      </c>
      <c r="CG77" s="101" t="s">
        <v>217</v>
      </c>
      <c r="CH77" s="102" t="s">
        <v>359</v>
      </c>
      <c r="CI77" s="84"/>
      <c r="CJ77" s="93">
        <v>3</v>
      </c>
      <c r="CK77" s="61" t="s">
        <v>0</v>
      </c>
      <c r="CL77" s="56">
        <v>1</v>
      </c>
      <c r="CM77" s="101" t="s">
        <v>215</v>
      </c>
      <c r="CN77" s="102" t="s">
        <v>215</v>
      </c>
      <c r="CO77" s="84"/>
      <c r="CP77" s="93">
        <v>1</v>
      </c>
      <c r="CQ77" s="61" t="s">
        <v>0</v>
      </c>
      <c r="CR77" s="56">
        <v>2</v>
      </c>
      <c r="CS77" s="101" t="s">
        <v>216</v>
      </c>
      <c r="CT77" s="102" t="s">
        <v>265</v>
      </c>
      <c r="CU77" s="84"/>
      <c r="CV77" s="56">
        <v>0</v>
      </c>
      <c r="CW77" s="61" t="s">
        <v>0</v>
      </c>
      <c r="CX77" s="56">
        <v>3</v>
      </c>
      <c r="CY77" s="101" t="s">
        <v>217</v>
      </c>
      <c r="CZ77" s="102" t="s">
        <v>215</v>
      </c>
      <c r="DA77" s="84"/>
      <c r="DB77" s="56">
        <v>1</v>
      </c>
      <c r="DC77" s="61" t="s">
        <v>0</v>
      </c>
      <c r="DD77" s="56">
        <v>3</v>
      </c>
      <c r="DE77" s="101" t="s">
        <v>217</v>
      </c>
      <c r="DF77" s="102" t="s">
        <v>211</v>
      </c>
      <c r="DG77" s="84"/>
      <c r="DH77" s="56">
        <v>4</v>
      </c>
      <c r="DI77" s="61" t="s">
        <v>0</v>
      </c>
      <c r="DJ77" s="56">
        <v>0</v>
      </c>
      <c r="DK77" s="101" t="s">
        <v>217</v>
      </c>
      <c r="DL77" s="102" t="s">
        <v>215</v>
      </c>
      <c r="DM77" s="84"/>
      <c r="DN77" s="56">
        <v>2</v>
      </c>
      <c r="DO77" s="61" t="s">
        <v>0</v>
      </c>
      <c r="DP77" s="56">
        <v>2</v>
      </c>
      <c r="DQ77" s="101" t="s">
        <v>217</v>
      </c>
      <c r="DR77" s="102" t="s">
        <v>215</v>
      </c>
      <c r="DS77" s="84"/>
      <c r="DT77" s="56">
        <v>3</v>
      </c>
      <c r="DU77" s="61" t="s">
        <v>0</v>
      </c>
      <c r="DV77" s="56">
        <v>0</v>
      </c>
      <c r="DW77" s="101" t="s">
        <v>265</v>
      </c>
      <c r="DX77" s="102" t="s">
        <v>359</v>
      </c>
      <c r="DY77" s="84"/>
      <c r="DZ77" s="56">
        <v>3</v>
      </c>
      <c r="EA77" s="61" t="s">
        <v>0</v>
      </c>
      <c r="EB77" s="56">
        <v>0</v>
      </c>
      <c r="EC77" s="101" t="s">
        <v>215</v>
      </c>
      <c r="ED77" s="102" t="s">
        <v>215</v>
      </c>
      <c r="EE77" s="84"/>
      <c r="EF77" s="56">
        <v>0</v>
      </c>
      <c r="EG77" s="61" t="s">
        <v>0</v>
      </c>
      <c r="EH77" s="56">
        <v>5</v>
      </c>
      <c r="EI77" s="101" t="s">
        <v>215</v>
      </c>
      <c r="EJ77" s="102" t="s">
        <v>215</v>
      </c>
      <c r="EK77" s="84"/>
      <c r="EL77" s="56">
        <v>1</v>
      </c>
      <c r="EM77" s="61" t="s">
        <v>0</v>
      </c>
      <c r="EN77" s="56">
        <v>2</v>
      </c>
      <c r="EO77" s="101" t="s">
        <v>215</v>
      </c>
      <c r="EP77" s="102" t="s">
        <v>211</v>
      </c>
      <c r="EQ77" s="84"/>
      <c r="ER77" s="93">
        <v>1</v>
      </c>
      <c r="ES77" s="61" t="s">
        <v>0</v>
      </c>
      <c r="ET77" s="56">
        <v>2</v>
      </c>
      <c r="EU77" s="101" t="s">
        <v>265</v>
      </c>
      <c r="EV77" s="102" t="s">
        <v>214</v>
      </c>
      <c r="EW77" s="84"/>
      <c r="EX77" s="56">
        <v>4</v>
      </c>
      <c r="EY77" s="61" t="s">
        <v>0</v>
      </c>
      <c r="EZ77" s="56">
        <v>0</v>
      </c>
      <c r="FA77" s="101" t="s">
        <v>215</v>
      </c>
      <c r="FB77" s="102" t="s">
        <v>215</v>
      </c>
      <c r="FC77" s="84"/>
      <c r="FD77" s="93">
        <v>2</v>
      </c>
      <c r="FE77" s="61" t="s">
        <v>0</v>
      </c>
      <c r="FF77" s="56">
        <v>1</v>
      </c>
      <c r="FG77" s="101" t="s">
        <v>218</v>
      </c>
      <c r="FH77" s="102" t="s">
        <v>211</v>
      </c>
      <c r="FI77" s="84"/>
      <c r="FJ77" s="56">
        <v>1</v>
      </c>
      <c r="FK77" s="61" t="s">
        <v>0</v>
      </c>
      <c r="FL77" s="56">
        <v>0</v>
      </c>
      <c r="FM77" s="101" t="s">
        <v>217</v>
      </c>
      <c r="FN77" s="102" t="s">
        <v>215</v>
      </c>
      <c r="FO77" s="84"/>
      <c r="FP77" s="56">
        <v>0</v>
      </c>
      <c r="FQ77" s="61" t="s">
        <v>0</v>
      </c>
      <c r="FR77" s="56">
        <v>2</v>
      </c>
      <c r="FS77" s="101" t="s">
        <v>215</v>
      </c>
      <c r="FT77" s="102" t="s">
        <v>211</v>
      </c>
      <c r="FU77" s="84"/>
      <c r="FV77" s="56">
        <v>3</v>
      </c>
      <c r="FW77" s="61" t="s">
        <v>0</v>
      </c>
      <c r="FX77" s="56">
        <v>1</v>
      </c>
      <c r="FY77" s="101" t="s">
        <v>217</v>
      </c>
      <c r="FZ77" s="102" t="s">
        <v>215</v>
      </c>
      <c r="GA77" s="84"/>
      <c r="GB77" s="93">
        <v>2</v>
      </c>
      <c r="GC77" s="61" t="s">
        <v>0</v>
      </c>
      <c r="GD77" s="56">
        <v>1</v>
      </c>
      <c r="GE77" s="101" t="s">
        <v>400</v>
      </c>
      <c r="GF77" s="102" t="s">
        <v>396</v>
      </c>
      <c r="GG77" s="84"/>
      <c r="GH77" s="93">
        <v>3</v>
      </c>
      <c r="GI77" s="61" t="s">
        <v>0</v>
      </c>
      <c r="GJ77" s="56">
        <v>1</v>
      </c>
      <c r="GK77" s="101" t="s">
        <v>216</v>
      </c>
      <c r="GL77" s="102" t="s">
        <v>265</v>
      </c>
      <c r="GM77" s="84"/>
      <c r="GN77" s="56">
        <v>1</v>
      </c>
      <c r="GO77" s="61" t="s">
        <v>0</v>
      </c>
      <c r="GP77" s="56">
        <v>3</v>
      </c>
      <c r="GQ77" s="101" t="s">
        <v>217</v>
      </c>
      <c r="GR77" s="102" t="s">
        <v>217</v>
      </c>
      <c r="GS77" s="84"/>
      <c r="GT77" s="56">
        <v>1</v>
      </c>
      <c r="GU77" s="61" t="s">
        <v>0</v>
      </c>
      <c r="GV77" s="56">
        <v>2</v>
      </c>
      <c r="GW77" s="101" t="s">
        <v>216</v>
      </c>
      <c r="GX77" s="102" t="s">
        <v>265</v>
      </c>
      <c r="GY77" s="84"/>
      <c r="GZ77" s="93">
        <v>4</v>
      </c>
      <c r="HA77" s="61" t="s">
        <v>0</v>
      </c>
      <c r="HB77" s="56">
        <v>0</v>
      </c>
      <c r="HC77" s="101" t="s">
        <v>216</v>
      </c>
      <c r="HD77" s="102" t="s">
        <v>216</v>
      </c>
      <c r="HE77" s="84"/>
      <c r="HF77" s="56">
        <v>1</v>
      </c>
      <c r="HG77" s="61" t="s">
        <v>0</v>
      </c>
      <c r="HH77" s="56">
        <v>0</v>
      </c>
      <c r="HI77" s="101" t="s">
        <v>217</v>
      </c>
      <c r="HJ77" s="102" t="s">
        <v>211</v>
      </c>
      <c r="HK77" s="84"/>
      <c r="HL77" s="56">
        <v>0</v>
      </c>
      <c r="HM77" s="61" t="s">
        <v>0</v>
      </c>
      <c r="HN77" s="56">
        <v>2</v>
      </c>
      <c r="HO77" s="101" t="s">
        <v>216</v>
      </c>
      <c r="HP77" s="102" t="s">
        <v>288</v>
      </c>
      <c r="HQ77" s="84"/>
      <c r="HR77" s="56">
        <v>4</v>
      </c>
      <c r="HS77" s="61" t="s">
        <v>0</v>
      </c>
      <c r="HT77" s="56">
        <v>0</v>
      </c>
      <c r="HU77" s="101" t="s">
        <v>216</v>
      </c>
      <c r="HV77" s="102" t="s">
        <v>217</v>
      </c>
      <c r="HW77" s="84"/>
      <c r="HX77" s="93"/>
      <c r="HY77" s="61" t="s">
        <v>0</v>
      </c>
      <c r="HZ77" s="56"/>
      <c r="IA77" s="101" t="s">
        <v>325</v>
      </c>
      <c r="IB77" s="102" t="s">
        <v>325</v>
      </c>
      <c r="IC77" s="84"/>
      <c r="ID77" s="56">
        <v>1</v>
      </c>
      <c r="IE77" s="61" t="s">
        <v>0</v>
      </c>
      <c r="IF77" s="56">
        <v>2</v>
      </c>
      <c r="IG77" s="101" t="s">
        <v>217</v>
      </c>
      <c r="IH77" s="102" t="s">
        <v>388</v>
      </c>
      <c r="II77" s="84"/>
      <c r="IJ77" s="56"/>
      <c r="IK77" s="61" t="s">
        <v>0</v>
      </c>
      <c r="IL77" s="56"/>
      <c r="IM77" s="101" t="s">
        <v>325</v>
      </c>
      <c r="IN77" s="102" t="s">
        <v>325</v>
      </c>
      <c r="IO77" s="84"/>
      <c r="IP77" s="93">
        <v>3</v>
      </c>
      <c r="IQ77" s="61" t="s">
        <v>0</v>
      </c>
      <c r="IR77" s="56">
        <v>0</v>
      </c>
      <c r="IS77" s="101" t="s">
        <v>265</v>
      </c>
      <c r="IT77" s="102" t="s">
        <v>388</v>
      </c>
      <c r="IU77" s="84"/>
      <c r="IV77" s="56">
        <v>1</v>
      </c>
      <c r="IW77" s="61" t="s">
        <v>0</v>
      </c>
      <c r="IX77" s="56">
        <v>2</v>
      </c>
      <c r="IY77" s="101" t="s">
        <v>218</v>
      </c>
      <c r="IZ77" s="102" t="s">
        <v>265</v>
      </c>
      <c r="JA77" s="84"/>
      <c r="JB77" s="56">
        <v>2</v>
      </c>
      <c r="JC77" s="61" t="s">
        <v>0</v>
      </c>
      <c r="JD77" s="56">
        <v>1</v>
      </c>
      <c r="JE77" s="101" t="s">
        <v>265</v>
      </c>
      <c r="JF77" s="102" t="s">
        <v>214</v>
      </c>
      <c r="JG77" s="84"/>
      <c r="JH77" s="56">
        <v>2</v>
      </c>
      <c r="JI77" s="61" t="s">
        <v>0</v>
      </c>
      <c r="JJ77" s="56">
        <v>4</v>
      </c>
      <c r="JK77" s="101" t="s">
        <v>218</v>
      </c>
      <c r="JL77" s="102" t="s">
        <v>209</v>
      </c>
      <c r="JM77" s="84"/>
      <c r="JN77" s="56">
        <v>1</v>
      </c>
      <c r="JO77" s="61" t="s">
        <v>0</v>
      </c>
      <c r="JP77" s="56">
        <v>3</v>
      </c>
      <c r="JQ77" s="101" t="s">
        <v>265</v>
      </c>
      <c r="JR77" s="102" t="s">
        <v>208</v>
      </c>
      <c r="JS77" s="84"/>
      <c r="JT77" s="93">
        <v>1</v>
      </c>
      <c r="JU77" s="61" t="s">
        <v>0</v>
      </c>
      <c r="JV77" s="56">
        <v>0</v>
      </c>
      <c r="JW77" s="101" t="s">
        <v>215</v>
      </c>
      <c r="JX77" s="102" t="s">
        <v>217</v>
      </c>
      <c r="JY77" s="84"/>
      <c r="JZ77" s="93">
        <v>3</v>
      </c>
      <c r="KA77" s="61" t="s">
        <v>0</v>
      </c>
      <c r="KB77" s="56">
        <v>1</v>
      </c>
      <c r="KC77" s="101" t="s">
        <v>265</v>
      </c>
      <c r="KD77" s="102" t="s">
        <v>208</v>
      </c>
      <c r="KE77" s="84"/>
      <c r="KF77" s="93">
        <v>0</v>
      </c>
      <c r="KG77" s="61" t="s">
        <v>0</v>
      </c>
      <c r="KH77" s="56">
        <v>5</v>
      </c>
      <c r="KI77" s="101" t="s">
        <v>215</v>
      </c>
      <c r="KJ77" s="102" t="s">
        <v>215</v>
      </c>
      <c r="KK77" s="84"/>
      <c r="KL77" s="56"/>
      <c r="KM77" s="61" t="s">
        <v>0</v>
      </c>
      <c r="KN77" s="56"/>
      <c r="KO77" s="101" t="s">
        <v>325</v>
      </c>
      <c r="KP77" s="102" t="s">
        <v>325</v>
      </c>
      <c r="KQ77" s="84"/>
      <c r="KR77" s="56">
        <v>3</v>
      </c>
      <c r="KS77" s="61" t="s">
        <v>0</v>
      </c>
      <c r="KT77" s="56">
        <v>1</v>
      </c>
      <c r="KU77" s="101" t="s">
        <v>215</v>
      </c>
      <c r="KV77" s="102" t="s">
        <v>215</v>
      </c>
      <c r="KW77" s="84"/>
      <c r="KX77" s="56"/>
      <c r="KY77" s="61" t="s">
        <v>0</v>
      </c>
      <c r="KZ77" s="56"/>
      <c r="LA77" s="101" t="s">
        <v>325</v>
      </c>
      <c r="LB77" s="102" t="s">
        <v>325</v>
      </c>
      <c r="LC77" s="84"/>
      <c r="LD77" s="93"/>
      <c r="LE77" s="61" t="s">
        <v>0</v>
      </c>
      <c r="LF77" s="56"/>
      <c r="LG77" s="101" t="s">
        <v>325</v>
      </c>
      <c r="LH77" s="102" t="s">
        <v>325</v>
      </c>
      <c r="LI77" s="84"/>
      <c r="LJ77" s="56"/>
      <c r="LK77" s="61" t="s">
        <v>0</v>
      </c>
      <c r="LL77" s="56"/>
      <c r="LM77" s="101" t="s">
        <v>325</v>
      </c>
      <c r="LN77" s="102" t="s">
        <v>325</v>
      </c>
      <c r="LO77" s="84"/>
      <c r="LP77" s="56"/>
      <c r="LQ77" s="61" t="s">
        <v>0</v>
      </c>
      <c r="LR77" s="56"/>
      <c r="LS77" s="101" t="s">
        <v>325</v>
      </c>
      <c r="LT77" s="102" t="s">
        <v>325</v>
      </c>
      <c r="LU77" s="84"/>
      <c r="LV77" s="93"/>
      <c r="LW77" s="61" t="s">
        <v>0</v>
      </c>
      <c r="LX77" s="56"/>
      <c r="LY77" s="101" t="s">
        <v>325</v>
      </c>
      <c r="LZ77" s="102" t="s">
        <v>325</v>
      </c>
      <c r="MA77" s="84"/>
      <c r="MB77" s="56"/>
      <c r="MC77" s="61" t="s">
        <v>0</v>
      </c>
      <c r="MD77" s="56"/>
      <c r="ME77" s="101" t="s">
        <v>325</v>
      </c>
      <c r="MF77" s="102" t="s">
        <v>325</v>
      </c>
      <c r="MG77" s="84"/>
      <c r="MH77" s="56"/>
      <c r="MI77" s="61" t="s">
        <v>0</v>
      </c>
      <c r="MJ77" s="56"/>
      <c r="MK77" s="101" t="s">
        <v>325</v>
      </c>
      <c r="ML77" s="102" t="s">
        <v>325</v>
      </c>
      <c r="MM77" s="84"/>
      <c r="MN77" s="56"/>
      <c r="MO77" s="61" t="s">
        <v>0</v>
      </c>
      <c r="MP77" s="56"/>
      <c r="MQ77" s="101" t="s">
        <v>325</v>
      </c>
      <c r="MR77" s="102" t="s">
        <v>325</v>
      </c>
      <c r="MS77" s="84"/>
      <c r="MT77" s="93"/>
      <c r="MU77" s="61" t="s">
        <v>0</v>
      </c>
      <c r="MV77" s="56"/>
      <c r="MW77" s="101" t="s">
        <v>325</v>
      </c>
      <c r="MX77" s="102" t="s">
        <v>325</v>
      </c>
      <c r="MY77" s="84"/>
      <c r="MZ77" s="56"/>
      <c r="NA77" s="61" t="s">
        <v>0</v>
      </c>
      <c r="NB77" s="56"/>
      <c r="NC77" s="101" t="s">
        <v>325</v>
      </c>
      <c r="ND77" s="102" t="s">
        <v>325</v>
      </c>
      <c r="NE77" s="84"/>
      <c r="NF77" s="56"/>
      <c r="NG77" s="61" t="s">
        <v>0</v>
      </c>
      <c r="NH77" s="56"/>
      <c r="NI77" s="101" t="s">
        <v>325</v>
      </c>
      <c r="NJ77" s="102" t="s">
        <v>325</v>
      </c>
      <c r="NK77" s="84"/>
      <c r="NL77" s="56"/>
      <c r="NM77" s="61" t="s">
        <v>0</v>
      </c>
      <c r="NN77" s="56"/>
      <c r="NO77" s="101" t="s">
        <v>325</v>
      </c>
      <c r="NP77" s="102" t="s">
        <v>325</v>
      </c>
      <c r="NQ77" s="84"/>
      <c r="NR77" s="56"/>
      <c r="NS77" s="61" t="s">
        <v>0</v>
      </c>
      <c r="NT77" s="56"/>
      <c r="NU77" s="101" t="s">
        <v>325</v>
      </c>
      <c r="NV77" s="102" t="s">
        <v>325</v>
      </c>
      <c r="NW77" s="61"/>
      <c r="NX77" s="93"/>
      <c r="NY77" s="61" t="s">
        <v>0</v>
      </c>
      <c r="NZ77" s="56"/>
      <c r="OA77" s="101" t="s">
        <v>325</v>
      </c>
      <c r="OB77" s="102" t="s">
        <v>325</v>
      </c>
      <c r="OC77" s="61"/>
      <c r="OD77" s="229"/>
      <c r="OE77" s="101" t="s">
        <v>0</v>
      </c>
      <c r="OF77" s="101"/>
      <c r="OG77" s="101" t="s">
        <v>325</v>
      </c>
      <c r="OH77" s="102" t="s">
        <v>325</v>
      </c>
    </row>
    <row r="78" spans="1:398" ht="15" x14ac:dyDescent="0.2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215</v>
      </c>
      <c r="N78" s="102" t="s">
        <v>211</v>
      </c>
      <c r="O78" s="72"/>
      <c r="P78" s="93">
        <v>4</v>
      </c>
      <c r="Q78" s="61" t="s">
        <v>0</v>
      </c>
      <c r="R78" s="56">
        <v>0</v>
      </c>
      <c r="S78" s="101" t="s">
        <v>215</v>
      </c>
      <c r="T78" s="102" t="s">
        <v>326</v>
      </c>
      <c r="U78" s="72"/>
      <c r="V78" s="93">
        <v>1</v>
      </c>
      <c r="W78" s="61" t="s">
        <v>0</v>
      </c>
      <c r="X78" s="56">
        <v>3</v>
      </c>
      <c r="Y78" s="101" t="s">
        <v>217</v>
      </c>
      <c r="Z78" s="102" t="s">
        <v>215</v>
      </c>
      <c r="AA78" s="84"/>
      <c r="AB78" s="56">
        <v>3</v>
      </c>
      <c r="AC78" s="61" t="s">
        <v>0</v>
      </c>
      <c r="AD78" s="56">
        <v>1</v>
      </c>
      <c r="AE78" s="101" t="s">
        <v>217</v>
      </c>
      <c r="AF78" s="102" t="s">
        <v>215</v>
      </c>
      <c r="AG78" s="84"/>
      <c r="AH78" s="56">
        <v>1</v>
      </c>
      <c r="AI78" s="61" t="s">
        <v>0</v>
      </c>
      <c r="AJ78" s="56">
        <v>3</v>
      </c>
      <c r="AK78" s="101" t="s">
        <v>218</v>
      </c>
      <c r="AL78" s="102" t="s">
        <v>215</v>
      </c>
      <c r="AM78" s="84"/>
      <c r="AN78" s="93">
        <v>1</v>
      </c>
      <c r="AO78" s="61" t="s">
        <v>0</v>
      </c>
      <c r="AP78" s="56">
        <v>4</v>
      </c>
      <c r="AQ78" s="101" t="s">
        <v>217</v>
      </c>
      <c r="AR78" s="102" t="s">
        <v>215</v>
      </c>
      <c r="AS78" s="84"/>
      <c r="AT78" s="56">
        <v>3</v>
      </c>
      <c r="AU78" s="61" t="s">
        <v>0</v>
      </c>
      <c r="AV78" s="56">
        <v>1</v>
      </c>
      <c r="AW78" s="101" t="s">
        <v>217</v>
      </c>
      <c r="AX78" s="102" t="s">
        <v>215</v>
      </c>
      <c r="AY78" s="84"/>
      <c r="AZ78" s="93">
        <v>3</v>
      </c>
      <c r="BA78" s="61" t="s">
        <v>0</v>
      </c>
      <c r="BB78" s="56">
        <v>1</v>
      </c>
      <c r="BC78" s="101" t="s">
        <v>216</v>
      </c>
      <c r="BD78" s="102" t="s">
        <v>214</v>
      </c>
      <c r="BE78" s="84"/>
      <c r="BF78" s="56">
        <v>2</v>
      </c>
      <c r="BG78" s="61" t="s">
        <v>0</v>
      </c>
      <c r="BH78" s="56">
        <v>3</v>
      </c>
      <c r="BI78" s="101" t="s">
        <v>215</v>
      </c>
      <c r="BJ78" s="102" t="s">
        <v>288</v>
      </c>
      <c r="BK78" s="84"/>
      <c r="BL78" s="56">
        <v>4</v>
      </c>
      <c r="BM78" s="61" t="s">
        <v>0</v>
      </c>
      <c r="BN78" s="56">
        <v>1</v>
      </c>
      <c r="BO78" s="101" t="s">
        <v>216</v>
      </c>
      <c r="BP78" s="102" t="s">
        <v>215</v>
      </c>
      <c r="BQ78" s="84"/>
      <c r="BR78" s="56">
        <v>1</v>
      </c>
      <c r="BS78" s="61" t="s">
        <v>0</v>
      </c>
      <c r="BT78" s="56">
        <v>3</v>
      </c>
      <c r="BU78" s="101" t="s">
        <v>217</v>
      </c>
      <c r="BV78" s="102" t="s">
        <v>215</v>
      </c>
      <c r="BW78" s="84"/>
      <c r="BX78" s="56">
        <v>3</v>
      </c>
      <c r="BY78" s="61" t="s">
        <v>0</v>
      </c>
      <c r="BZ78" s="56">
        <v>1</v>
      </c>
      <c r="CA78" s="101" t="s">
        <v>215</v>
      </c>
      <c r="CB78" s="102" t="s">
        <v>288</v>
      </c>
      <c r="CC78" s="84"/>
      <c r="CD78" s="56">
        <v>3</v>
      </c>
      <c r="CE78" s="61" t="s">
        <v>0</v>
      </c>
      <c r="CF78" s="56">
        <v>1</v>
      </c>
      <c r="CG78" s="101" t="s">
        <v>216</v>
      </c>
      <c r="CH78" s="102" t="s">
        <v>214</v>
      </c>
      <c r="CI78" s="84"/>
      <c r="CJ78" s="93">
        <v>3</v>
      </c>
      <c r="CK78" s="61" t="s">
        <v>0</v>
      </c>
      <c r="CL78" s="56">
        <v>0</v>
      </c>
      <c r="CM78" s="101" t="s">
        <v>215</v>
      </c>
      <c r="CN78" s="102" t="s">
        <v>217</v>
      </c>
      <c r="CO78" s="84"/>
      <c r="CP78" s="93">
        <v>1</v>
      </c>
      <c r="CQ78" s="61" t="s">
        <v>0</v>
      </c>
      <c r="CR78" s="56">
        <v>3</v>
      </c>
      <c r="CS78" s="101" t="s">
        <v>265</v>
      </c>
      <c r="CT78" s="102" t="s">
        <v>214</v>
      </c>
      <c r="CU78" s="84"/>
      <c r="CV78" s="56">
        <v>0</v>
      </c>
      <c r="CW78" s="61" t="s">
        <v>0</v>
      </c>
      <c r="CX78" s="56">
        <v>3</v>
      </c>
      <c r="CY78" s="101" t="s">
        <v>217</v>
      </c>
      <c r="CZ78" s="102" t="s">
        <v>215</v>
      </c>
      <c r="DA78" s="84"/>
      <c r="DB78" s="56">
        <v>1</v>
      </c>
      <c r="DC78" s="61" t="s">
        <v>0</v>
      </c>
      <c r="DD78" s="56">
        <v>3</v>
      </c>
      <c r="DE78" s="101" t="s">
        <v>218</v>
      </c>
      <c r="DF78" s="102" t="s">
        <v>214</v>
      </c>
      <c r="DG78" s="84"/>
      <c r="DH78" s="56">
        <v>3</v>
      </c>
      <c r="DI78" s="61" t="s">
        <v>0</v>
      </c>
      <c r="DJ78" s="56">
        <v>1</v>
      </c>
      <c r="DK78" s="101" t="s">
        <v>217</v>
      </c>
      <c r="DL78" s="102" t="s">
        <v>215</v>
      </c>
      <c r="DM78" s="84"/>
      <c r="DN78" s="56">
        <v>2</v>
      </c>
      <c r="DO78" s="61" t="s">
        <v>0</v>
      </c>
      <c r="DP78" s="56">
        <v>2</v>
      </c>
      <c r="DQ78" s="101" t="s">
        <v>217</v>
      </c>
      <c r="DR78" s="102" t="s">
        <v>215</v>
      </c>
      <c r="DS78" s="84"/>
      <c r="DT78" s="56">
        <v>3</v>
      </c>
      <c r="DU78" s="61" t="s">
        <v>0</v>
      </c>
      <c r="DV78" s="56">
        <v>0</v>
      </c>
      <c r="DW78" s="101" t="s">
        <v>265</v>
      </c>
      <c r="DX78" s="102" t="s">
        <v>214</v>
      </c>
      <c r="DY78" s="84"/>
      <c r="DZ78" s="56">
        <v>3</v>
      </c>
      <c r="EA78" s="61" t="s">
        <v>0</v>
      </c>
      <c r="EB78" s="56">
        <v>1</v>
      </c>
      <c r="EC78" s="101" t="s">
        <v>217</v>
      </c>
      <c r="ED78" s="102" t="s">
        <v>215</v>
      </c>
      <c r="EE78" s="84"/>
      <c r="EF78" s="56">
        <v>1</v>
      </c>
      <c r="EG78" s="61" t="s">
        <v>0</v>
      </c>
      <c r="EH78" s="56">
        <v>3</v>
      </c>
      <c r="EI78" s="101" t="s">
        <v>217</v>
      </c>
      <c r="EJ78" s="102" t="s">
        <v>215</v>
      </c>
      <c r="EK78" s="84"/>
      <c r="EL78" s="56">
        <v>1</v>
      </c>
      <c r="EM78" s="61" t="s">
        <v>0</v>
      </c>
      <c r="EN78" s="56">
        <v>3</v>
      </c>
      <c r="EO78" s="101" t="s">
        <v>217</v>
      </c>
      <c r="EP78" s="102" t="s">
        <v>215</v>
      </c>
      <c r="EQ78" s="84"/>
      <c r="ER78" s="93">
        <v>2</v>
      </c>
      <c r="ES78" s="61" t="s">
        <v>0</v>
      </c>
      <c r="ET78" s="56">
        <v>3</v>
      </c>
      <c r="EU78" s="101" t="s">
        <v>217</v>
      </c>
      <c r="EV78" s="102" t="s">
        <v>214</v>
      </c>
      <c r="EW78" s="84"/>
      <c r="EX78" s="56">
        <v>3</v>
      </c>
      <c r="EY78" s="61" t="s">
        <v>0</v>
      </c>
      <c r="EZ78" s="56">
        <v>1</v>
      </c>
      <c r="FA78" s="101" t="s">
        <v>217</v>
      </c>
      <c r="FB78" s="102" t="s">
        <v>215</v>
      </c>
      <c r="FC78" s="84"/>
      <c r="FD78" s="93">
        <v>3</v>
      </c>
      <c r="FE78" s="61" t="s">
        <v>0</v>
      </c>
      <c r="FF78" s="56">
        <v>1</v>
      </c>
      <c r="FG78" s="101" t="s">
        <v>217</v>
      </c>
      <c r="FH78" s="102" t="s">
        <v>214</v>
      </c>
      <c r="FI78" s="84"/>
      <c r="FJ78" s="56">
        <v>3</v>
      </c>
      <c r="FK78" s="61" t="s">
        <v>0</v>
      </c>
      <c r="FL78" s="56">
        <v>1</v>
      </c>
      <c r="FM78" s="101" t="s">
        <v>217</v>
      </c>
      <c r="FN78" s="102" t="s">
        <v>215</v>
      </c>
      <c r="FO78" s="84"/>
      <c r="FP78" s="56">
        <v>1</v>
      </c>
      <c r="FQ78" s="61" t="s">
        <v>0</v>
      </c>
      <c r="FR78" s="56">
        <v>3</v>
      </c>
      <c r="FS78" s="101" t="s">
        <v>217</v>
      </c>
      <c r="FT78" s="102" t="s">
        <v>215</v>
      </c>
      <c r="FU78" s="84"/>
      <c r="FV78" s="56">
        <v>3</v>
      </c>
      <c r="FW78" s="61" t="s">
        <v>0</v>
      </c>
      <c r="FX78" s="56">
        <v>1</v>
      </c>
      <c r="FY78" s="101" t="s">
        <v>217</v>
      </c>
      <c r="FZ78" s="102" t="s">
        <v>215</v>
      </c>
      <c r="GA78" s="84"/>
      <c r="GB78" s="93">
        <v>2</v>
      </c>
      <c r="GC78" s="61" t="s">
        <v>0</v>
      </c>
      <c r="GD78" s="56">
        <v>2</v>
      </c>
      <c r="GE78" s="101" t="s">
        <v>217</v>
      </c>
      <c r="GF78" s="102" t="s">
        <v>214</v>
      </c>
      <c r="GG78" s="84"/>
      <c r="GH78" s="93">
        <v>3</v>
      </c>
      <c r="GI78" s="61" t="s">
        <v>0</v>
      </c>
      <c r="GJ78" s="56">
        <v>1</v>
      </c>
      <c r="GK78" s="101" t="s">
        <v>217</v>
      </c>
      <c r="GL78" s="102" t="s">
        <v>211</v>
      </c>
      <c r="GM78" s="84"/>
      <c r="GN78" s="56">
        <v>1</v>
      </c>
      <c r="GO78" s="61" t="s">
        <v>0</v>
      </c>
      <c r="GP78" s="56">
        <v>3</v>
      </c>
      <c r="GQ78" s="101" t="s">
        <v>217</v>
      </c>
      <c r="GR78" s="102" t="s">
        <v>218</v>
      </c>
      <c r="GS78" s="84"/>
      <c r="GT78" s="56">
        <v>1</v>
      </c>
      <c r="GU78" s="61" t="s">
        <v>0</v>
      </c>
      <c r="GV78" s="56">
        <v>3</v>
      </c>
      <c r="GW78" s="101" t="s">
        <v>217</v>
      </c>
      <c r="GX78" s="102" t="s">
        <v>216</v>
      </c>
      <c r="GY78" s="84"/>
      <c r="GZ78" s="93">
        <v>5</v>
      </c>
      <c r="HA78" s="61" t="s">
        <v>0</v>
      </c>
      <c r="HB78" s="56">
        <v>0</v>
      </c>
      <c r="HC78" s="101" t="s">
        <v>217</v>
      </c>
      <c r="HD78" s="102" t="s">
        <v>218</v>
      </c>
      <c r="HE78" s="84"/>
      <c r="HF78" s="56"/>
      <c r="HG78" s="61" t="s">
        <v>0</v>
      </c>
      <c r="HH78" s="56"/>
      <c r="HI78" s="101" t="s">
        <v>325</v>
      </c>
      <c r="HJ78" s="102" t="s">
        <v>325</v>
      </c>
      <c r="HK78" s="84"/>
      <c r="HL78" s="56">
        <v>2</v>
      </c>
      <c r="HM78" s="61" t="s">
        <v>0</v>
      </c>
      <c r="HN78" s="56">
        <v>3</v>
      </c>
      <c r="HO78" s="101" t="s">
        <v>216</v>
      </c>
      <c r="HP78" s="102" t="s">
        <v>211</v>
      </c>
      <c r="HQ78" s="84"/>
      <c r="HR78" s="56">
        <v>3</v>
      </c>
      <c r="HS78" s="61" t="s">
        <v>0</v>
      </c>
      <c r="HT78" s="56">
        <v>0</v>
      </c>
      <c r="HU78" s="101" t="s">
        <v>217</v>
      </c>
      <c r="HV78" s="102" t="s">
        <v>218</v>
      </c>
      <c r="HW78" s="84"/>
      <c r="HX78" s="93"/>
      <c r="HY78" s="61" t="s">
        <v>0</v>
      </c>
      <c r="HZ78" s="56"/>
      <c r="IA78" s="101" t="s">
        <v>325</v>
      </c>
      <c r="IB78" s="102" t="s">
        <v>325</v>
      </c>
      <c r="IC78" s="84"/>
      <c r="ID78" s="56">
        <v>1</v>
      </c>
      <c r="IE78" s="61" t="s">
        <v>0</v>
      </c>
      <c r="IF78" s="56">
        <v>3</v>
      </c>
      <c r="IG78" s="101" t="s">
        <v>217</v>
      </c>
      <c r="IH78" s="102" t="s">
        <v>213</v>
      </c>
      <c r="II78" s="84"/>
      <c r="IJ78" s="56"/>
      <c r="IK78" s="61" t="s">
        <v>0</v>
      </c>
      <c r="IL78" s="56"/>
      <c r="IM78" s="101" t="s">
        <v>325</v>
      </c>
      <c r="IN78" s="102" t="s">
        <v>325</v>
      </c>
      <c r="IO78" s="84"/>
      <c r="IP78" s="93">
        <v>2</v>
      </c>
      <c r="IQ78" s="61" t="s">
        <v>0</v>
      </c>
      <c r="IR78" s="56">
        <v>1</v>
      </c>
      <c r="IS78" s="101" t="s">
        <v>218</v>
      </c>
      <c r="IT78" s="102" t="s">
        <v>265</v>
      </c>
      <c r="IU78" s="84"/>
      <c r="IV78" s="56">
        <v>1</v>
      </c>
      <c r="IW78" s="61" t="s">
        <v>0</v>
      </c>
      <c r="IX78" s="56">
        <v>2</v>
      </c>
      <c r="IY78" s="101" t="s">
        <v>218</v>
      </c>
      <c r="IZ78" s="102" t="s">
        <v>326</v>
      </c>
      <c r="JA78" s="84"/>
      <c r="JB78" s="56">
        <v>2</v>
      </c>
      <c r="JC78" s="61" t="s">
        <v>0</v>
      </c>
      <c r="JD78" s="56">
        <v>0</v>
      </c>
      <c r="JE78" s="101" t="s">
        <v>265</v>
      </c>
      <c r="JF78" s="102" t="s">
        <v>326</v>
      </c>
      <c r="JG78" s="84"/>
      <c r="JH78" s="56">
        <v>1</v>
      </c>
      <c r="JI78" s="61" t="s">
        <v>0</v>
      </c>
      <c r="JJ78" s="56">
        <v>3</v>
      </c>
      <c r="JK78" s="101" t="s">
        <v>218</v>
      </c>
      <c r="JL78" s="102" t="s">
        <v>326</v>
      </c>
      <c r="JM78" s="84"/>
      <c r="JN78" s="56">
        <v>1</v>
      </c>
      <c r="JO78" s="61" t="s">
        <v>0</v>
      </c>
      <c r="JP78" s="56">
        <v>3</v>
      </c>
      <c r="JQ78" s="101" t="s">
        <v>217</v>
      </c>
      <c r="JR78" s="102" t="s">
        <v>326</v>
      </c>
      <c r="JS78" s="84"/>
      <c r="JT78" s="93">
        <v>3</v>
      </c>
      <c r="JU78" s="61" t="s">
        <v>0</v>
      </c>
      <c r="JV78" s="56">
        <v>2</v>
      </c>
      <c r="JW78" s="101" t="s">
        <v>217</v>
      </c>
      <c r="JX78" s="102" t="s">
        <v>326</v>
      </c>
      <c r="JY78" s="84"/>
      <c r="JZ78" s="93">
        <v>3</v>
      </c>
      <c r="KA78" s="61" t="s">
        <v>0</v>
      </c>
      <c r="KB78" s="56">
        <v>1</v>
      </c>
      <c r="KC78" s="101" t="s">
        <v>265</v>
      </c>
      <c r="KD78" s="102" t="s">
        <v>388</v>
      </c>
      <c r="KE78" s="84"/>
      <c r="KF78" s="93">
        <v>1</v>
      </c>
      <c r="KG78" s="61" t="s">
        <v>0</v>
      </c>
      <c r="KH78" s="56">
        <v>3</v>
      </c>
      <c r="KI78" s="101" t="s">
        <v>217</v>
      </c>
      <c r="KJ78" s="102" t="s">
        <v>215</v>
      </c>
      <c r="KK78" s="84"/>
      <c r="KL78" s="56"/>
      <c r="KM78" s="61" t="s">
        <v>0</v>
      </c>
      <c r="KN78" s="56"/>
      <c r="KO78" s="101" t="s">
        <v>325</v>
      </c>
      <c r="KP78" s="102" t="s">
        <v>325</v>
      </c>
      <c r="KQ78" s="84"/>
      <c r="KR78" s="56">
        <v>3</v>
      </c>
      <c r="KS78" s="61" t="s">
        <v>0</v>
      </c>
      <c r="KT78" s="56">
        <v>1</v>
      </c>
      <c r="KU78" s="101" t="s">
        <v>215</v>
      </c>
      <c r="KV78" s="102" t="s">
        <v>288</v>
      </c>
      <c r="KW78" s="84"/>
      <c r="KX78" s="56"/>
      <c r="KY78" s="61" t="s">
        <v>0</v>
      </c>
      <c r="KZ78" s="56"/>
      <c r="LA78" s="101" t="s">
        <v>325</v>
      </c>
      <c r="LB78" s="102" t="s">
        <v>325</v>
      </c>
      <c r="LC78" s="84"/>
      <c r="LD78" s="93"/>
      <c r="LE78" s="61" t="s">
        <v>0</v>
      </c>
      <c r="LF78" s="56"/>
      <c r="LG78" s="101" t="s">
        <v>325</v>
      </c>
      <c r="LH78" s="102" t="s">
        <v>325</v>
      </c>
      <c r="LI78" s="84"/>
      <c r="LJ78" s="56"/>
      <c r="LK78" s="61" t="s">
        <v>0</v>
      </c>
      <c r="LL78" s="56"/>
      <c r="LM78" s="101" t="s">
        <v>325</v>
      </c>
      <c r="LN78" s="102" t="s">
        <v>325</v>
      </c>
      <c r="LO78" s="84"/>
      <c r="LP78" s="56"/>
      <c r="LQ78" s="61" t="s">
        <v>0</v>
      </c>
      <c r="LR78" s="56"/>
      <c r="LS78" s="101" t="s">
        <v>325</v>
      </c>
      <c r="LT78" s="102" t="s">
        <v>325</v>
      </c>
      <c r="LU78" s="84"/>
      <c r="LV78" s="93"/>
      <c r="LW78" s="61" t="s">
        <v>0</v>
      </c>
      <c r="LX78" s="56"/>
      <c r="LY78" s="101" t="s">
        <v>325</v>
      </c>
      <c r="LZ78" s="102" t="s">
        <v>325</v>
      </c>
      <c r="MA78" s="84"/>
      <c r="MB78" s="56"/>
      <c r="MC78" s="61" t="s">
        <v>0</v>
      </c>
      <c r="MD78" s="56"/>
      <c r="ME78" s="101" t="s">
        <v>325</v>
      </c>
      <c r="MF78" s="102" t="s">
        <v>325</v>
      </c>
      <c r="MG78" s="84"/>
      <c r="MH78" s="56"/>
      <c r="MI78" s="61" t="s">
        <v>0</v>
      </c>
      <c r="MJ78" s="56"/>
      <c r="MK78" s="101" t="s">
        <v>325</v>
      </c>
      <c r="ML78" s="102" t="s">
        <v>325</v>
      </c>
      <c r="MM78" s="84"/>
      <c r="MN78" s="56"/>
      <c r="MO78" s="61" t="s">
        <v>0</v>
      </c>
      <c r="MP78" s="56"/>
      <c r="MQ78" s="101" t="s">
        <v>325</v>
      </c>
      <c r="MR78" s="102" t="s">
        <v>325</v>
      </c>
      <c r="MS78" s="84"/>
      <c r="MT78" s="93"/>
      <c r="MU78" s="61" t="s">
        <v>0</v>
      </c>
      <c r="MV78" s="56"/>
      <c r="MW78" s="101" t="s">
        <v>325</v>
      </c>
      <c r="MX78" s="102" t="s">
        <v>325</v>
      </c>
      <c r="MY78" s="84"/>
      <c r="MZ78" s="56"/>
      <c r="NA78" s="61" t="s">
        <v>0</v>
      </c>
      <c r="NB78" s="56"/>
      <c r="NC78" s="101" t="s">
        <v>325</v>
      </c>
      <c r="ND78" s="102" t="s">
        <v>325</v>
      </c>
      <c r="NE78" s="84"/>
      <c r="NF78" s="56"/>
      <c r="NG78" s="61" t="s">
        <v>0</v>
      </c>
      <c r="NH78" s="56"/>
      <c r="NI78" s="101" t="s">
        <v>325</v>
      </c>
      <c r="NJ78" s="102" t="s">
        <v>325</v>
      </c>
      <c r="NK78" s="84"/>
      <c r="NL78" s="56"/>
      <c r="NM78" s="61" t="s">
        <v>0</v>
      </c>
      <c r="NN78" s="56"/>
      <c r="NO78" s="101" t="s">
        <v>325</v>
      </c>
      <c r="NP78" s="102" t="s">
        <v>325</v>
      </c>
      <c r="NQ78" s="84"/>
      <c r="NR78" s="56"/>
      <c r="NS78" s="61" t="s">
        <v>0</v>
      </c>
      <c r="NT78" s="56"/>
      <c r="NU78" s="101" t="s">
        <v>325</v>
      </c>
      <c r="NV78" s="102" t="s">
        <v>325</v>
      </c>
      <c r="NW78" s="61"/>
      <c r="NX78" s="93"/>
      <c r="NY78" s="61" t="s">
        <v>0</v>
      </c>
      <c r="NZ78" s="56"/>
      <c r="OA78" s="101" t="s">
        <v>325</v>
      </c>
      <c r="OB78" s="102" t="s">
        <v>325</v>
      </c>
      <c r="OC78" s="61"/>
      <c r="OD78" s="229"/>
      <c r="OE78" s="101" t="s">
        <v>0</v>
      </c>
      <c r="OF78" s="101"/>
      <c r="OG78" s="101" t="s">
        <v>325</v>
      </c>
      <c r="OH78" s="102" t="s">
        <v>325</v>
      </c>
    </row>
    <row r="79" spans="1:398" ht="15" hidden="1" x14ac:dyDescent="0.2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325</v>
      </c>
      <c r="N79" s="102" t="s">
        <v>325</v>
      </c>
      <c r="O79" s="72"/>
      <c r="P79" s="93"/>
      <c r="Q79" s="61" t="s">
        <v>0</v>
      </c>
      <c r="R79" s="56"/>
      <c r="S79" s="101" t="s">
        <v>325</v>
      </c>
      <c r="T79" s="102" t="s">
        <v>325</v>
      </c>
      <c r="U79" s="72"/>
      <c r="V79" s="93"/>
      <c r="W79" s="61" t="s">
        <v>0</v>
      </c>
      <c r="X79" s="56"/>
      <c r="Y79" s="101" t="s">
        <v>325</v>
      </c>
      <c r="Z79" s="102" t="s">
        <v>325</v>
      </c>
      <c r="AA79" s="84"/>
      <c r="AB79" s="56"/>
      <c r="AC79" s="61" t="s">
        <v>0</v>
      </c>
      <c r="AD79" s="56"/>
      <c r="AE79" s="101" t="s">
        <v>325</v>
      </c>
      <c r="AF79" s="102" t="s">
        <v>325</v>
      </c>
      <c r="AG79" s="84"/>
      <c r="AH79" s="56"/>
      <c r="AI79" s="61" t="s">
        <v>0</v>
      </c>
      <c r="AJ79" s="56"/>
      <c r="AK79" s="101" t="s">
        <v>325</v>
      </c>
      <c r="AL79" s="102" t="s">
        <v>325</v>
      </c>
      <c r="AM79" s="84"/>
      <c r="AN79" s="93"/>
      <c r="AO79" s="61" t="s">
        <v>0</v>
      </c>
      <c r="AP79" s="56"/>
      <c r="AQ79" s="101" t="s">
        <v>325</v>
      </c>
      <c r="AR79" s="102" t="s">
        <v>325</v>
      </c>
      <c r="AS79" s="84"/>
      <c r="AT79" s="56"/>
      <c r="AU79" s="61" t="s">
        <v>0</v>
      </c>
      <c r="AV79" s="56"/>
      <c r="AW79" s="101" t="s">
        <v>325</v>
      </c>
      <c r="AX79" s="102" t="s">
        <v>325</v>
      </c>
      <c r="AY79" s="84"/>
      <c r="AZ79" s="93"/>
      <c r="BA79" s="61" t="s">
        <v>0</v>
      </c>
      <c r="BB79" s="56"/>
      <c r="BC79" s="101" t="s">
        <v>325</v>
      </c>
      <c r="BD79" s="102" t="s">
        <v>325</v>
      </c>
      <c r="BE79" s="84"/>
      <c r="BF79" s="56"/>
      <c r="BG79" s="61" t="s">
        <v>0</v>
      </c>
      <c r="BH79" s="56"/>
      <c r="BI79" s="101" t="s">
        <v>325</v>
      </c>
      <c r="BJ79" s="102" t="s">
        <v>325</v>
      </c>
      <c r="BK79" s="84"/>
      <c r="BL79" s="56"/>
      <c r="BM79" s="61" t="s">
        <v>0</v>
      </c>
      <c r="BN79" s="56"/>
      <c r="BO79" s="101" t="s">
        <v>325</v>
      </c>
      <c r="BP79" s="102" t="s">
        <v>325</v>
      </c>
      <c r="BQ79" s="84"/>
      <c r="BR79" s="56"/>
      <c r="BS79" s="61" t="s">
        <v>0</v>
      </c>
      <c r="BT79" s="56"/>
      <c r="BU79" s="101" t="s">
        <v>325</v>
      </c>
      <c r="BV79" s="102" t="s">
        <v>325</v>
      </c>
      <c r="BW79" s="84"/>
      <c r="BX79" s="56"/>
      <c r="BY79" s="61" t="s">
        <v>0</v>
      </c>
      <c r="BZ79" s="56"/>
      <c r="CA79" s="101" t="s">
        <v>325</v>
      </c>
      <c r="CB79" s="102" t="s">
        <v>325</v>
      </c>
      <c r="CC79" s="84"/>
      <c r="CD79" s="56"/>
      <c r="CE79" s="61" t="s">
        <v>0</v>
      </c>
      <c r="CF79" s="56"/>
      <c r="CG79" s="101" t="s">
        <v>325</v>
      </c>
      <c r="CH79" s="102" t="s">
        <v>325</v>
      </c>
      <c r="CI79" s="84"/>
      <c r="CJ79" s="93"/>
      <c r="CK79" s="61" t="s">
        <v>0</v>
      </c>
      <c r="CL79" s="56"/>
      <c r="CM79" s="101" t="s">
        <v>325</v>
      </c>
      <c r="CN79" s="102" t="s">
        <v>325</v>
      </c>
      <c r="CO79" s="84"/>
      <c r="CP79" s="93"/>
      <c r="CQ79" s="61" t="s">
        <v>0</v>
      </c>
      <c r="CR79" s="56"/>
      <c r="CS79" s="101" t="s">
        <v>325</v>
      </c>
      <c r="CT79" s="102" t="s">
        <v>325</v>
      </c>
      <c r="CU79" s="84"/>
      <c r="CV79" s="56"/>
      <c r="CW79" s="61" t="s">
        <v>0</v>
      </c>
      <c r="CX79" s="56"/>
      <c r="CY79" s="101" t="s">
        <v>325</v>
      </c>
      <c r="CZ79" s="102" t="s">
        <v>325</v>
      </c>
      <c r="DA79" s="84"/>
      <c r="DB79" s="56"/>
      <c r="DC79" s="61" t="s">
        <v>0</v>
      </c>
      <c r="DD79" s="56"/>
      <c r="DE79" s="101" t="s">
        <v>325</v>
      </c>
      <c r="DF79" s="102" t="s">
        <v>325</v>
      </c>
      <c r="DG79" s="84"/>
      <c r="DH79" s="56"/>
      <c r="DI79" s="61" t="s">
        <v>0</v>
      </c>
      <c r="DJ79" s="56"/>
      <c r="DK79" s="101" t="s">
        <v>325</v>
      </c>
      <c r="DL79" s="102" t="s">
        <v>325</v>
      </c>
      <c r="DM79" s="84"/>
      <c r="DN79" s="56"/>
      <c r="DO79" s="61" t="s">
        <v>0</v>
      </c>
      <c r="DP79" s="56"/>
      <c r="DQ79" s="101" t="s">
        <v>325</v>
      </c>
      <c r="DR79" s="102" t="s">
        <v>325</v>
      </c>
      <c r="DS79" s="84"/>
      <c r="DT79" s="56"/>
      <c r="DU79" s="61" t="s">
        <v>0</v>
      </c>
      <c r="DV79" s="56"/>
      <c r="DW79" s="101" t="s">
        <v>325</v>
      </c>
      <c r="DX79" s="102" t="s">
        <v>325</v>
      </c>
      <c r="DY79" s="84"/>
      <c r="DZ79" s="56"/>
      <c r="EA79" s="61" t="s">
        <v>0</v>
      </c>
      <c r="EB79" s="56"/>
      <c r="EC79" s="101" t="s">
        <v>325</v>
      </c>
      <c r="ED79" s="102" t="s">
        <v>325</v>
      </c>
      <c r="EE79" s="84"/>
      <c r="EF79" s="56"/>
      <c r="EG79" s="61" t="s">
        <v>0</v>
      </c>
      <c r="EH79" s="56"/>
      <c r="EI79" s="101" t="s">
        <v>325</v>
      </c>
      <c r="EJ79" s="102" t="s">
        <v>325</v>
      </c>
      <c r="EK79" s="84"/>
      <c r="EL79" s="56"/>
      <c r="EM79" s="61" t="s">
        <v>0</v>
      </c>
      <c r="EN79" s="56"/>
      <c r="EO79" s="101" t="s">
        <v>325</v>
      </c>
      <c r="EP79" s="102" t="s">
        <v>325</v>
      </c>
      <c r="EQ79" s="84"/>
      <c r="ER79" s="93"/>
      <c r="ES79" s="61" t="s">
        <v>0</v>
      </c>
      <c r="ET79" s="56"/>
      <c r="EU79" s="101" t="s">
        <v>325</v>
      </c>
      <c r="EV79" s="102" t="s">
        <v>325</v>
      </c>
      <c r="EW79" s="84"/>
      <c r="EX79" s="56"/>
      <c r="EY79" s="61" t="s">
        <v>0</v>
      </c>
      <c r="EZ79" s="56"/>
      <c r="FA79" s="101" t="s">
        <v>325</v>
      </c>
      <c r="FB79" s="102" t="s">
        <v>325</v>
      </c>
      <c r="FC79" s="84"/>
      <c r="FD79" s="93"/>
      <c r="FE79" s="61" t="s">
        <v>0</v>
      </c>
      <c r="FF79" s="56"/>
      <c r="FG79" s="101" t="s">
        <v>325</v>
      </c>
      <c r="FH79" s="102" t="s">
        <v>325</v>
      </c>
      <c r="FI79" s="84"/>
      <c r="FJ79" s="56"/>
      <c r="FK79" s="61" t="s">
        <v>0</v>
      </c>
      <c r="FL79" s="56"/>
      <c r="FM79" s="101" t="s">
        <v>325</v>
      </c>
      <c r="FN79" s="102" t="s">
        <v>325</v>
      </c>
      <c r="FO79" s="84"/>
      <c r="FP79" s="56"/>
      <c r="FQ79" s="61" t="s">
        <v>0</v>
      </c>
      <c r="FR79" s="56"/>
      <c r="FS79" s="101" t="s">
        <v>325</v>
      </c>
      <c r="FT79" s="102" t="s">
        <v>325</v>
      </c>
      <c r="FU79" s="84"/>
      <c r="FV79" s="56"/>
      <c r="FW79" s="61" t="s">
        <v>0</v>
      </c>
      <c r="FX79" s="56"/>
      <c r="FY79" s="101" t="s">
        <v>325</v>
      </c>
      <c r="FZ79" s="102" t="s">
        <v>325</v>
      </c>
      <c r="GA79" s="84"/>
      <c r="GB79" s="93"/>
      <c r="GC79" s="61" t="s">
        <v>0</v>
      </c>
      <c r="GD79" s="56"/>
      <c r="GE79" s="101" t="s">
        <v>325</v>
      </c>
      <c r="GF79" s="102" t="s">
        <v>325</v>
      </c>
      <c r="GG79" s="84"/>
      <c r="GH79" s="93"/>
      <c r="GI79" s="61" t="s">
        <v>0</v>
      </c>
      <c r="GJ79" s="56"/>
      <c r="GK79" s="101" t="s">
        <v>325</v>
      </c>
      <c r="GL79" s="102" t="s">
        <v>325</v>
      </c>
      <c r="GM79" s="84"/>
      <c r="GN79" s="56"/>
      <c r="GO79" s="61" t="s">
        <v>0</v>
      </c>
      <c r="GP79" s="56"/>
      <c r="GQ79" s="101" t="s">
        <v>325</v>
      </c>
      <c r="GR79" s="102" t="s">
        <v>325</v>
      </c>
      <c r="GS79" s="84"/>
      <c r="GT79" s="56"/>
      <c r="GU79" s="61" t="s">
        <v>0</v>
      </c>
      <c r="GV79" s="56"/>
      <c r="GW79" s="101" t="s">
        <v>325</v>
      </c>
      <c r="GX79" s="102" t="s">
        <v>325</v>
      </c>
      <c r="GY79" s="84"/>
      <c r="GZ79" s="93"/>
      <c r="HA79" s="61" t="s">
        <v>0</v>
      </c>
      <c r="HB79" s="56"/>
      <c r="HC79" s="101" t="s">
        <v>325</v>
      </c>
      <c r="HD79" s="102" t="s">
        <v>325</v>
      </c>
      <c r="HE79" s="84"/>
      <c r="HF79" s="56"/>
      <c r="HG79" s="61" t="s">
        <v>0</v>
      </c>
      <c r="HH79" s="56"/>
      <c r="HI79" s="101" t="s">
        <v>325</v>
      </c>
      <c r="HJ79" s="102" t="s">
        <v>325</v>
      </c>
      <c r="HK79" s="84"/>
      <c r="HL79" s="56"/>
      <c r="HM79" s="61" t="s">
        <v>0</v>
      </c>
      <c r="HN79" s="56"/>
      <c r="HO79" s="101" t="s">
        <v>325</v>
      </c>
      <c r="HP79" s="102" t="s">
        <v>325</v>
      </c>
      <c r="HQ79" s="84"/>
      <c r="HR79" s="56"/>
      <c r="HS79" s="61" t="s">
        <v>0</v>
      </c>
      <c r="HT79" s="56"/>
      <c r="HU79" s="101" t="s">
        <v>325</v>
      </c>
      <c r="HV79" s="102" t="s">
        <v>325</v>
      </c>
      <c r="HW79" s="84"/>
      <c r="HX79" s="93"/>
      <c r="HY79" s="61" t="s">
        <v>0</v>
      </c>
      <c r="HZ79" s="56"/>
      <c r="IA79" s="101" t="s">
        <v>325</v>
      </c>
      <c r="IB79" s="102" t="s">
        <v>325</v>
      </c>
      <c r="IC79" s="84"/>
      <c r="ID79" s="56"/>
      <c r="IE79" s="61" t="s">
        <v>0</v>
      </c>
      <c r="IF79" s="56"/>
      <c r="IG79" s="101" t="s">
        <v>325</v>
      </c>
      <c r="IH79" s="102" t="s">
        <v>325</v>
      </c>
      <c r="II79" s="84"/>
      <c r="IJ79" s="56"/>
      <c r="IK79" s="61" t="s">
        <v>0</v>
      </c>
      <c r="IL79" s="56"/>
      <c r="IM79" s="101" t="s">
        <v>325</v>
      </c>
      <c r="IN79" s="102" t="s">
        <v>325</v>
      </c>
      <c r="IO79" s="84"/>
      <c r="IP79" s="93"/>
      <c r="IQ79" s="61" t="s">
        <v>0</v>
      </c>
      <c r="IR79" s="56"/>
      <c r="IS79" s="101" t="s">
        <v>325</v>
      </c>
      <c r="IT79" s="102" t="s">
        <v>325</v>
      </c>
      <c r="IU79" s="84"/>
      <c r="IV79" s="56"/>
      <c r="IW79" s="61" t="s">
        <v>0</v>
      </c>
      <c r="IX79" s="56"/>
      <c r="IY79" s="101" t="s">
        <v>325</v>
      </c>
      <c r="IZ79" s="102" t="s">
        <v>325</v>
      </c>
      <c r="JA79" s="84"/>
      <c r="JB79" s="56"/>
      <c r="JC79" s="61" t="s">
        <v>0</v>
      </c>
      <c r="JD79" s="56"/>
      <c r="JE79" s="101" t="s">
        <v>325</v>
      </c>
      <c r="JF79" s="102" t="s">
        <v>325</v>
      </c>
      <c r="JG79" s="84"/>
      <c r="JH79" s="56"/>
      <c r="JI79" s="61" t="s">
        <v>0</v>
      </c>
      <c r="JJ79" s="56"/>
      <c r="JK79" s="101" t="s">
        <v>325</v>
      </c>
      <c r="JL79" s="102" t="s">
        <v>325</v>
      </c>
      <c r="JM79" s="84"/>
      <c r="JN79" s="56"/>
      <c r="JO79" s="61" t="s">
        <v>0</v>
      </c>
      <c r="JP79" s="56"/>
      <c r="JQ79" s="101" t="s">
        <v>325</v>
      </c>
      <c r="JR79" s="102" t="s">
        <v>325</v>
      </c>
      <c r="JS79" s="84"/>
      <c r="JT79" s="93"/>
      <c r="JU79" s="61" t="s">
        <v>0</v>
      </c>
      <c r="JV79" s="56"/>
      <c r="JW79" s="101" t="s">
        <v>325</v>
      </c>
      <c r="JX79" s="102" t="s">
        <v>325</v>
      </c>
      <c r="JY79" s="84"/>
      <c r="JZ79" s="93"/>
      <c r="KA79" s="61" t="s">
        <v>0</v>
      </c>
      <c r="KB79" s="56"/>
      <c r="KC79" s="101" t="s">
        <v>325</v>
      </c>
      <c r="KD79" s="102" t="s">
        <v>325</v>
      </c>
      <c r="KE79" s="84"/>
      <c r="KF79" s="93"/>
      <c r="KG79" s="61" t="s">
        <v>0</v>
      </c>
      <c r="KH79" s="56"/>
      <c r="KI79" s="101" t="s">
        <v>325</v>
      </c>
      <c r="KJ79" s="102" t="s">
        <v>325</v>
      </c>
      <c r="KK79" s="84"/>
      <c r="KL79" s="56"/>
      <c r="KM79" s="61" t="s">
        <v>0</v>
      </c>
      <c r="KN79" s="56"/>
      <c r="KO79" s="101" t="s">
        <v>325</v>
      </c>
      <c r="KP79" s="102" t="s">
        <v>325</v>
      </c>
      <c r="KQ79" s="84"/>
      <c r="KR79" s="56"/>
      <c r="KS79" s="61" t="s">
        <v>0</v>
      </c>
      <c r="KT79" s="56"/>
      <c r="KU79" s="101" t="s">
        <v>325</v>
      </c>
      <c r="KV79" s="102" t="s">
        <v>325</v>
      </c>
      <c r="KW79" s="84"/>
      <c r="KX79" s="56"/>
      <c r="KY79" s="61" t="s">
        <v>0</v>
      </c>
      <c r="KZ79" s="56"/>
      <c r="LA79" s="101" t="s">
        <v>325</v>
      </c>
      <c r="LB79" s="102" t="s">
        <v>325</v>
      </c>
      <c r="LC79" s="84"/>
      <c r="LD79" s="93"/>
      <c r="LE79" s="61" t="s">
        <v>0</v>
      </c>
      <c r="LF79" s="56"/>
      <c r="LG79" s="101" t="s">
        <v>325</v>
      </c>
      <c r="LH79" s="102" t="s">
        <v>325</v>
      </c>
      <c r="LI79" s="84"/>
      <c r="LJ79" s="56"/>
      <c r="LK79" s="61" t="s">
        <v>0</v>
      </c>
      <c r="LL79" s="56"/>
      <c r="LM79" s="101" t="s">
        <v>325</v>
      </c>
      <c r="LN79" s="102" t="s">
        <v>325</v>
      </c>
      <c r="LO79" s="84"/>
      <c r="LP79" s="56"/>
      <c r="LQ79" s="61" t="s">
        <v>0</v>
      </c>
      <c r="LR79" s="56"/>
      <c r="LS79" s="101" t="s">
        <v>325</v>
      </c>
      <c r="LT79" s="102" t="s">
        <v>325</v>
      </c>
      <c r="LU79" s="84"/>
      <c r="LV79" s="93"/>
      <c r="LW79" s="61" t="s">
        <v>0</v>
      </c>
      <c r="LX79" s="56"/>
      <c r="LY79" s="101" t="s">
        <v>325</v>
      </c>
      <c r="LZ79" s="102" t="s">
        <v>325</v>
      </c>
      <c r="MA79" s="84"/>
      <c r="MB79" s="56"/>
      <c r="MC79" s="61" t="s">
        <v>0</v>
      </c>
      <c r="MD79" s="56"/>
      <c r="ME79" s="101" t="s">
        <v>325</v>
      </c>
      <c r="MF79" s="102" t="s">
        <v>325</v>
      </c>
      <c r="MG79" s="84"/>
      <c r="MH79" s="56"/>
      <c r="MI79" s="61" t="s">
        <v>0</v>
      </c>
      <c r="MJ79" s="56"/>
      <c r="MK79" s="101" t="s">
        <v>325</v>
      </c>
      <c r="ML79" s="102" t="s">
        <v>325</v>
      </c>
      <c r="MM79" s="84"/>
      <c r="MN79" s="56"/>
      <c r="MO79" s="61" t="s">
        <v>0</v>
      </c>
      <c r="MP79" s="56"/>
      <c r="MQ79" s="101" t="s">
        <v>325</v>
      </c>
      <c r="MR79" s="102" t="s">
        <v>325</v>
      </c>
      <c r="MS79" s="84"/>
      <c r="MT79" s="93"/>
      <c r="MU79" s="61" t="s">
        <v>0</v>
      </c>
      <c r="MV79" s="56"/>
      <c r="MW79" s="101" t="s">
        <v>325</v>
      </c>
      <c r="MX79" s="102" t="s">
        <v>325</v>
      </c>
      <c r="MY79" s="84"/>
      <c r="MZ79" s="56"/>
      <c r="NA79" s="61" t="s">
        <v>0</v>
      </c>
      <c r="NB79" s="56"/>
      <c r="NC79" s="101" t="s">
        <v>325</v>
      </c>
      <c r="ND79" s="102" t="s">
        <v>325</v>
      </c>
      <c r="NE79" s="84"/>
      <c r="NF79" s="56"/>
      <c r="NG79" s="61" t="s">
        <v>0</v>
      </c>
      <c r="NH79" s="56"/>
      <c r="NI79" s="101" t="s">
        <v>325</v>
      </c>
      <c r="NJ79" s="102" t="s">
        <v>325</v>
      </c>
      <c r="NK79" s="84"/>
      <c r="NL79" s="56"/>
      <c r="NM79" s="61" t="s">
        <v>0</v>
      </c>
      <c r="NN79" s="56"/>
      <c r="NO79" s="101" t="s">
        <v>325</v>
      </c>
      <c r="NP79" s="102" t="s">
        <v>325</v>
      </c>
      <c r="NQ79" s="84"/>
      <c r="NR79" s="56"/>
      <c r="NS79" s="61" t="s">
        <v>0</v>
      </c>
      <c r="NT79" s="56"/>
      <c r="NU79" s="101" t="s">
        <v>325</v>
      </c>
      <c r="NV79" s="102" t="s">
        <v>325</v>
      </c>
      <c r="NW79" s="61"/>
      <c r="NX79" s="93"/>
      <c r="NY79" s="61" t="s">
        <v>0</v>
      </c>
      <c r="NZ79" s="56"/>
      <c r="OA79" s="101" t="s">
        <v>325</v>
      </c>
      <c r="OB79" s="102" t="s">
        <v>325</v>
      </c>
      <c r="OC79" s="61"/>
      <c r="OD79" s="229"/>
      <c r="OE79" s="101" t="s">
        <v>0</v>
      </c>
      <c r="OF79" s="101"/>
      <c r="OG79" s="101" t="s">
        <v>325</v>
      </c>
      <c r="OH79" s="102" t="s">
        <v>325</v>
      </c>
    </row>
    <row r="80" spans="1:398" ht="15" hidden="1" x14ac:dyDescent="0.2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325</v>
      </c>
      <c r="N80" s="102" t="s">
        <v>325</v>
      </c>
      <c r="O80" s="72"/>
      <c r="P80" s="93"/>
      <c r="Q80" s="61" t="s">
        <v>0</v>
      </c>
      <c r="R80" s="56"/>
      <c r="S80" s="101" t="s">
        <v>325</v>
      </c>
      <c r="T80" s="102" t="s">
        <v>325</v>
      </c>
      <c r="U80" s="72"/>
      <c r="V80" s="93"/>
      <c r="W80" s="61" t="s">
        <v>0</v>
      </c>
      <c r="X80" s="56"/>
      <c r="Y80" s="101" t="s">
        <v>325</v>
      </c>
      <c r="Z80" s="102" t="s">
        <v>325</v>
      </c>
      <c r="AA80" s="84"/>
      <c r="AB80" s="56"/>
      <c r="AC80" s="61" t="s">
        <v>0</v>
      </c>
      <c r="AD80" s="56"/>
      <c r="AE80" s="101" t="s">
        <v>325</v>
      </c>
      <c r="AF80" s="102" t="s">
        <v>325</v>
      </c>
      <c r="AG80" s="84"/>
      <c r="AH80" s="56"/>
      <c r="AI80" s="61" t="s">
        <v>0</v>
      </c>
      <c r="AJ80" s="56"/>
      <c r="AK80" s="101" t="s">
        <v>325</v>
      </c>
      <c r="AL80" s="102" t="s">
        <v>325</v>
      </c>
      <c r="AM80" s="84"/>
      <c r="AN80" s="93"/>
      <c r="AO80" s="61" t="s">
        <v>0</v>
      </c>
      <c r="AP80" s="56"/>
      <c r="AQ80" s="101" t="s">
        <v>325</v>
      </c>
      <c r="AR80" s="102" t="s">
        <v>325</v>
      </c>
      <c r="AS80" s="84"/>
      <c r="AT80" s="56"/>
      <c r="AU80" s="61" t="s">
        <v>0</v>
      </c>
      <c r="AV80" s="56"/>
      <c r="AW80" s="101" t="s">
        <v>325</v>
      </c>
      <c r="AX80" s="102" t="s">
        <v>325</v>
      </c>
      <c r="AY80" s="84"/>
      <c r="AZ80" s="93"/>
      <c r="BA80" s="61" t="s">
        <v>0</v>
      </c>
      <c r="BB80" s="56"/>
      <c r="BC80" s="101" t="s">
        <v>325</v>
      </c>
      <c r="BD80" s="102" t="s">
        <v>325</v>
      </c>
      <c r="BE80" s="84"/>
      <c r="BF80" s="56"/>
      <c r="BG80" s="61" t="s">
        <v>0</v>
      </c>
      <c r="BH80" s="56"/>
      <c r="BI80" s="101" t="s">
        <v>325</v>
      </c>
      <c r="BJ80" s="102" t="s">
        <v>325</v>
      </c>
      <c r="BK80" s="84"/>
      <c r="BL80" s="56"/>
      <c r="BM80" s="61" t="s">
        <v>0</v>
      </c>
      <c r="BN80" s="56"/>
      <c r="BO80" s="101" t="s">
        <v>325</v>
      </c>
      <c r="BP80" s="102" t="s">
        <v>325</v>
      </c>
      <c r="BQ80" s="84"/>
      <c r="BR80" s="56"/>
      <c r="BS80" s="61" t="s">
        <v>0</v>
      </c>
      <c r="BT80" s="56"/>
      <c r="BU80" s="101" t="s">
        <v>325</v>
      </c>
      <c r="BV80" s="102" t="s">
        <v>325</v>
      </c>
      <c r="BW80" s="84"/>
      <c r="BX80" s="56"/>
      <c r="BY80" s="61" t="s">
        <v>0</v>
      </c>
      <c r="BZ80" s="56"/>
      <c r="CA80" s="101" t="s">
        <v>325</v>
      </c>
      <c r="CB80" s="102" t="s">
        <v>325</v>
      </c>
      <c r="CC80" s="84"/>
      <c r="CD80" s="56"/>
      <c r="CE80" s="61" t="s">
        <v>0</v>
      </c>
      <c r="CF80" s="56"/>
      <c r="CG80" s="101" t="s">
        <v>325</v>
      </c>
      <c r="CH80" s="102" t="s">
        <v>325</v>
      </c>
      <c r="CI80" s="84"/>
      <c r="CJ80" s="93"/>
      <c r="CK80" s="61" t="s">
        <v>0</v>
      </c>
      <c r="CL80" s="56"/>
      <c r="CM80" s="101" t="s">
        <v>325</v>
      </c>
      <c r="CN80" s="102" t="s">
        <v>325</v>
      </c>
      <c r="CO80" s="84"/>
      <c r="CP80" s="93"/>
      <c r="CQ80" s="61" t="s">
        <v>0</v>
      </c>
      <c r="CR80" s="56"/>
      <c r="CS80" s="101" t="s">
        <v>325</v>
      </c>
      <c r="CT80" s="102" t="s">
        <v>325</v>
      </c>
      <c r="CU80" s="84"/>
      <c r="CV80" s="56"/>
      <c r="CW80" s="61" t="s">
        <v>0</v>
      </c>
      <c r="CX80" s="56"/>
      <c r="CY80" s="101" t="s">
        <v>325</v>
      </c>
      <c r="CZ80" s="102" t="s">
        <v>325</v>
      </c>
      <c r="DA80" s="84"/>
      <c r="DB80" s="56"/>
      <c r="DC80" s="61" t="s">
        <v>0</v>
      </c>
      <c r="DD80" s="56"/>
      <c r="DE80" s="101" t="s">
        <v>325</v>
      </c>
      <c r="DF80" s="102" t="s">
        <v>325</v>
      </c>
      <c r="DG80" s="84"/>
      <c r="DH80" s="56"/>
      <c r="DI80" s="61" t="s">
        <v>0</v>
      </c>
      <c r="DJ80" s="56"/>
      <c r="DK80" s="101" t="s">
        <v>325</v>
      </c>
      <c r="DL80" s="102" t="s">
        <v>325</v>
      </c>
      <c r="DM80" s="84"/>
      <c r="DN80" s="56"/>
      <c r="DO80" s="61" t="s">
        <v>0</v>
      </c>
      <c r="DP80" s="56"/>
      <c r="DQ80" s="101" t="s">
        <v>325</v>
      </c>
      <c r="DR80" s="102" t="s">
        <v>325</v>
      </c>
      <c r="DS80" s="84"/>
      <c r="DT80" s="56"/>
      <c r="DU80" s="61" t="s">
        <v>0</v>
      </c>
      <c r="DV80" s="56"/>
      <c r="DW80" s="101" t="s">
        <v>325</v>
      </c>
      <c r="DX80" s="102" t="s">
        <v>325</v>
      </c>
      <c r="DY80" s="84"/>
      <c r="DZ80" s="56"/>
      <c r="EA80" s="61" t="s">
        <v>0</v>
      </c>
      <c r="EB80" s="56"/>
      <c r="EC80" s="101" t="s">
        <v>325</v>
      </c>
      <c r="ED80" s="102" t="s">
        <v>325</v>
      </c>
      <c r="EE80" s="84"/>
      <c r="EF80" s="56"/>
      <c r="EG80" s="61" t="s">
        <v>0</v>
      </c>
      <c r="EH80" s="56"/>
      <c r="EI80" s="101" t="s">
        <v>325</v>
      </c>
      <c r="EJ80" s="102" t="s">
        <v>325</v>
      </c>
      <c r="EK80" s="84"/>
      <c r="EL80" s="56"/>
      <c r="EM80" s="61" t="s">
        <v>0</v>
      </c>
      <c r="EN80" s="56"/>
      <c r="EO80" s="101" t="s">
        <v>325</v>
      </c>
      <c r="EP80" s="102" t="s">
        <v>325</v>
      </c>
      <c r="EQ80" s="84"/>
      <c r="ER80" s="93"/>
      <c r="ES80" s="61" t="s">
        <v>0</v>
      </c>
      <c r="ET80" s="56"/>
      <c r="EU80" s="101" t="s">
        <v>325</v>
      </c>
      <c r="EV80" s="102" t="s">
        <v>325</v>
      </c>
      <c r="EW80" s="84"/>
      <c r="EX80" s="56"/>
      <c r="EY80" s="61" t="s">
        <v>0</v>
      </c>
      <c r="EZ80" s="56"/>
      <c r="FA80" s="101" t="s">
        <v>325</v>
      </c>
      <c r="FB80" s="102" t="s">
        <v>325</v>
      </c>
      <c r="FC80" s="84"/>
      <c r="FD80" s="93"/>
      <c r="FE80" s="61" t="s">
        <v>0</v>
      </c>
      <c r="FF80" s="56"/>
      <c r="FG80" s="101" t="s">
        <v>325</v>
      </c>
      <c r="FH80" s="102" t="s">
        <v>325</v>
      </c>
      <c r="FI80" s="84"/>
      <c r="FJ80" s="56"/>
      <c r="FK80" s="61" t="s">
        <v>0</v>
      </c>
      <c r="FL80" s="56"/>
      <c r="FM80" s="101" t="s">
        <v>325</v>
      </c>
      <c r="FN80" s="102" t="s">
        <v>325</v>
      </c>
      <c r="FO80" s="84"/>
      <c r="FP80" s="56"/>
      <c r="FQ80" s="61" t="s">
        <v>0</v>
      </c>
      <c r="FR80" s="56"/>
      <c r="FS80" s="101" t="s">
        <v>325</v>
      </c>
      <c r="FT80" s="102" t="s">
        <v>325</v>
      </c>
      <c r="FU80" s="84"/>
      <c r="FV80" s="56"/>
      <c r="FW80" s="61" t="s">
        <v>0</v>
      </c>
      <c r="FX80" s="56"/>
      <c r="FY80" s="101" t="s">
        <v>325</v>
      </c>
      <c r="FZ80" s="102" t="s">
        <v>325</v>
      </c>
      <c r="GA80" s="84"/>
      <c r="GB80" s="93"/>
      <c r="GC80" s="61" t="s">
        <v>0</v>
      </c>
      <c r="GD80" s="56"/>
      <c r="GE80" s="101" t="s">
        <v>325</v>
      </c>
      <c r="GF80" s="102" t="s">
        <v>325</v>
      </c>
      <c r="GG80" s="84"/>
      <c r="GH80" s="93"/>
      <c r="GI80" s="61" t="s">
        <v>0</v>
      </c>
      <c r="GJ80" s="56"/>
      <c r="GK80" s="101" t="s">
        <v>325</v>
      </c>
      <c r="GL80" s="102" t="s">
        <v>325</v>
      </c>
      <c r="GM80" s="84"/>
      <c r="GN80" s="56"/>
      <c r="GO80" s="61" t="s">
        <v>0</v>
      </c>
      <c r="GP80" s="56"/>
      <c r="GQ80" s="101" t="s">
        <v>325</v>
      </c>
      <c r="GR80" s="102" t="s">
        <v>325</v>
      </c>
      <c r="GS80" s="84"/>
      <c r="GT80" s="56"/>
      <c r="GU80" s="61" t="s">
        <v>0</v>
      </c>
      <c r="GV80" s="56"/>
      <c r="GW80" s="101" t="s">
        <v>325</v>
      </c>
      <c r="GX80" s="102" t="s">
        <v>325</v>
      </c>
      <c r="GY80" s="84"/>
      <c r="GZ80" s="93"/>
      <c r="HA80" s="61" t="s">
        <v>0</v>
      </c>
      <c r="HB80" s="56"/>
      <c r="HC80" s="101" t="s">
        <v>325</v>
      </c>
      <c r="HD80" s="102" t="s">
        <v>325</v>
      </c>
      <c r="HE80" s="84"/>
      <c r="HF80" s="56"/>
      <c r="HG80" s="61" t="s">
        <v>0</v>
      </c>
      <c r="HH80" s="56"/>
      <c r="HI80" s="101" t="s">
        <v>325</v>
      </c>
      <c r="HJ80" s="102" t="s">
        <v>325</v>
      </c>
      <c r="HK80" s="84"/>
      <c r="HL80" s="56"/>
      <c r="HM80" s="61" t="s">
        <v>0</v>
      </c>
      <c r="HN80" s="56"/>
      <c r="HO80" s="101" t="s">
        <v>325</v>
      </c>
      <c r="HP80" s="102" t="s">
        <v>325</v>
      </c>
      <c r="HQ80" s="84"/>
      <c r="HR80" s="56"/>
      <c r="HS80" s="61" t="s">
        <v>0</v>
      </c>
      <c r="HT80" s="56"/>
      <c r="HU80" s="101" t="s">
        <v>325</v>
      </c>
      <c r="HV80" s="102" t="s">
        <v>325</v>
      </c>
      <c r="HW80" s="84"/>
      <c r="HX80" s="93"/>
      <c r="HY80" s="61" t="s">
        <v>0</v>
      </c>
      <c r="HZ80" s="56"/>
      <c r="IA80" s="101" t="s">
        <v>325</v>
      </c>
      <c r="IB80" s="102" t="s">
        <v>325</v>
      </c>
      <c r="IC80" s="84"/>
      <c r="ID80" s="56"/>
      <c r="IE80" s="61" t="s">
        <v>0</v>
      </c>
      <c r="IF80" s="56"/>
      <c r="IG80" s="101" t="s">
        <v>325</v>
      </c>
      <c r="IH80" s="102" t="s">
        <v>325</v>
      </c>
      <c r="II80" s="84"/>
      <c r="IJ80" s="56"/>
      <c r="IK80" s="61" t="s">
        <v>0</v>
      </c>
      <c r="IL80" s="56"/>
      <c r="IM80" s="101" t="s">
        <v>325</v>
      </c>
      <c r="IN80" s="102" t="s">
        <v>325</v>
      </c>
      <c r="IO80" s="84"/>
      <c r="IP80" s="93"/>
      <c r="IQ80" s="61" t="s">
        <v>0</v>
      </c>
      <c r="IR80" s="56"/>
      <c r="IS80" s="101" t="s">
        <v>325</v>
      </c>
      <c r="IT80" s="102" t="s">
        <v>325</v>
      </c>
      <c r="IU80" s="84"/>
      <c r="IV80" s="56"/>
      <c r="IW80" s="61" t="s">
        <v>0</v>
      </c>
      <c r="IX80" s="56"/>
      <c r="IY80" s="101" t="s">
        <v>325</v>
      </c>
      <c r="IZ80" s="102" t="s">
        <v>325</v>
      </c>
      <c r="JA80" s="84"/>
      <c r="JB80" s="56"/>
      <c r="JC80" s="61" t="s">
        <v>0</v>
      </c>
      <c r="JD80" s="56"/>
      <c r="JE80" s="101" t="s">
        <v>325</v>
      </c>
      <c r="JF80" s="102" t="s">
        <v>325</v>
      </c>
      <c r="JG80" s="84"/>
      <c r="JH80" s="56"/>
      <c r="JI80" s="61" t="s">
        <v>0</v>
      </c>
      <c r="JJ80" s="56"/>
      <c r="JK80" s="101" t="s">
        <v>325</v>
      </c>
      <c r="JL80" s="102" t="s">
        <v>325</v>
      </c>
      <c r="JM80" s="84"/>
      <c r="JN80" s="56"/>
      <c r="JO80" s="61" t="s">
        <v>0</v>
      </c>
      <c r="JP80" s="56"/>
      <c r="JQ80" s="101" t="s">
        <v>325</v>
      </c>
      <c r="JR80" s="102" t="s">
        <v>325</v>
      </c>
      <c r="JS80" s="84"/>
      <c r="JT80" s="93"/>
      <c r="JU80" s="61" t="s">
        <v>0</v>
      </c>
      <c r="JV80" s="56"/>
      <c r="JW80" s="101" t="s">
        <v>325</v>
      </c>
      <c r="JX80" s="102" t="s">
        <v>325</v>
      </c>
      <c r="JY80" s="84"/>
      <c r="JZ80" s="93"/>
      <c r="KA80" s="61" t="s">
        <v>0</v>
      </c>
      <c r="KB80" s="56"/>
      <c r="KC80" s="101" t="s">
        <v>325</v>
      </c>
      <c r="KD80" s="102" t="s">
        <v>325</v>
      </c>
      <c r="KE80" s="84"/>
      <c r="KF80" s="93"/>
      <c r="KG80" s="61" t="s">
        <v>0</v>
      </c>
      <c r="KH80" s="56"/>
      <c r="KI80" s="101" t="s">
        <v>325</v>
      </c>
      <c r="KJ80" s="102" t="s">
        <v>325</v>
      </c>
      <c r="KK80" s="84"/>
      <c r="KL80" s="56"/>
      <c r="KM80" s="61" t="s">
        <v>0</v>
      </c>
      <c r="KN80" s="56"/>
      <c r="KO80" s="101" t="s">
        <v>325</v>
      </c>
      <c r="KP80" s="102" t="s">
        <v>325</v>
      </c>
      <c r="KQ80" s="84"/>
      <c r="KR80" s="56"/>
      <c r="KS80" s="61" t="s">
        <v>0</v>
      </c>
      <c r="KT80" s="56"/>
      <c r="KU80" s="101" t="s">
        <v>325</v>
      </c>
      <c r="KV80" s="102" t="s">
        <v>325</v>
      </c>
      <c r="KW80" s="84"/>
      <c r="KX80" s="56"/>
      <c r="KY80" s="61" t="s">
        <v>0</v>
      </c>
      <c r="KZ80" s="56"/>
      <c r="LA80" s="101" t="s">
        <v>325</v>
      </c>
      <c r="LB80" s="102" t="s">
        <v>325</v>
      </c>
      <c r="LC80" s="84"/>
      <c r="LD80" s="93"/>
      <c r="LE80" s="61" t="s">
        <v>0</v>
      </c>
      <c r="LF80" s="56"/>
      <c r="LG80" s="101" t="s">
        <v>325</v>
      </c>
      <c r="LH80" s="102" t="s">
        <v>325</v>
      </c>
      <c r="LI80" s="84"/>
      <c r="LJ80" s="56"/>
      <c r="LK80" s="61" t="s">
        <v>0</v>
      </c>
      <c r="LL80" s="56"/>
      <c r="LM80" s="101" t="s">
        <v>325</v>
      </c>
      <c r="LN80" s="102" t="s">
        <v>325</v>
      </c>
      <c r="LO80" s="84"/>
      <c r="LP80" s="56"/>
      <c r="LQ80" s="61" t="s">
        <v>0</v>
      </c>
      <c r="LR80" s="56"/>
      <c r="LS80" s="101" t="s">
        <v>325</v>
      </c>
      <c r="LT80" s="102" t="s">
        <v>325</v>
      </c>
      <c r="LU80" s="84"/>
      <c r="LV80" s="93"/>
      <c r="LW80" s="61" t="s">
        <v>0</v>
      </c>
      <c r="LX80" s="56"/>
      <c r="LY80" s="101" t="s">
        <v>325</v>
      </c>
      <c r="LZ80" s="102" t="s">
        <v>325</v>
      </c>
      <c r="MA80" s="84"/>
      <c r="MB80" s="56"/>
      <c r="MC80" s="61" t="s">
        <v>0</v>
      </c>
      <c r="MD80" s="56"/>
      <c r="ME80" s="101" t="s">
        <v>325</v>
      </c>
      <c r="MF80" s="102" t="s">
        <v>325</v>
      </c>
      <c r="MG80" s="84"/>
      <c r="MH80" s="56"/>
      <c r="MI80" s="61" t="s">
        <v>0</v>
      </c>
      <c r="MJ80" s="56"/>
      <c r="MK80" s="101" t="s">
        <v>325</v>
      </c>
      <c r="ML80" s="102" t="s">
        <v>325</v>
      </c>
      <c r="MM80" s="84"/>
      <c r="MN80" s="56"/>
      <c r="MO80" s="61" t="s">
        <v>0</v>
      </c>
      <c r="MP80" s="56"/>
      <c r="MQ80" s="101" t="s">
        <v>325</v>
      </c>
      <c r="MR80" s="102" t="s">
        <v>325</v>
      </c>
      <c r="MS80" s="84"/>
      <c r="MT80" s="93"/>
      <c r="MU80" s="61" t="s">
        <v>0</v>
      </c>
      <c r="MV80" s="56"/>
      <c r="MW80" s="101" t="s">
        <v>325</v>
      </c>
      <c r="MX80" s="102" t="s">
        <v>325</v>
      </c>
      <c r="MY80" s="84"/>
      <c r="MZ80" s="56"/>
      <c r="NA80" s="61" t="s">
        <v>0</v>
      </c>
      <c r="NB80" s="56"/>
      <c r="NC80" s="101" t="s">
        <v>325</v>
      </c>
      <c r="ND80" s="102" t="s">
        <v>325</v>
      </c>
      <c r="NE80" s="84"/>
      <c r="NF80" s="56"/>
      <c r="NG80" s="61" t="s">
        <v>0</v>
      </c>
      <c r="NH80" s="56"/>
      <c r="NI80" s="101" t="s">
        <v>325</v>
      </c>
      <c r="NJ80" s="102" t="s">
        <v>325</v>
      </c>
      <c r="NK80" s="84"/>
      <c r="NL80" s="56"/>
      <c r="NM80" s="61" t="s">
        <v>0</v>
      </c>
      <c r="NN80" s="56"/>
      <c r="NO80" s="101" t="s">
        <v>325</v>
      </c>
      <c r="NP80" s="102" t="s">
        <v>325</v>
      </c>
      <c r="NQ80" s="84"/>
      <c r="NR80" s="56"/>
      <c r="NS80" s="61" t="s">
        <v>0</v>
      </c>
      <c r="NT80" s="56"/>
      <c r="NU80" s="101" t="s">
        <v>325</v>
      </c>
      <c r="NV80" s="102" t="s">
        <v>325</v>
      </c>
      <c r="NW80" s="61"/>
      <c r="NX80" s="93"/>
      <c r="NY80" s="61" t="s">
        <v>0</v>
      </c>
      <c r="NZ80" s="56"/>
      <c r="OA80" s="101" t="s">
        <v>325</v>
      </c>
      <c r="OB80" s="102" t="s">
        <v>325</v>
      </c>
      <c r="OC80" s="61"/>
      <c r="OD80" s="229"/>
      <c r="OE80" s="101" t="s">
        <v>0</v>
      </c>
      <c r="OF80" s="101"/>
      <c r="OG80" s="101" t="s">
        <v>325</v>
      </c>
      <c r="OH80" s="102" t="s">
        <v>325</v>
      </c>
    </row>
    <row r="81" spans="1:398" ht="15" hidden="1" x14ac:dyDescent="0.2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325</v>
      </c>
      <c r="N81" s="102" t="s">
        <v>325</v>
      </c>
      <c r="O81" s="72"/>
      <c r="P81" s="93"/>
      <c r="Q81" s="61" t="s">
        <v>0</v>
      </c>
      <c r="R81" s="56"/>
      <c r="S81" s="101" t="s">
        <v>325</v>
      </c>
      <c r="T81" s="102" t="s">
        <v>325</v>
      </c>
      <c r="U81" s="72"/>
      <c r="V81" s="93"/>
      <c r="W81" s="61" t="s">
        <v>0</v>
      </c>
      <c r="X81" s="56"/>
      <c r="Y81" s="101" t="s">
        <v>325</v>
      </c>
      <c r="Z81" s="102" t="s">
        <v>325</v>
      </c>
      <c r="AA81" s="84"/>
      <c r="AB81" s="56"/>
      <c r="AC81" s="61" t="s">
        <v>0</v>
      </c>
      <c r="AD81" s="56"/>
      <c r="AE81" s="101" t="s">
        <v>325</v>
      </c>
      <c r="AF81" s="102" t="s">
        <v>325</v>
      </c>
      <c r="AG81" s="84"/>
      <c r="AH81" s="56"/>
      <c r="AI81" s="61" t="s">
        <v>0</v>
      </c>
      <c r="AJ81" s="56"/>
      <c r="AK81" s="101" t="s">
        <v>325</v>
      </c>
      <c r="AL81" s="102" t="s">
        <v>325</v>
      </c>
      <c r="AM81" s="84"/>
      <c r="AN81" s="93"/>
      <c r="AO81" s="61" t="s">
        <v>0</v>
      </c>
      <c r="AP81" s="56"/>
      <c r="AQ81" s="101" t="s">
        <v>325</v>
      </c>
      <c r="AR81" s="102" t="s">
        <v>325</v>
      </c>
      <c r="AS81" s="84"/>
      <c r="AT81" s="56"/>
      <c r="AU81" s="61" t="s">
        <v>0</v>
      </c>
      <c r="AV81" s="56"/>
      <c r="AW81" s="101" t="s">
        <v>325</v>
      </c>
      <c r="AX81" s="102" t="s">
        <v>325</v>
      </c>
      <c r="AY81" s="84"/>
      <c r="AZ81" s="93"/>
      <c r="BA81" s="61" t="s">
        <v>0</v>
      </c>
      <c r="BB81" s="56"/>
      <c r="BC81" s="101" t="s">
        <v>325</v>
      </c>
      <c r="BD81" s="102" t="s">
        <v>325</v>
      </c>
      <c r="BE81" s="84"/>
      <c r="BF81" s="56"/>
      <c r="BG81" s="61" t="s">
        <v>0</v>
      </c>
      <c r="BH81" s="56"/>
      <c r="BI81" s="101" t="s">
        <v>325</v>
      </c>
      <c r="BJ81" s="102" t="s">
        <v>325</v>
      </c>
      <c r="BK81" s="84"/>
      <c r="BL81" s="56"/>
      <c r="BM81" s="61" t="s">
        <v>0</v>
      </c>
      <c r="BN81" s="56"/>
      <c r="BO81" s="101" t="s">
        <v>325</v>
      </c>
      <c r="BP81" s="102" t="s">
        <v>325</v>
      </c>
      <c r="BQ81" s="84"/>
      <c r="BR81" s="56"/>
      <c r="BS81" s="61" t="s">
        <v>0</v>
      </c>
      <c r="BT81" s="56"/>
      <c r="BU81" s="101" t="s">
        <v>325</v>
      </c>
      <c r="BV81" s="102" t="s">
        <v>325</v>
      </c>
      <c r="BW81" s="84"/>
      <c r="BX81" s="56"/>
      <c r="BY81" s="61" t="s">
        <v>0</v>
      </c>
      <c r="BZ81" s="56"/>
      <c r="CA81" s="101" t="s">
        <v>325</v>
      </c>
      <c r="CB81" s="102" t="s">
        <v>325</v>
      </c>
      <c r="CC81" s="84"/>
      <c r="CD81" s="56"/>
      <c r="CE81" s="61" t="s">
        <v>0</v>
      </c>
      <c r="CF81" s="56"/>
      <c r="CG81" s="101" t="s">
        <v>325</v>
      </c>
      <c r="CH81" s="102" t="s">
        <v>325</v>
      </c>
      <c r="CI81" s="84"/>
      <c r="CJ81" s="93"/>
      <c r="CK81" s="61" t="s">
        <v>0</v>
      </c>
      <c r="CL81" s="56"/>
      <c r="CM81" s="101" t="s">
        <v>325</v>
      </c>
      <c r="CN81" s="102" t="s">
        <v>325</v>
      </c>
      <c r="CO81" s="84"/>
      <c r="CP81" s="93"/>
      <c r="CQ81" s="61" t="s">
        <v>0</v>
      </c>
      <c r="CR81" s="56"/>
      <c r="CS81" s="101" t="s">
        <v>325</v>
      </c>
      <c r="CT81" s="102" t="s">
        <v>325</v>
      </c>
      <c r="CU81" s="84"/>
      <c r="CV81" s="56"/>
      <c r="CW81" s="61" t="s">
        <v>0</v>
      </c>
      <c r="CX81" s="56"/>
      <c r="CY81" s="101" t="s">
        <v>325</v>
      </c>
      <c r="CZ81" s="102" t="s">
        <v>325</v>
      </c>
      <c r="DA81" s="84"/>
      <c r="DB81" s="56"/>
      <c r="DC81" s="61" t="s">
        <v>0</v>
      </c>
      <c r="DD81" s="56"/>
      <c r="DE81" s="101" t="s">
        <v>325</v>
      </c>
      <c r="DF81" s="102" t="s">
        <v>325</v>
      </c>
      <c r="DG81" s="84"/>
      <c r="DH81" s="56"/>
      <c r="DI81" s="61" t="s">
        <v>0</v>
      </c>
      <c r="DJ81" s="56"/>
      <c r="DK81" s="101" t="s">
        <v>325</v>
      </c>
      <c r="DL81" s="102" t="s">
        <v>325</v>
      </c>
      <c r="DM81" s="84"/>
      <c r="DN81" s="56"/>
      <c r="DO81" s="61" t="s">
        <v>0</v>
      </c>
      <c r="DP81" s="56"/>
      <c r="DQ81" s="101" t="s">
        <v>325</v>
      </c>
      <c r="DR81" s="102" t="s">
        <v>325</v>
      </c>
      <c r="DS81" s="84"/>
      <c r="DT81" s="56"/>
      <c r="DU81" s="61" t="s">
        <v>0</v>
      </c>
      <c r="DV81" s="56"/>
      <c r="DW81" s="101" t="s">
        <v>325</v>
      </c>
      <c r="DX81" s="102" t="s">
        <v>325</v>
      </c>
      <c r="DY81" s="84"/>
      <c r="DZ81" s="56"/>
      <c r="EA81" s="61" t="s">
        <v>0</v>
      </c>
      <c r="EB81" s="56"/>
      <c r="EC81" s="101" t="s">
        <v>325</v>
      </c>
      <c r="ED81" s="102" t="s">
        <v>325</v>
      </c>
      <c r="EE81" s="84"/>
      <c r="EF81" s="56"/>
      <c r="EG81" s="61" t="s">
        <v>0</v>
      </c>
      <c r="EH81" s="56"/>
      <c r="EI81" s="101" t="s">
        <v>325</v>
      </c>
      <c r="EJ81" s="102" t="s">
        <v>325</v>
      </c>
      <c r="EK81" s="84"/>
      <c r="EL81" s="56"/>
      <c r="EM81" s="61" t="s">
        <v>0</v>
      </c>
      <c r="EN81" s="56"/>
      <c r="EO81" s="101" t="s">
        <v>325</v>
      </c>
      <c r="EP81" s="102" t="s">
        <v>325</v>
      </c>
      <c r="EQ81" s="84"/>
      <c r="ER81" s="93"/>
      <c r="ES81" s="61" t="s">
        <v>0</v>
      </c>
      <c r="ET81" s="56"/>
      <c r="EU81" s="101" t="s">
        <v>325</v>
      </c>
      <c r="EV81" s="102" t="s">
        <v>325</v>
      </c>
      <c r="EW81" s="84"/>
      <c r="EX81" s="56"/>
      <c r="EY81" s="61" t="s">
        <v>0</v>
      </c>
      <c r="EZ81" s="56"/>
      <c r="FA81" s="101" t="s">
        <v>325</v>
      </c>
      <c r="FB81" s="102" t="s">
        <v>325</v>
      </c>
      <c r="FC81" s="84"/>
      <c r="FD81" s="93"/>
      <c r="FE81" s="61" t="s">
        <v>0</v>
      </c>
      <c r="FF81" s="56"/>
      <c r="FG81" s="101" t="s">
        <v>325</v>
      </c>
      <c r="FH81" s="102" t="s">
        <v>325</v>
      </c>
      <c r="FI81" s="84"/>
      <c r="FJ81" s="56"/>
      <c r="FK81" s="61" t="s">
        <v>0</v>
      </c>
      <c r="FL81" s="56"/>
      <c r="FM81" s="101" t="s">
        <v>325</v>
      </c>
      <c r="FN81" s="102" t="s">
        <v>325</v>
      </c>
      <c r="FO81" s="84"/>
      <c r="FP81" s="56"/>
      <c r="FQ81" s="61" t="s">
        <v>0</v>
      </c>
      <c r="FR81" s="56"/>
      <c r="FS81" s="101" t="s">
        <v>325</v>
      </c>
      <c r="FT81" s="102" t="s">
        <v>325</v>
      </c>
      <c r="FU81" s="84"/>
      <c r="FV81" s="56"/>
      <c r="FW81" s="61" t="s">
        <v>0</v>
      </c>
      <c r="FX81" s="56"/>
      <c r="FY81" s="101" t="s">
        <v>325</v>
      </c>
      <c r="FZ81" s="102" t="s">
        <v>325</v>
      </c>
      <c r="GA81" s="84"/>
      <c r="GB81" s="93"/>
      <c r="GC81" s="61" t="s">
        <v>0</v>
      </c>
      <c r="GD81" s="56"/>
      <c r="GE81" s="101" t="s">
        <v>325</v>
      </c>
      <c r="GF81" s="102" t="s">
        <v>325</v>
      </c>
      <c r="GG81" s="84"/>
      <c r="GH81" s="93"/>
      <c r="GI81" s="61" t="s">
        <v>0</v>
      </c>
      <c r="GJ81" s="56"/>
      <c r="GK81" s="101" t="s">
        <v>325</v>
      </c>
      <c r="GL81" s="102" t="s">
        <v>325</v>
      </c>
      <c r="GM81" s="84"/>
      <c r="GN81" s="56"/>
      <c r="GO81" s="61" t="s">
        <v>0</v>
      </c>
      <c r="GP81" s="56"/>
      <c r="GQ81" s="101" t="s">
        <v>325</v>
      </c>
      <c r="GR81" s="102" t="s">
        <v>325</v>
      </c>
      <c r="GS81" s="84"/>
      <c r="GT81" s="56"/>
      <c r="GU81" s="61" t="s">
        <v>0</v>
      </c>
      <c r="GV81" s="56"/>
      <c r="GW81" s="101" t="s">
        <v>325</v>
      </c>
      <c r="GX81" s="102" t="s">
        <v>325</v>
      </c>
      <c r="GY81" s="84"/>
      <c r="GZ81" s="93"/>
      <c r="HA81" s="61" t="s">
        <v>0</v>
      </c>
      <c r="HB81" s="56"/>
      <c r="HC81" s="101" t="s">
        <v>325</v>
      </c>
      <c r="HD81" s="102" t="s">
        <v>325</v>
      </c>
      <c r="HE81" s="84"/>
      <c r="HF81" s="56"/>
      <c r="HG81" s="61" t="s">
        <v>0</v>
      </c>
      <c r="HH81" s="56"/>
      <c r="HI81" s="101" t="s">
        <v>325</v>
      </c>
      <c r="HJ81" s="102" t="s">
        <v>325</v>
      </c>
      <c r="HK81" s="84"/>
      <c r="HL81" s="56"/>
      <c r="HM81" s="61" t="s">
        <v>0</v>
      </c>
      <c r="HN81" s="56"/>
      <c r="HO81" s="101" t="s">
        <v>325</v>
      </c>
      <c r="HP81" s="102" t="s">
        <v>325</v>
      </c>
      <c r="HQ81" s="84"/>
      <c r="HR81" s="56"/>
      <c r="HS81" s="61" t="s">
        <v>0</v>
      </c>
      <c r="HT81" s="56"/>
      <c r="HU81" s="101" t="s">
        <v>325</v>
      </c>
      <c r="HV81" s="102" t="s">
        <v>325</v>
      </c>
      <c r="HW81" s="84"/>
      <c r="HX81" s="93"/>
      <c r="HY81" s="61" t="s">
        <v>0</v>
      </c>
      <c r="HZ81" s="56"/>
      <c r="IA81" s="101" t="s">
        <v>325</v>
      </c>
      <c r="IB81" s="102" t="s">
        <v>325</v>
      </c>
      <c r="IC81" s="84"/>
      <c r="ID81" s="56"/>
      <c r="IE81" s="61" t="s">
        <v>0</v>
      </c>
      <c r="IF81" s="56"/>
      <c r="IG81" s="101" t="s">
        <v>325</v>
      </c>
      <c r="IH81" s="102" t="s">
        <v>325</v>
      </c>
      <c r="II81" s="84"/>
      <c r="IJ81" s="56"/>
      <c r="IK81" s="61" t="s">
        <v>0</v>
      </c>
      <c r="IL81" s="56"/>
      <c r="IM81" s="101" t="s">
        <v>325</v>
      </c>
      <c r="IN81" s="102" t="s">
        <v>325</v>
      </c>
      <c r="IO81" s="84"/>
      <c r="IP81" s="93"/>
      <c r="IQ81" s="61" t="s">
        <v>0</v>
      </c>
      <c r="IR81" s="56"/>
      <c r="IS81" s="101" t="s">
        <v>325</v>
      </c>
      <c r="IT81" s="102" t="s">
        <v>325</v>
      </c>
      <c r="IU81" s="84"/>
      <c r="IV81" s="56"/>
      <c r="IW81" s="61" t="s">
        <v>0</v>
      </c>
      <c r="IX81" s="56"/>
      <c r="IY81" s="101" t="s">
        <v>325</v>
      </c>
      <c r="IZ81" s="102" t="s">
        <v>325</v>
      </c>
      <c r="JA81" s="84"/>
      <c r="JB81" s="56"/>
      <c r="JC81" s="61" t="s">
        <v>0</v>
      </c>
      <c r="JD81" s="56"/>
      <c r="JE81" s="101" t="s">
        <v>325</v>
      </c>
      <c r="JF81" s="102" t="s">
        <v>325</v>
      </c>
      <c r="JG81" s="84"/>
      <c r="JH81" s="56"/>
      <c r="JI81" s="61" t="s">
        <v>0</v>
      </c>
      <c r="JJ81" s="56"/>
      <c r="JK81" s="101" t="s">
        <v>325</v>
      </c>
      <c r="JL81" s="102" t="s">
        <v>325</v>
      </c>
      <c r="JM81" s="84"/>
      <c r="JN81" s="56"/>
      <c r="JO81" s="61" t="s">
        <v>0</v>
      </c>
      <c r="JP81" s="56"/>
      <c r="JQ81" s="101" t="s">
        <v>325</v>
      </c>
      <c r="JR81" s="102" t="s">
        <v>325</v>
      </c>
      <c r="JS81" s="84"/>
      <c r="JT81" s="93"/>
      <c r="JU81" s="61" t="s">
        <v>0</v>
      </c>
      <c r="JV81" s="56"/>
      <c r="JW81" s="101" t="s">
        <v>325</v>
      </c>
      <c r="JX81" s="102" t="s">
        <v>325</v>
      </c>
      <c r="JY81" s="84"/>
      <c r="JZ81" s="93"/>
      <c r="KA81" s="61" t="s">
        <v>0</v>
      </c>
      <c r="KB81" s="56"/>
      <c r="KC81" s="101" t="s">
        <v>325</v>
      </c>
      <c r="KD81" s="102" t="s">
        <v>325</v>
      </c>
      <c r="KE81" s="84"/>
      <c r="KF81" s="93"/>
      <c r="KG81" s="61" t="s">
        <v>0</v>
      </c>
      <c r="KH81" s="56"/>
      <c r="KI81" s="101" t="s">
        <v>325</v>
      </c>
      <c r="KJ81" s="102" t="s">
        <v>325</v>
      </c>
      <c r="KK81" s="84"/>
      <c r="KL81" s="56"/>
      <c r="KM81" s="61" t="s">
        <v>0</v>
      </c>
      <c r="KN81" s="56"/>
      <c r="KO81" s="101" t="s">
        <v>325</v>
      </c>
      <c r="KP81" s="102" t="s">
        <v>325</v>
      </c>
      <c r="KQ81" s="84"/>
      <c r="KR81" s="56"/>
      <c r="KS81" s="61" t="s">
        <v>0</v>
      </c>
      <c r="KT81" s="56"/>
      <c r="KU81" s="101" t="s">
        <v>325</v>
      </c>
      <c r="KV81" s="102" t="s">
        <v>325</v>
      </c>
      <c r="KW81" s="84"/>
      <c r="KX81" s="56"/>
      <c r="KY81" s="61" t="s">
        <v>0</v>
      </c>
      <c r="KZ81" s="56"/>
      <c r="LA81" s="101" t="s">
        <v>325</v>
      </c>
      <c r="LB81" s="102" t="s">
        <v>325</v>
      </c>
      <c r="LC81" s="84"/>
      <c r="LD81" s="93"/>
      <c r="LE81" s="61" t="s">
        <v>0</v>
      </c>
      <c r="LF81" s="56"/>
      <c r="LG81" s="101" t="s">
        <v>325</v>
      </c>
      <c r="LH81" s="102" t="s">
        <v>325</v>
      </c>
      <c r="LI81" s="84"/>
      <c r="LJ81" s="56"/>
      <c r="LK81" s="61" t="s">
        <v>0</v>
      </c>
      <c r="LL81" s="56"/>
      <c r="LM81" s="101" t="s">
        <v>325</v>
      </c>
      <c r="LN81" s="102" t="s">
        <v>325</v>
      </c>
      <c r="LO81" s="84"/>
      <c r="LP81" s="56"/>
      <c r="LQ81" s="61" t="s">
        <v>0</v>
      </c>
      <c r="LR81" s="56"/>
      <c r="LS81" s="101" t="s">
        <v>325</v>
      </c>
      <c r="LT81" s="102" t="s">
        <v>325</v>
      </c>
      <c r="LU81" s="84"/>
      <c r="LV81" s="93"/>
      <c r="LW81" s="61" t="s">
        <v>0</v>
      </c>
      <c r="LX81" s="56"/>
      <c r="LY81" s="101" t="s">
        <v>325</v>
      </c>
      <c r="LZ81" s="102" t="s">
        <v>325</v>
      </c>
      <c r="MA81" s="84"/>
      <c r="MB81" s="56"/>
      <c r="MC81" s="61" t="s">
        <v>0</v>
      </c>
      <c r="MD81" s="56"/>
      <c r="ME81" s="101" t="s">
        <v>325</v>
      </c>
      <c r="MF81" s="102" t="s">
        <v>325</v>
      </c>
      <c r="MG81" s="84"/>
      <c r="MH81" s="56"/>
      <c r="MI81" s="61" t="s">
        <v>0</v>
      </c>
      <c r="MJ81" s="56"/>
      <c r="MK81" s="101" t="s">
        <v>325</v>
      </c>
      <c r="ML81" s="102" t="s">
        <v>325</v>
      </c>
      <c r="MM81" s="84"/>
      <c r="MN81" s="56"/>
      <c r="MO81" s="61" t="s">
        <v>0</v>
      </c>
      <c r="MP81" s="56"/>
      <c r="MQ81" s="101" t="s">
        <v>325</v>
      </c>
      <c r="MR81" s="102" t="s">
        <v>325</v>
      </c>
      <c r="MS81" s="84"/>
      <c r="MT81" s="93"/>
      <c r="MU81" s="61" t="s">
        <v>0</v>
      </c>
      <c r="MV81" s="56"/>
      <c r="MW81" s="101" t="s">
        <v>325</v>
      </c>
      <c r="MX81" s="102" t="s">
        <v>325</v>
      </c>
      <c r="MY81" s="84"/>
      <c r="MZ81" s="56"/>
      <c r="NA81" s="61" t="s">
        <v>0</v>
      </c>
      <c r="NB81" s="56"/>
      <c r="NC81" s="101" t="s">
        <v>325</v>
      </c>
      <c r="ND81" s="102" t="s">
        <v>325</v>
      </c>
      <c r="NE81" s="84"/>
      <c r="NF81" s="56"/>
      <c r="NG81" s="61" t="s">
        <v>0</v>
      </c>
      <c r="NH81" s="56"/>
      <c r="NI81" s="101" t="s">
        <v>325</v>
      </c>
      <c r="NJ81" s="102" t="s">
        <v>325</v>
      </c>
      <c r="NK81" s="84"/>
      <c r="NL81" s="56"/>
      <c r="NM81" s="61" t="s">
        <v>0</v>
      </c>
      <c r="NN81" s="56"/>
      <c r="NO81" s="101" t="s">
        <v>325</v>
      </c>
      <c r="NP81" s="102" t="s">
        <v>325</v>
      </c>
      <c r="NQ81" s="84"/>
      <c r="NR81" s="56"/>
      <c r="NS81" s="61" t="s">
        <v>0</v>
      </c>
      <c r="NT81" s="56"/>
      <c r="NU81" s="101" t="s">
        <v>325</v>
      </c>
      <c r="NV81" s="102" t="s">
        <v>325</v>
      </c>
      <c r="NW81" s="61"/>
      <c r="NX81" s="93"/>
      <c r="NY81" s="61" t="s">
        <v>0</v>
      </c>
      <c r="NZ81" s="56"/>
      <c r="OA81" s="101" t="s">
        <v>325</v>
      </c>
      <c r="OB81" s="102" t="s">
        <v>325</v>
      </c>
      <c r="OC81" s="61"/>
      <c r="OD81" s="229"/>
      <c r="OE81" s="101" t="s">
        <v>0</v>
      </c>
      <c r="OF81" s="101"/>
      <c r="OG81" s="101" t="s">
        <v>325</v>
      </c>
      <c r="OH81" s="102" t="s">
        <v>325</v>
      </c>
    </row>
    <row r="82" spans="1:398" ht="15" hidden="1" x14ac:dyDescent="0.2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325</v>
      </c>
      <c r="N82" s="102" t="s">
        <v>325</v>
      </c>
      <c r="O82" s="72"/>
      <c r="P82" s="93"/>
      <c r="Q82" s="61" t="s">
        <v>0</v>
      </c>
      <c r="R82" s="56"/>
      <c r="S82" s="101" t="s">
        <v>325</v>
      </c>
      <c r="T82" s="102" t="s">
        <v>325</v>
      </c>
      <c r="U82" s="72"/>
      <c r="V82" s="93"/>
      <c r="W82" s="61" t="s">
        <v>0</v>
      </c>
      <c r="X82" s="56"/>
      <c r="Y82" s="101" t="s">
        <v>325</v>
      </c>
      <c r="Z82" s="102" t="s">
        <v>325</v>
      </c>
      <c r="AA82" s="84"/>
      <c r="AB82" s="56"/>
      <c r="AC82" s="61" t="s">
        <v>0</v>
      </c>
      <c r="AD82" s="56"/>
      <c r="AE82" s="101" t="s">
        <v>325</v>
      </c>
      <c r="AF82" s="102" t="s">
        <v>325</v>
      </c>
      <c r="AG82" s="84"/>
      <c r="AH82" s="56"/>
      <c r="AI82" s="61" t="s">
        <v>0</v>
      </c>
      <c r="AJ82" s="56"/>
      <c r="AK82" s="101" t="s">
        <v>325</v>
      </c>
      <c r="AL82" s="102" t="s">
        <v>325</v>
      </c>
      <c r="AM82" s="84"/>
      <c r="AN82" s="93"/>
      <c r="AO82" s="61" t="s">
        <v>0</v>
      </c>
      <c r="AP82" s="56"/>
      <c r="AQ82" s="101" t="s">
        <v>325</v>
      </c>
      <c r="AR82" s="102" t="s">
        <v>325</v>
      </c>
      <c r="AS82" s="84"/>
      <c r="AT82" s="56"/>
      <c r="AU82" s="61" t="s">
        <v>0</v>
      </c>
      <c r="AV82" s="56"/>
      <c r="AW82" s="101" t="s">
        <v>325</v>
      </c>
      <c r="AX82" s="102" t="s">
        <v>325</v>
      </c>
      <c r="AY82" s="84"/>
      <c r="AZ82" s="93"/>
      <c r="BA82" s="61" t="s">
        <v>0</v>
      </c>
      <c r="BB82" s="56"/>
      <c r="BC82" s="101" t="s">
        <v>325</v>
      </c>
      <c r="BD82" s="102" t="s">
        <v>325</v>
      </c>
      <c r="BE82" s="84"/>
      <c r="BF82" s="56"/>
      <c r="BG82" s="61" t="s">
        <v>0</v>
      </c>
      <c r="BH82" s="56"/>
      <c r="BI82" s="101" t="s">
        <v>325</v>
      </c>
      <c r="BJ82" s="102" t="s">
        <v>325</v>
      </c>
      <c r="BK82" s="84"/>
      <c r="BL82" s="56"/>
      <c r="BM82" s="61" t="s">
        <v>0</v>
      </c>
      <c r="BN82" s="56"/>
      <c r="BO82" s="101" t="s">
        <v>325</v>
      </c>
      <c r="BP82" s="102" t="s">
        <v>325</v>
      </c>
      <c r="BQ82" s="84"/>
      <c r="BR82" s="56"/>
      <c r="BS82" s="61" t="s">
        <v>0</v>
      </c>
      <c r="BT82" s="56"/>
      <c r="BU82" s="101" t="s">
        <v>325</v>
      </c>
      <c r="BV82" s="102" t="s">
        <v>325</v>
      </c>
      <c r="BW82" s="84"/>
      <c r="BX82" s="56"/>
      <c r="BY82" s="61" t="s">
        <v>0</v>
      </c>
      <c r="BZ82" s="56"/>
      <c r="CA82" s="101" t="s">
        <v>325</v>
      </c>
      <c r="CB82" s="102" t="s">
        <v>325</v>
      </c>
      <c r="CC82" s="84"/>
      <c r="CD82" s="56"/>
      <c r="CE82" s="61" t="s">
        <v>0</v>
      </c>
      <c r="CF82" s="56"/>
      <c r="CG82" s="101" t="s">
        <v>325</v>
      </c>
      <c r="CH82" s="102" t="s">
        <v>325</v>
      </c>
      <c r="CI82" s="84"/>
      <c r="CJ82" s="93"/>
      <c r="CK82" s="61" t="s">
        <v>0</v>
      </c>
      <c r="CL82" s="56"/>
      <c r="CM82" s="101" t="s">
        <v>325</v>
      </c>
      <c r="CN82" s="102" t="s">
        <v>325</v>
      </c>
      <c r="CO82" s="84"/>
      <c r="CP82" s="93"/>
      <c r="CQ82" s="61" t="s">
        <v>0</v>
      </c>
      <c r="CR82" s="56"/>
      <c r="CS82" s="101" t="s">
        <v>325</v>
      </c>
      <c r="CT82" s="102" t="s">
        <v>325</v>
      </c>
      <c r="CU82" s="84"/>
      <c r="CV82" s="56"/>
      <c r="CW82" s="61" t="s">
        <v>0</v>
      </c>
      <c r="CX82" s="56"/>
      <c r="CY82" s="101" t="s">
        <v>325</v>
      </c>
      <c r="CZ82" s="102" t="s">
        <v>325</v>
      </c>
      <c r="DA82" s="84"/>
      <c r="DB82" s="56"/>
      <c r="DC82" s="61" t="s">
        <v>0</v>
      </c>
      <c r="DD82" s="56"/>
      <c r="DE82" s="101" t="s">
        <v>325</v>
      </c>
      <c r="DF82" s="102" t="s">
        <v>325</v>
      </c>
      <c r="DG82" s="84"/>
      <c r="DH82" s="56"/>
      <c r="DI82" s="61" t="s">
        <v>0</v>
      </c>
      <c r="DJ82" s="56"/>
      <c r="DK82" s="101" t="s">
        <v>325</v>
      </c>
      <c r="DL82" s="102" t="s">
        <v>325</v>
      </c>
      <c r="DM82" s="84"/>
      <c r="DN82" s="56"/>
      <c r="DO82" s="61" t="s">
        <v>0</v>
      </c>
      <c r="DP82" s="56"/>
      <c r="DQ82" s="101" t="s">
        <v>325</v>
      </c>
      <c r="DR82" s="102" t="s">
        <v>325</v>
      </c>
      <c r="DS82" s="84"/>
      <c r="DT82" s="56"/>
      <c r="DU82" s="61" t="s">
        <v>0</v>
      </c>
      <c r="DV82" s="56"/>
      <c r="DW82" s="101" t="s">
        <v>325</v>
      </c>
      <c r="DX82" s="102" t="s">
        <v>325</v>
      </c>
      <c r="DY82" s="84"/>
      <c r="DZ82" s="56"/>
      <c r="EA82" s="61" t="s">
        <v>0</v>
      </c>
      <c r="EB82" s="56"/>
      <c r="EC82" s="101" t="s">
        <v>325</v>
      </c>
      <c r="ED82" s="102" t="s">
        <v>325</v>
      </c>
      <c r="EE82" s="84"/>
      <c r="EF82" s="56"/>
      <c r="EG82" s="61" t="s">
        <v>0</v>
      </c>
      <c r="EH82" s="56"/>
      <c r="EI82" s="101" t="s">
        <v>325</v>
      </c>
      <c r="EJ82" s="102" t="s">
        <v>325</v>
      </c>
      <c r="EK82" s="84"/>
      <c r="EL82" s="56"/>
      <c r="EM82" s="61" t="s">
        <v>0</v>
      </c>
      <c r="EN82" s="56"/>
      <c r="EO82" s="101" t="s">
        <v>325</v>
      </c>
      <c r="EP82" s="102" t="s">
        <v>325</v>
      </c>
      <c r="EQ82" s="84"/>
      <c r="ER82" s="93"/>
      <c r="ES82" s="61" t="s">
        <v>0</v>
      </c>
      <c r="ET82" s="56"/>
      <c r="EU82" s="101" t="s">
        <v>325</v>
      </c>
      <c r="EV82" s="102" t="s">
        <v>325</v>
      </c>
      <c r="EW82" s="84"/>
      <c r="EX82" s="56"/>
      <c r="EY82" s="61" t="s">
        <v>0</v>
      </c>
      <c r="EZ82" s="56"/>
      <c r="FA82" s="101" t="s">
        <v>325</v>
      </c>
      <c r="FB82" s="102" t="s">
        <v>325</v>
      </c>
      <c r="FC82" s="84"/>
      <c r="FD82" s="93"/>
      <c r="FE82" s="61" t="s">
        <v>0</v>
      </c>
      <c r="FF82" s="56"/>
      <c r="FG82" s="101" t="s">
        <v>325</v>
      </c>
      <c r="FH82" s="102" t="s">
        <v>325</v>
      </c>
      <c r="FI82" s="84"/>
      <c r="FJ82" s="56"/>
      <c r="FK82" s="61" t="s">
        <v>0</v>
      </c>
      <c r="FL82" s="56"/>
      <c r="FM82" s="101" t="s">
        <v>325</v>
      </c>
      <c r="FN82" s="102" t="s">
        <v>325</v>
      </c>
      <c r="FO82" s="84"/>
      <c r="FP82" s="56"/>
      <c r="FQ82" s="61" t="s">
        <v>0</v>
      </c>
      <c r="FR82" s="56"/>
      <c r="FS82" s="101" t="s">
        <v>325</v>
      </c>
      <c r="FT82" s="102" t="s">
        <v>325</v>
      </c>
      <c r="FU82" s="84"/>
      <c r="FV82" s="56"/>
      <c r="FW82" s="61" t="s">
        <v>0</v>
      </c>
      <c r="FX82" s="56"/>
      <c r="FY82" s="101" t="s">
        <v>325</v>
      </c>
      <c r="FZ82" s="102" t="s">
        <v>325</v>
      </c>
      <c r="GA82" s="84"/>
      <c r="GB82" s="93"/>
      <c r="GC82" s="61" t="s">
        <v>0</v>
      </c>
      <c r="GD82" s="56"/>
      <c r="GE82" s="101" t="s">
        <v>325</v>
      </c>
      <c r="GF82" s="102" t="s">
        <v>325</v>
      </c>
      <c r="GG82" s="84"/>
      <c r="GH82" s="93"/>
      <c r="GI82" s="61" t="s">
        <v>0</v>
      </c>
      <c r="GJ82" s="56"/>
      <c r="GK82" s="101" t="s">
        <v>325</v>
      </c>
      <c r="GL82" s="102" t="s">
        <v>325</v>
      </c>
      <c r="GM82" s="84"/>
      <c r="GN82" s="56"/>
      <c r="GO82" s="61" t="s">
        <v>0</v>
      </c>
      <c r="GP82" s="56"/>
      <c r="GQ82" s="101" t="s">
        <v>325</v>
      </c>
      <c r="GR82" s="102" t="s">
        <v>325</v>
      </c>
      <c r="GS82" s="84"/>
      <c r="GT82" s="56"/>
      <c r="GU82" s="61" t="s">
        <v>0</v>
      </c>
      <c r="GV82" s="56"/>
      <c r="GW82" s="101" t="s">
        <v>325</v>
      </c>
      <c r="GX82" s="102" t="s">
        <v>325</v>
      </c>
      <c r="GY82" s="84"/>
      <c r="GZ82" s="93"/>
      <c r="HA82" s="61" t="s">
        <v>0</v>
      </c>
      <c r="HB82" s="56"/>
      <c r="HC82" s="101" t="s">
        <v>325</v>
      </c>
      <c r="HD82" s="102" t="s">
        <v>325</v>
      </c>
      <c r="HE82" s="84"/>
      <c r="HF82" s="56"/>
      <c r="HG82" s="61" t="s">
        <v>0</v>
      </c>
      <c r="HH82" s="56"/>
      <c r="HI82" s="101" t="s">
        <v>325</v>
      </c>
      <c r="HJ82" s="102" t="s">
        <v>325</v>
      </c>
      <c r="HK82" s="84"/>
      <c r="HL82" s="56"/>
      <c r="HM82" s="61" t="s">
        <v>0</v>
      </c>
      <c r="HN82" s="56"/>
      <c r="HO82" s="101" t="s">
        <v>325</v>
      </c>
      <c r="HP82" s="102" t="s">
        <v>325</v>
      </c>
      <c r="HQ82" s="84"/>
      <c r="HR82" s="56"/>
      <c r="HS82" s="61" t="s">
        <v>0</v>
      </c>
      <c r="HT82" s="56"/>
      <c r="HU82" s="101" t="s">
        <v>325</v>
      </c>
      <c r="HV82" s="102" t="s">
        <v>325</v>
      </c>
      <c r="HW82" s="84"/>
      <c r="HX82" s="93"/>
      <c r="HY82" s="61" t="s">
        <v>0</v>
      </c>
      <c r="HZ82" s="56"/>
      <c r="IA82" s="101" t="s">
        <v>325</v>
      </c>
      <c r="IB82" s="102" t="s">
        <v>325</v>
      </c>
      <c r="IC82" s="84"/>
      <c r="ID82" s="56"/>
      <c r="IE82" s="61" t="s">
        <v>0</v>
      </c>
      <c r="IF82" s="56"/>
      <c r="IG82" s="101" t="s">
        <v>325</v>
      </c>
      <c r="IH82" s="102" t="s">
        <v>325</v>
      </c>
      <c r="II82" s="84"/>
      <c r="IJ82" s="56"/>
      <c r="IK82" s="61" t="s">
        <v>0</v>
      </c>
      <c r="IL82" s="56"/>
      <c r="IM82" s="101" t="s">
        <v>325</v>
      </c>
      <c r="IN82" s="102" t="s">
        <v>325</v>
      </c>
      <c r="IO82" s="84"/>
      <c r="IP82" s="93"/>
      <c r="IQ82" s="61" t="s">
        <v>0</v>
      </c>
      <c r="IR82" s="56"/>
      <c r="IS82" s="101" t="s">
        <v>325</v>
      </c>
      <c r="IT82" s="102" t="s">
        <v>325</v>
      </c>
      <c r="IU82" s="84"/>
      <c r="IV82" s="56"/>
      <c r="IW82" s="61" t="s">
        <v>0</v>
      </c>
      <c r="IX82" s="56"/>
      <c r="IY82" s="101" t="s">
        <v>325</v>
      </c>
      <c r="IZ82" s="102" t="s">
        <v>325</v>
      </c>
      <c r="JA82" s="84"/>
      <c r="JB82" s="56"/>
      <c r="JC82" s="61" t="s">
        <v>0</v>
      </c>
      <c r="JD82" s="56"/>
      <c r="JE82" s="101" t="s">
        <v>325</v>
      </c>
      <c r="JF82" s="102" t="s">
        <v>325</v>
      </c>
      <c r="JG82" s="84"/>
      <c r="JH82" s="56"/>
      <c r="JI82" s="61" t="s">
        <v>0</v>
      </c>
      <c r="JJ82" s="56"/>
      <c r="JK82" s="101" t="s">
        <v>325</v>
      </c>
      <c r="JL82" s="102" t="s">
        <v>325</v>
      </c>
      <c r="JM82" s="84"/>
      <c r="JN82" s="56"/>
      <c r="JO82" s="61" t="s">
        <v>0</v>
      </c>
      <c r="JP82" s="56"/>
      <c r="JQ82" s="101" t="s">
        <v>325</v>
      </c>
      <c r="JR82" s="102" t="s">
        <v>325</v>
      </c>
      <c r="JS82" s="84"/>
      <c r="JT82" s="93"/>
      <c r="JU82" s="61" t="s">
        <v>0</v>
      </c>
      <c r="JV82" s="56"/>
      <c r="JW82" s="101" t="s">
        <v>325</v>
      </c>
      <c r="JX82" s="102" t="s">
        <v>325</v>
      </c>
      <c r="JY82" s="84"/>
      <c r="JZ82" s="93"/>
      <c r="KA82" s="61" t="s">
        <v>0</v>
      </c>
      <c r="KB82" s="56"/>
      <c r="KC82" s="101" t="s">
        <v>325</v>
      </c>
      <c r="KD82" s="102" t="s">
        <v>325</v>
      </c>
      <c r="KE82" s="84"/>
      <c r="KF82" s="93"/>
      <c r="KG82" s="61" t="s">
        <v>0</v>
      </c>
      <c r="KH82" s="56"/>
      <c r="KI82" s="101" t="s">
        <v>325</v>
      </c>
      <c r="KJ82" s="102" t="s">
        <v>325</v>
      </c>
      <c r="KK82" s="84"/>
      <c r="KL82" s="56"/>
      <c r="KM82" s="61" t="s">
        <v>0</v>
      </c>
      <c r="KN82" s="56"/>
      <c r="KO82" s="101" t="s">
        <v>325</v>
      </c>
      <c r="KP82" s="102" t="s">
        <v>325</v>
      </c>
      <c r="KQ82" s="84"/>
      <c r="KR82" s="56"/>
      <c r="KS82" s="61" t="s">
        <v>0</v>
      </c>
      <c r="KT82" s="56"/>
      <c r="KU82" s="101" t="s">
        <v>325</v>
      </c>
      <c r="KV82" s="102" t="s">
        <v>325</v>
      </c>
      <c r="KW82" s="84"/>
      <c r="KX82" s="56"/>
      <c r="KY82" s="61" t="s">
        <v>0</v>
      </c>
      <c r="KZ82" s="56"/>
      <c r="LA82" s="101" t="s">
        <v>325</v>
      </c>
      <c r="LB82" s="102" t="s">
        <v>325</v>
      </c>
      <c r="LC82" s="84"/>
      <c r="LD82" s="93"/>
      <c r="LE82" s="61" t="s">
        <v>0</v>
      </c>
      <c r="LF82" s="56"/>
      <c r="LG82" s="101" t="s">
        <v>325</v>
      </c>
      <c r="LH82" s="102" t="s">
        <v>325</v>
      </c>
      <c r="LI82" s="84"/>
      <c r="LJ82" s="56"/>
      <c r="LK82" s="61" t="s">
        <v>0</v>
      </c>
      <c r="LL82" s="56"/>
      <c r="LM82" s="101" t="s">
        <v>325</v>
      </c>
      <c r="LN82" s="102" t="s">
        <v>325</v>
      </c>
      <c r="LO82" s="84"/>
      <c r="LP82" s="56"/>
      <c r="LQ82" s="61" t="s">
        <v>0</v>
      </c>
      <c r="LR82" s="56"/>
      <c r="LS82" s="101" t="s">
        <v>325</v>
      </c>
      <c r="LT82" s="102" t="s">
        <v>325</v>
      </c>
      <c r="LU82" s="84"/>
      <c r="LV82" s="93"/>
      <c r="LW82" s="61" t="s">
        <v>0</v>
      </c>
      <c r="LX82" s="56"/>
      <c r="LY82" s="101" t="s">
        <v>325</v>
      </c>
      <c r="LZ82" s="102" t="s">
        <v>325</v>
      </c>
      <c r="MA82" s="84"/>
      <c r="MB82" s="56"/>
      <c r="MC82" s="61" t="s">
        <v>0</v>
      </c>
      <c r="MD82" s="56"/>
      <c r="ME82" s="101" t="s">
        <v>325</v>
      </c>
      <c r="MF82" s="102" t="s">
        <v>325</v>
      </c>
      <c r="MG82" s="84"/>
      <c r="MH82" s="56"/>
      <c r="MI82" s="61" t="s">
        <v>0</v>
      </c>
      <c r="MJ82" s="56"/>
      <c r="MK82" s="101" t="s">
        <v>325</v>
      </c>
      <c r="ML82" s="102" t="s">
        <v>325</v>
      </c>
      <c r="MM82" s="84"/>
      <c r="MN82" s="56"/>
      <c r="MO82" s="61" t="s">
        <v>0</v>
      </c>
      <c r="MP82" s="56"/>
      <c r="MQ82" s="101" t="s">
        <v>325</v>
      </c>
      <c r="MR82" s="102" t="s">
        <v>325</v>
      </c>
      <c r="MS82" s="84"/>
      <c r="MT82" s="93"/>
      <c r="MU82" s="61" t="s">
        <v>0</v>
      </c>
      <c r="MV82" s="56"/>
      <c r="MW82" s="101" t="s">
        <v>325</v>
      </c>
      <c r="MX82" s="102" t="s">
        <v>325</v>
      </c>
      <c r="MY82" s="84"/>
      <c r="MZ82" s="56"/>
      <c r="NA82" s="61" t="s">
        <v>0</v>
      </c>
      <c r="NB82" s="56"/>
      <c r="NC82" s="101" t="s">
        <v>325</v>
      </c>
      <c r="ND82" s="102" t="s">
        <v>325</v>
      </c>
      <c r="NE82" s="84"/>
      <c r="NF82" s="56"/>
      <c r="NG82" s="61" t="s">
        <v>0</v>
      </c>
      <c r="NH82" s="56"/>
      <c r="NI82" s="101" t="s">
        <v>325</v>
      </c>
      <c r="NJ82" s="102" t="s">
        <v>325</v>
      </c>
      <c r="NK82" s="84"/>
      <c r="NL82" s="56"/>
      <c r="NM82" s="61" t="s">
        <v>0</v>
      </c>
      <c r="NN82" s="56"/>
      <c r="NO82" s="101" t="s">
        <v>325</v>
      </c>
      <c r="NP82" s="102" t="s">
        <v>325</v>
      </c>
      <c r="NQ82" s="84"/>
      <c r="NR82" s="56"/>
      <c r="NS82" s="61" t="s">
        <v>0</v>
      </c>
      <c r="NT82" s="56"/>
      <c r="NU82" s="101" t="s">
        <v>325</v>
      </c>
      <c r="NV82" s="102" t="s">
        <v>325</v>
      </c>
      <c r="NW82" s="61"/>
      <c r="NX82" s="93"/>
      <c r="NY82" s="61" t="s">
        <v>0</v>
      </c>
      <c r="NZ82" s="56"/>
      <c r="OA82" s="101" t="s">
        <v>325</v>
      </c>
      <c r="OB82" s="102" t="s">
        <v>325</v>
      </c>
      <c r="OC82" s="61"/>
      <c r="OD82" s="229"/>
      <c r="OE82" s="101" t="s">
        <v>0</v>
      </c>
      <c r="OF82" s="101"/>
      <c r="OG82" s="101" t="s">
        <v>325</v>
      </c>
      <c r="OH82" s="102" t="s">
        <v>325</v>
      </c>
    </row>
    <row r="83" spans="1:398" ht="15" hidden="1" x14ac:dyDescent="0.2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325</v>
      </c>
      <c r="N83" s="102" t="s">
        <v>325</v>
      </c>
      <c r="O83" s="72"/>
      <c r="P83" s="93"/>
      <c r="Q83" s="61" t="s">
        <v>0</v>
      </c>
      <c r="R83" s="56"/>
      <c r="S83" s="101" t="s">
        <v>325</v>
      </c>
      <c r="T83" s="102" t="s">
        <v>325</v>
      </c>
      <c r="U83" s="72"/>
      <c r="V83" s="93"/>
      <c r="W83" s="61" t="s">
        <v>0</v>
      </c>
      <c r="X83" s="56"/>
      <c r="Y83" s="101" t="s">
        <v>325</v>
      </c>
      <c r="Z83" s="102" t="s">
        <v>325</v>
      </c>
      <c r="AA83" s="84"/>
      <c r="AB83" s="56"/>
      <c r="AC83" s="61" t="s">
        <v>0</v>
      </c>
      <c r="AD83" s="56"/>
      <c r="AE83" s="101" t="s">
        <v>325</v>
      </c>
      <c r="AF83" s="102" t="s">
        <v>325</v>
      </c>
      <c r="AG83" s="84"/>
      <c r="AH83" s="56"/>
      <c r="AI83" s="61" t="s">
        <v>0</v>
      </c>
      <c r="AJ83" s="56"/>
      <c r="AK83" s="101" t="s">
        <v>325</v>
      </c>
      <c r="AL83" s="102" t="s">
        <v>325</v>
      </c>
      <c r="AM83" s="84"/>
      <c r="AN83" s="93"/>
      <c r="AO83" s="61" t="s">
        <v>0</v>
      </c>
      <c r="AP83" s="56"/>
      <c r="AQ83" s="101" t="s">
        <v>325</v>
      </c>
      <c r="AR83" s="102" t="s">
        <v>325</v>
      </c>
      <c r="AS83" s="84"/>
      <c r="AT83" s="56"/>
      <c r="AU83" s="61" t="s">
        <v>0</v>
      </c>
      <c r="AV83" s="56"/>
      <c r="AW83" s="101" t="s">
        <v>325</v>
      </c>
      <c r="AX83" s="102" t="s">
        <v>325</v>
      </c>
      <c r="AY83" s="84"/>
      <c r="AZ83" s="93"/>
      <c r="BA83" s="61" t="s">
        <v>0</v>
      </c>
      <c r="BB83" s="56"/>
      <c r="BC83" s="101" t="s">
        <v>325</v>
      </c>
      <c r="BD83" s="102" t="s">
        <v>325</v>
      </c>
      <c r="BE83" s="84"/>
      <c r="BF83" s="56"/>
      <c r="BG83" s="61" t="s">
        <v>0</v>
      </c>
      <c r="BH83" s="56"/>
      <c r="BI83" s="101" t="s">
        <v>325</v>
      </c>
      <c r="BJ83" s="102" t="s">
        <v>325</v>
      </c>
      <c r="BK83" s="84"/>
      <c r="BL83" s="56"/>
      <c r="BM83" s="61" t="s">
        <v>0</v>
      </c>
      <c r="BN83" s="56"/>
      <c r="BO83" s="101" t="s">
        <v>325</v>
      </c>
      <c r="BP83" s="102" t="s">
        <v>325</v>
      </c>
      <c r="BQ83" s="84"/>
      <c r="BR83" s="56"/>
      <c r="BS83" s="61" t="s">
        <v>0</v>
      </c>
      <c r="BT83" s="56"/>
      <c r="BU83" s="101" t="s">
        <v>325</v>
      </c>
      <c r="BV83" s="102" t="s">
        <v>325</v>
      </c>
      <c r="BW83" s="84"/>
      <c r="BX83" s="56"/>
      <c r="BY83" s="61" t="s">
        <v>0</v>
      </c>
      <c r="BZ83" s="56"/>
      <c r="CA83" s="101" t="s">
        <v>325</v>
      </c>
      <c r="CB83" s="102" t="s">
        <v>325</v>
      </c>
      <c r="CC83" s="84"/>
      <c r="CD83" s="56"/>
      <c r="CE83" s="61" t="s">
        <v>0</v>
      </c>
      <c r="CF83" s="56"/>
      <c r="CG83" s="101" t="s">
        <v>325</v>
      </c>
      <c r="CH83" s="102" t="s">
        <v>325</v>
      </c>
      <c r="CI83" s="84"/>
      <c r="CJ83" s="93"/>
      <c r="CK83" s="61" t="s">
        <v>0</v>
      </c>
      <c r="CL83" s="56"/>
      <c r="CM83" s="101" t="s">
        <v>325</v>
      </c>
      <c r="CN83" s="102" t="s">
        <v>325</v>
      </c>
      <c r="CO83" s="84"/>
      <c r="CP83" s="93"/>
      <c r="CQ83" s="61" t="s">
        <v>0</v>
      </c>
      <c r="CR83" s="56"/>
      <c r="CS83" s="101" t="s">
        <v>325</v>
      </c>
      <c r="CT83" s="102" t="s">
        <v>325</v>
      </c>
      <c r="CU83" s="84"/>
      <c r="CV83" s="56"/>
      <c r="CW83" s="61" t="s">
        <v>0</v>
      </c>
      <c r="CX83" s="56"/>
      <c r="CY83" s="101" t="s">
        <v>325</v>
      </c>
      <c r="CZ83" s="102" t="s">
        <v>325</v>
      </c>
      <c r="DA83" s="84"/>
      <c r="DB83" s="56"/>
      <c r="DC83" s="61" t="s">
        <v>0</v>
      </c>
      <c r="DD83" s="56"/>
      <c r="DE83" s="101" t="s">
        <v>325</v>
      </c>
      <c r="DF83" s="102" t="s">
        <v>325</v>
      </c>
      <c r="DG83" s="84"/>
      <c r="DH83" s="56"/>
      <c r="DI83" s="61" t="s">
        <v>0</v>
      </c>
      <c r="DJ83" s="56"/>
      <c r="DK83" s="101" t="s">
        <v>325</v>
      </c>
      <c r="DL83" s="102" t="s">
        <v>325</v>
      </c>
      <c r="DM83" s="84"/>
      <c r="DN83" s="56"/>
      <c r="DO83" s="61" t="s">
        <v>0</v>
      </c>
      <c r="DP83" s="56"/>
      <c r="DQ83" s="101" t="s">
        <v>325</v>
      </c>
      <c r="DR83" s="102" t="s">
        <v>325</v>
      </c>
      <c r="DS83" s="84"/>
      <c r="DT83" s="56"/>
      <c r="DU83" s="61" t="s">
        <v>0</v>
      </c>
      <c r="DV83" s="56"/>
      <c r="DW83" s="101" t="s">
        <v>325</v>
      </c>
      <c r="DX83" s="102" t="s">
        <v>325</v>
      </c>
      <c r="DY83" s="84"/>
      <c r="DZ83" s="56"/>
      <c r="EA83" s="61" t="s">
        <v>0</v>
      </c>
      <c r="EB83" s="56"/>
      <c r="EC83" s="101" t="s">
        <v>325</v>
      </c>
      <c r="ED83" s="102" t="s">
        <v>325</v>
      </c>
      <c r="EE83" s="84"/>
      <c r="EF83" s="56"/>
      <c r="EG83" s="61" t="s">
        <v>0</v>
      </c>
      <c r="EH83" s="56"/>
      <c r="EI83" s="101" t="s">
        <v>325</v>
      </c>
      <c r="EJ83" s="102" t="s">
        <v>325</v>
      </c>
      <c r="EK83" s="84"/>
      <c r="EL83" s="56"/>
      <c r="EM83" s="61" t="s">
        <v>0</v>
      </c>
      <c r="EN83" s="56"/>
      <c r="EO83" s="101" t="s">
        <v>325</v>
      </c>
      <c r="EP83" s="102" t="s">
        <v>325</v>
      </c>
      <c r="EQ83" s="84"/>
      <c r="ER83" s="93"/>
      <c r="ES83" s="61" t="s">
        <v>0</v>
      </c>
      <c r="ET83" s="56"/>
      <c r="EU83" s="101" t="s">
        <v>325</v>
      </c>
      <c r="EV83" s="102" t="s">
        <v>325</v>
      </c>
      <c r="EW83" s="84"/>
      <c r="EX83" s="56"/>
      <c r="EY83" s="61" t="s">
        <v>0</v>
      </c>
      <c r="EZ83" s="56"/>
      <c r="FA83" s="101" t="s">
        <v>325</v>
      </c>
      <c r="FB83" s="102" t="s">
        <v>325</v>
      </c>
      <c r="FC83" s="84"/>
      <c r="FD83" s="93"/>
      <c r="FE83" s="61" t="s">
        <v>0</v>
      </c>
      <c r="FF83" s="56"/>
      <c r="FG83" s="101" t="s">
        <v>325</v>
      </c>
      <c r="FH83" s="102" t="s">
        <v>325</v>
      </c>
      <c r="FI83" s="84"/>
      <c r="FJ83" s="56"/>
      <c r="FK83" s="61" t="s">
        <v>0</v>
      </c>
      <c r="FL83" s="56"/>
      <c r="FM83" s="101" t="s">
        <v>325</v>
      </c>
      <c r="FN83" s="102" t="s">
        <v>325</v>
      </c>
      <c r="FO83" s="84"/>
      <c r="FP83" s="56"/>
      <c r="FQ83" s="61" t="s">
        <v>0</v>
      </c>
      <c r="FR83" s="56"/>
      <c r="FS83" s="101" t="s">
        <v>325</v>
      </c>
      <c r="FT83" s="102" t="s">
        <v>325</v>
      </c>
      <c r="FU83" s="84"/>
      <c r="FV83" s="56"/>
      <c r="FW83" s="61" t="s">
        <v>0</v>
      </c>
      <c r="FX83" s="56"/>
      <c r="FY83" s="101" t="s">
        <v>325</v>
      </c>
      <c r="FZ83" s="102" t="s">
        <v>325</v>
      </c>
      <c r="GA83" s="84"/>
      <c r="GB83" s="93"/>
      <c r="GC83" s="61" t="s">
        <v>0</v>
      </c>
      <c r="GD83" s="56"/>
      <c r="GE83" s="101" t="s">
        <v>325</v>
      </c>
      <c r="GF83" s="102" t="s">
        <v>325</v>
      </c>
      <c r="GG83" s="84"/>
      <c r="GH83" s="93"/>
      <c r="GI83" s="61" t="s">
        <v>0</v>
      </c>
      <c r="GJ83" s="56"/>
      <c r="GK83" s="101" t="s">
        <v>325</v>
      </c>
      <c r="GL83" s="102" t="s">
        <v>325</v>
      </c>
      <c r="GM83" s="84"/>
      <c r="GN83" s="56"/>
      <c r="GO83" s="61" t="s">
        <v>0</v>
      </c>
      <c r="GP83" s="56"/>
      <c r="GQ83" s="101" t="s">
        <v>325</v>
      </c>
      <c r="GR83" s="102" t="s">
        <v>325</v>
      </c>
      <c r="GS83" s="84"/>
      <c r="GT83" s="56"/>
      <c r="GU83" s="61" t="s">
        <v>0</v>
      </c>
      <c r="GV83" s="56"/>
      <c r="GW83" s="101" t="s">
        <v>325</v>
      </c>
      <c r="GX83" s="102" t="s">
        <v>325</v>
      </c>
      <c r="GY83" s="84"/>
      <c r="GZ83" s="93"/>
      <c r="HA83" s="61" t="s">
        <v>0</v>
      </c>
      <c r="HB83" s="56"/>
      <c r="HC83" s="101" t="s">
        <v>325</v>
      </c>
      <c r="HD83" s="102" t="s">
        <v>325</v>
      </c>
      <c r="HE83" s="84"/>
      <c r="HF83" s="56"/>
      <c r="HG83" s="61" t="s">
        <v>0</v>
      </c>
      <c r="HH83" s="56"/>
      <c r="HI83" s="101" t="s">
        <v>325</v>
      </c>
      <c r="HJ83" s="102" t="s">
        <v>325</v>
      </c>
      <c r="HK83" s="84"/>
      <c r="HL83" s="56"/>
      <c r="HM83" s="61" t="s">
        <v>0</v>
      </c>
      <c r="HN83" s="56"/>
      <c r="HO83" s="101" t="s">
        <v>325</v>
      </c>
      <c r="HP83" s="102" t="s">
        <v>325</v>
      </c>
      <c r="HQ83" s="84"/>
      <c r="HR83" s="56"/>
      <c r="HS83" s="61" t="s">
        <v>0</v>
      </c>
      <c r="HT83" s="56"/>
      <c r="HU83" s="101" t="s">
        <v>325</v>
      </c>
      <c r="HV83" s="102" t="s">
        <v>325</v>
      </c>
      <c r="HW83" s="84"/>
      <c r="HX83" s="93"/>
      <c r="HY83" s="61" t="s">
        <v>0</v>
      </c>
      <c r="HZ83" s="56"/>
      <c r="IA83" s="101" t="s">
        <v>325</v>
      </c>
      <c r="IB83" s="102" t="s">
        <v>325</v>
      </c>
      <c r="IC83" s="84"/>
      <c r="ID83" s="56"/>
      <c r="IE83" s="61" t="s">
        <v>0</v>
      </c>
      <c r="IF83" s="56"/>
      <c r="IG83" s="101" t="s">
        <v>325</v>
      </c>
      <c r="IH83" s="102" t="s">
        <v>325</v>
      </c>
      <c r="II83" s="84"/>
      <c r="IJ83" s="56"/>
      <c r="IK83" s="61" t="s">
        <v>0</v>
      </c>
      <c r="IL83" s="56"/>
      <c r="IM83" s="101" t="s">
        <v>325</v>
      </c>
      <c r="IN83" s="102" t="s">
        <v>325</v>
      </c>
      <c r="IO83" s="84"/>
      <c r="IP83" s="93"/>
      <c r="IQ83" s="61" t="s">
        <v>0</v>
      </c>
      <c r="IR83" s="56"/>
      <c r="IS83" s="101" t="s">
        <v>325</v>
      </c>
      <c r="IT83" s="102" t="s">
        <v>325</v>
      </c>
      <c r="IU83" s="84"/>
      <c r="IV83" s="56"/>
      <c r="IW83" s="61" t="s">
        <v>0</v>
      </c>
      <c r="IX83" s="56"/>
      <c r="IY83" s="101" t="s">
        <v>325</v>
      </c>
      <c r="IZ83" s="102" t="s">
        <v>325</v>
      </c>
      <c r="JA83" s="84"/>
      <c r="JB83" s="56"/>
      <c r="JC83" s="61" t="s">
        <v>0</v>
      </c>
      <c r="JD83" s="56"/>
      <c r="JE83" s="101" t="s">
        <v>325</v>
      </c>
      <c r="JF83" s="102" t="s">
        <v>325</v>
      </c>
      <c r="JG83" s="84"/>
      <c r="JH83" s="56"/>
      <c r="JI83" s="61" t="s">
        <v>0</v>
      </c>
      <c r="JJ83" s="56"/>
      <c r="JK83" s="101" t="s">
        <v>325</v>
      </c>
      <c r="JL83" s="102" t="s">
        <v>325</v>
      </c>
      <c r="JM83" s="84"/>
      <c r="JN83" s="56"/>
      <c r="JO83" s="61" t="s">
        <v>0</v>
      </c>
      <c r="JP83" s="56"/>
      <c r="JQ83" s="101" t="s">
        <v>325</v>
      </c>
      <c r="JR83" s="102" t="s">
        <v>325</v>
      </c>
      <c r="JS83" s="84"/>
      <c r="JT83" s="93"/>
      <c r="JU83" s="61" t="s">
        <v>0</v>
      </c>
      <c r="JV83" s="56"/>
      <c r="JW83" s="101" t="s">
        <v>325</v>
      </c>
      <c r="JX83" s="102" t="s">
        <v>325</v>
      </c>
      <c r="JY83" s="84"/>
      <c r="JZ83" s="93"/>
      <c r="KA83" s="61" t="s">
        <v>0</v>
      </c>
      <c r="KB83" s="56"/>
      <c r="KC83" s="101" t="s">
        <v>325</v>
      </c>
      <c r="KD83" s="102" t="s">
        <v>325</v>
      </c>
      <c r="KE83" s="84"/>
      <c r="KF83" s="93"/>
      <c r="KG83" s="61" t="s">
        <v>0</v>
      </c>
      <c r="KH83" s="56"/>
      <c r="KI83" s="101" t="s">
        <v>325</v>
      </c>
      <c r="KJ83" s="102" t="s">
        <v>325</v>
      </c>
      <c r="KK83" s="84"/>
      <c r="KL83" s="56"/>
      <c r="KM83" s="61" t="s">
        <v>0</v>
      </c>
      <c r="KN83" s="56"/>
      <c r="KO83" s="101" t="s">
        <v>325</v>
      </c>
      <c r="KP83" s="102" t="s">
        <v>325</v>
      </c>
      <c r="KQ83" s="84"/>
      <c r="KR83" s="56"/>
      <c r="KS83" s="61" t="s">
        <v>0</v>
      </c>
      <c r="KT83" s="56"/>
      <c r="KU83" s="101" t="s">
        <v>325</v>
      </c>
      <c r="KV83" s="102" t="s">
        <v>325</v>
      </c>
      <c r="KW83" s="84"/>
      <c r="KX83" s="56"/>
      <c r="KY83" s="61" t="s">
        <v>0</v>
      </c>
      <c r="KZ83" s="56"/>
      <c r="LA83" s="101" t="s">
        <v>325</v>
      </c>
      <c r="LB83" s="102" t="s">
        <v>325</v>
      </c>
      <c r="LC83" s="84"/>
      <c r="LD83" s="93"/>
      <c r="LE83" s="61" t="s">
        <v>0</v>
      </c>
      <c r="LF83" s="56"/>
      <c r="LG83" s="101" t="s">
        <v>325</v>
      </c>
      <c r="LH83" s="102" t="s">
        <v>325</v>
      </c>
      <c r="LI83" s="84"/>
      <c r="LJ83" s="56"/>
      <c r="LK83" s="61" t="s">
        <v>0</v>
      </c>
      <c r="LL83" s="56"/>
      <c r="LM83" s="101" t="s">
        <v>325</v>
      </c>
      <c r="LN83" s="102" t="s">
        <v>325</v>
      </c>
      <c r="LO83" s="84"/>
      <c r="LP83" s="56"/>
      <c r="LQ83" s="61" t="s">
        <v>0</v>
      </c>
      <c r="LR83" s="56"/>
      <c r="LS83" s="101" t="s">
        <v>325</v>
      </c>
      <c r="LT83" s="102" t="s">
        <v>325</v>
      </c>
      <c r="LU83" s="84"/>
      <c r="LV83" s="93"/>
      <c r="LW83" s="61" t="s">
        <v>0</v>
      </c>
      <c r="LX83" s="56"/>
      <c r="LY83" s="101" t="s">
        <v>325</v>
      </c>
      <c r="LZ83" s="102" t="s">
        <v>325</v>
      </c>
      <c r="MA83" s="84"/>
      <c r="MB83" s="56"/>
      <c r="MC83" s="61" t="s">
        <v>0</v>
      </c>
      <c r="MD83" s="56"/>
      <c r="ME83" s="101" t="s">
        <v>325</v>
      </c>
      <c r="MF83" s="102" t="s">
        <v>325</v>
      </c>
      <c r="MG83" s="84"/>
      <c r="MH83" s="56"/>
      <c r="MI83" s="61" t="s">
        <v>0</v>
      </c>
      <c r="MJ83" s="56"/>
      <c r="MK83" s="101" t="s">
        <v>325</v>
      </c>
      <c r="ML83" s="102" t="s">
        <v>325</v>
      </c>
      <c r="MM83" s="84"/>
      <c r="MN83" s="56"/>
      <c r="MO83" s="61" t="s">
        <v>0</v>
      </c>
      <c r="MP83" s="56"/>
      <c r="MQ83" s="101" t="s">
        <v>325</v>
      </c>
      <c r="MR83" s="102" t="s">
        <v>325</v>
      </c>
      <c r="MS83" s="84"/>
      <c r="MT83" s="93"/>
      <c r="MU83" s="61" t="s">
        <v>0</v>
      </c>
      <c r="MV83" s="56"/>
      <c r="MW83" s="101" t="s">
        <v>325</v>
      </c>
      <c r="MX83" s="102" t="s">
        <v>325</v>
      </c>
      <c r="MY83" s="84"/>
      <c r="MZ83" s="56"/>
      <c r="NA83" s="61" t="s">
        <v>0</v>
      </c>
      <c r="NB83" s="56"/>
      <c r="NC83" s="101" t="s">
        <v>325</v>
      </c>
      <c r="ND83" s="102" t="s">
        <v>325</v>
      </c>
      <c r="NE83" s="84"/>
      <c r="NF83" s="56"/>
      <c r="NG83" s="61" t="s">
        <v>0</v>
      </c>
      <c r="NH83" s="56"/>
      <c r="NI83" s="101" t="s">
        <v>325</v>
      </c>
      <c r="NJ83" s="102" t="s">
        <v>325</v>
      </c>
      <c r="NK83" s="84"/>
      <c r="NL83" s="56"/>
      <c r="NM83" s="61" t="s">
        <v>0</v>
      </c>
      <c r="NN83" s="56"/>
      <c r="NO83" s="101" t="s">
        <v>325</v>
      </c>
      <c r="NP83" s="102" t="s">
        <v>325</v>
      </c>
      <c r="NQ83" s="84"/>
      <c r="NR83" s="56"/>
      <c r="NS83" s="61" t="s">
        <v>0</v>
      </c>
      <c r="NT83" s="56"/>
      <c r="NU83" s="101" t="s">
        <v>325</v>
      </c>
      <c r="NV83" s="102" t="s">
        <v>325</v>
      </c>
      <c r="NW83" s="61"/>
      <c r="NX83" s="93"/>
      <c r="NY83" s="61" t="s">
        <v>0</v>
      </c>
      <c r="NZ83" s="56"/>
      <c r="OA83" s="101" t="s">
        <v>325</v>
      </c>
      <c r="OB83" s="102" t="s">
        <v>325</v>
      </c>
      <c r="OC83" s="61"/>
      <c r="OD83" s="229"/>
      <c r="OE83" s="101" t="s">
        <v>0</v>
      </c>
      <c r="OF83" s="101"/>
      <c r="OG83" s="101" t="s">
        <v>325</v>
      </c>
      <c r="OH83" s="102" t="s">
        <v>325</v>
      </c>
    </row>
    <row r="84" spans="1:398" ht="15.75" thickBot="1" x14ac:dyDescent="0.25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325</v>
      </c>
      <c r="N84" s="105" t="s">
        <v>325</v>
      </c>
      <c r="O84" s="72"/>
      <c r="P84" s="62"/>
      <c r="Q84" s="249" t="s">
        <v>0</v>
      </c>
      <c r="R84" s="63"/>
      <c r="S84" s="104" t="s">
        <v>325</v>
      </c>
      <c r="T84" s="105" t="s">
        <v>325</v>
      </c>
      <c r="U84" s="72"/>
      <c r="V84" s="62"/>
      <c r="W84" s="249" t="s">
        <v>0</v>
      </c>
      <c r="X84" s="63"/>
      <c r="Y84" s="104" t="s">
        <v>325</v>
      </c>
      <c r="Z84" s="105" t="s">
        <v>325</v>
      </c>
      <c r="AA84" s="84"/>
      <c r="AB84" s="62"/>
      <c r="AC84" s="249" t="s">
        <v>0</v>
      </c>
      <c r="AD84" s="63"/>
      <c r="AE84" s="104" t="s">
        <v>325</v>
      </c>
      <c r="AF84" s="105" t="s">
        <v>325</v>
      </c>
      <c r="AG84" s="84"/>
      <c r="AH84" s="62"/>
      <c r="AI84" s="249" t="s">
        <v>0</v>
      </c>
      <c r="AJ84" s="63"/>
      <c r="AK84" s="104" t="s">
        <v>325</v>
      </c>
      <c r="AL84" s="105" t="s">
        <v>325</v>
      </c>
      <c r="AM84" s="84"/>
      <c r="AN84" s="62"/>
      <c r="AO84" s="249" t="s">
        <v>0</v>
      </c>
      <c r="AP84" s="63"/>
      <c r="AQ84" s="104" t="s">
        <v>325</v>
      </c>
      <c r="AR84" s="105" t="s">
        <v>325</v>
      </c>
      <c r="AS84" s="84"/>
      <c r="AT84" s="62"/>
      <c r="AU84" s="249" t="s">
        <v>0</v>
      </c>
      <c r="AV84" s="63"/>
      <c r="AW84" s="104" t="s">
        <v>325</v>
      </c>
      <c r="AX84" s="105" t="s">
        <v>325</v>
      </c>
      <c r="AY84" s="84"/>
      <c r="AZ84" s="62"/>
      <c r="BA84" s="249" t="s">
        <v>0</v>
      </c>
      <c r="BB84" s="63"/>
      <c r="BC84" s="104" t="s">
        <v>325</v>
      </c>
      <c r="BD84" s="105" t="s">
        <v>325</v>
      </c>
      <c r="BE84" s="84"/>
      <c r="BF84" s="62"/>
      <c r="BG84" s="249" t="s">
        <v>0</v>
      </c>
      <c r="BH84" s="63"/>
      <c r="BI84" s="104" t="s">
        <v>325</v>
      </c>
      <c r="BJ84" s="105" t="s">
        <v>325</v>
      </c>
      <c r="BK84" s="84"/>
      <c r="BL84" s="62"/>
      <c r="BM84" s="249" t="s">
        <v>0</v>
      </c>
      <c r="BN84" s="63"/>
      <c r="BO84" s="104" t="s">
        <v>325</v>
      </c>
      <c r="BP84" s="105" t="s">
        <v>325</v>
      </c>
      <c r="BQ84" s="84"/>
      <c r="BR84" s="62"/>
      <c r="BS84" s="249" t="s">
        <v>0</v>
      </c>
      <c r="BT84" s="63"/>
      <c r="BU84" s="104" t="s">
        <v>325</v>
      </c>
      <c r="BV84" s="105" t="s">
        <v>325</v>
      </c>
      <c r="BW84" s="84"/>
      <c r="BX84" s="62"/>
      <c r="BY84" s="249" t="s">
        <v>0</v>
      </c>
      <c r="BZ84" s="63"/>
      <c r="CA84" s="104" t="s">
        <v>325</v>
      </c>
      <c r="CB84" s="105" t="s">
        <v>325</v>
      </c>
      <c r="CC84" s="84"/>
      <c r="CD84" s="62"/>
      <c r="CE84" s="249" t="s">
        <v>0</v>
      </c>
      <c r="CF84" s="63"/>
      <c r="CG84" s="104" t="s">
        <v>325</v>
      </c>
      <c r="CH84" s="105" t="s">
        <v>325</v>
      </c>
      <c r="CI84" s="84"/>
      <c r="CJ84" s="62"/>
      <c r="CK84" s="249" t="s">
        <v>0</v>
      </c>
      <c r="CL84" s="63"/>
      <c r="CM84" s="104" t="s">
        <v>325</v>
      </c>
      <c r="CN84" s="105" t="s">
        <v>325</v>
      </c>
      <c r="CO84" s="84"/>
      <c r="CP84" s="62"/>
      <c r="CQ84" s="249" t="s">
        <v>0</v>
      </c>
      <c r="CR84" s="63"/>
      <c r="CS84" s="104" t="s">
        <v>325</v>
      </c>
      <c r="CT84" s="105" t="s">
        <v>325</v>
      </c>
      <c r="CU84" s="84"/>
      <c r="CV84" s="62"/>
      <c r="CW84" s="249" t="s">
        <v>0</v>
      </c>
      <c r="CX84" s="63"/>
      <c r="CY84" s="104" t="s">
        <v>325</v>
      </c>
      <c r="CZ84" s="105" t="s">
        <v>325</v>
      </c>
      <c r="DA84" s="84"/>
      <c r="DB84" s="62"/>
      <c r="DC84" s="249" t="s">
        <v>0</v>
      </c>
      <c r="DD84" s="63"/>
      <c r="DE84" s="104" t="s">
        <v>325</v>
      </c>
      <c r="DF84" s="105" t="s">
        <v>325</v>
      </c>
      <c r="DG84" s="84"/>
      <c r="DH84" s="62"/>
      <c r="DI84" s="249" t="s">
        <v>0</v>
      </c>
      <c r="DJ84" s="63"/>
      <c r="DK84" s="104" t="s">
        <v>325</v>
      </c>
      <c r="DL84" s="105" t="s">
        <v>325</v>
      </c>
      <c r="DM84" s="84"/>
      <c r="DN84" s="62"/>
      <c r="DO84" s="249" t="s">
        <v>0</v>
      </c>
      <c r="DP84" s="63"/>
      <c r="DQ84" s="104" t="s">
        <v>325</v>
      </c>
      <c r="DR84" s="105" t="s">
        <v>325</v>
      </c>
      <c r="DS84" s="84"/>
      <c r="DT84" s="62"/>
      <c r="DU84" s="249" t="s">
        <v>0</v>
      </c>
      <c r="DV84" s="63"/>
      <c r="DW84" s="104" t="s">
        <v>325</v>
      </c>
      <c r="DX84" s="105" t="s">
        <v>325</v>
      </c>
      <c r="DY84" s="84"/>
      <c r="DZ84" s="62"/>
      <c r="EA84" s="249" t="s">
        <v>0</v>
      </c>
      <c r="EB84" s="63"/>
      <c r="EC84" s="104" t="s">
        <v>325</v>
      </c>
      <c r="ED84" s="105" t="s">
        <v>325</v>
      </c>
      <c r="EE84" s="84"/>
      <c r="EF84" s="62"/>
      <c r="EG84" s="249" t="s">
        <v>0</v>
      </c>
      <c r="EH84" s="63"/>
      <c r="EI84" s="104" t="s">
        <v>325</v>
      </c>
      <c r="EJ84" s="105" t="s">
        <v>325</v>
      </c>
      <c r="EK84" s="84"/>
      <c r="EL84" s="62"/>
      <c r="EM84" s="249" t="s">
        <v>0</v>
      </c>
      <c r="EN84" s="63"/>
      <c r="EO84" s="104" t="s">
        <v>325</v>
      </c>
      <c r="EP84" s="105" t="s">
        <v>325</v>
      </c>
      <c r="EQ84" s="84"/>
      <c r="ER84" s="62"/>
      <c r="ES84" s="249" t="s">
        <v>0</v>
      </c>
      <c r="ET84" s="63"/>
      <c r="EU84" s="104" t="s">
        <v>325</v>
      </c>
      <c r="EV84" s="105" t="s">
        <v>325</v>
      </c>
      <c r="EW84" s="84"/>
      <c r="EX84" s="62"/>
      <c r="EY84" s="249" t="s">
        <v>0</v>
      </c>
      <c r="EZ84" s="63"/>
      <c r="FA84" s="104" t="s">
        <v>325</v>
      </c>
      <c r="FB84" s="105" t="s">
        <v>325</v>
      </c>
      <c r="FC84" s="84"/>
      <c r="FD84" s="62"/>
      <c r="FE84" s="249" t="s">
        <v>0</v>
      </c>
      <c r="FF84" s="63"/>
      <c r="FG84" s="104" t="s">
        <v>325</v>
      </c>
      <c r="FH84" s="105" t="s">
        <v>325</v>
      </c>
      <c r="FI84" s="84"/>
      <c r="FJ84" s="62"/>
      <c r="FK84" s="249" t="s">
        <v>0</v>
      </c>
      <c r="FL84" s="63"/>
      <c r="FM84" s="104" t="s">
        <v>325</v>
      </c>
      <c r="FN84" s="105" t="s">
        <v>325</v>
      </c>
      <c r="FO84" s="84"/>
      <c r="FP84" s="62"/>
      <c r="FQ84" s="249" t="s">
        <v>0</v>
      </c>
      <c r="FR84" s="63"/>
      <c r="FS84" s="104" t="s">
        <v>325</v>
      </c>
      <c r="FT84" s="105" t="s">
        <v>325</v>
      </c>
      <c r="FU84" s="84"/>
      <c r="FV84" s="62"/>
      <c r="FW84" s="249" t="s">
        <v>0</v>
      </c>
      <c r="FX84" s="63"/>
      <c r="FY84" s="104" t="s">
        <v>325</v>
      </c>
      <c r="FZ84" s="105" t="s">
        <v>325</v>
      </c>
      <c r="GA84" s="84"/>
      <c r="GB84" s="62"/>
      <c r="GC84" s="249" t="s">
        <v>0</v>
      </c>
      <c r="GD84" s="63"/>
      <c r="GE84" s="104" t="s">
        <v>325</v>
      </c>
      <c r="GF84" s="105" t="s">
        <v>325</v>
      </c>
      <c r="GG84" s="84"/>
      <c r="GH84" s="62"/>
      <c r="GI84" s="249" t="s">
        <v>0</v>
      </c>
      <c r="GJ84" s="63"/>
      <c r="GK84" s="104" t="s">
        <v>325</v>
      </c>
      <c r="GL84" s="105" t="s">
        <v>325</v>
      </c>
      <c r="GM84" s="84"/>
      <c r="GN84" s="62"/>
      <c r="GO84" s="249" t="s">
        <v>0</v>
      </c>
      <c r="GP84" s="63"/>
      <c r="GQ84" s="104" t="s">
        <v>325</v>
      </c>
      <c r="GR84" s="105" t="s">
        <v>325</v>
      </c>
      <c r="GS84" s="84"/>
      <c r="GT84" s="62"/>
      <c r="GU84" s="249" t="s">
        <v>0</v>
      </c>
      <c r="GV84" s="63"/>
      <c r="GW84" s="104" t="s">
        <v>325</v>
      </c>
      <c r="GX84" s="105" t="s">
        <v>325</v>
      </c>
      <c r="GY84" s="84"/>
      <c r="GZ84" s="62"/>
      <c r="HA84" s="249" t="s">
        <v>0</v>
      </c>
      <c r="HB84" s="63"/>
      <c r="HC84" s="104" t="s">
        <v>325</v>
      </c>
      <c r="HD84" s="105" t="s">
        <v>325</v>
      </c>
      <c r="HE84" s="84"/>
      <c r="HF84" s="62"/>
      <c r="HG84" s="249" t="s">
        <v>0</v>
      </c>
      <c r="HH84" s="63"/>
      <c r="HI84" s="104" t="s">
        <v>325</v>
      </c>
      <c r="HJ84" s="105" t="s">
        <v>325</v>
      </c>
      <c r="HK84" s="84"/>
      <c r="HL84" s="62"/>
      <c r="HM84" s="249" t="s">
        <v>0</v>
      </c>
      <c r="HN84" s="63"/>
      <c r="HO84" s="104" t="s">
        <v>325</v>
      </c>
      <c r="HP84" s="105" t="s">
        <v>325</v>
      </c>
      <c r="HQ84" s="84"/>
      <c r="HR84" s="62"/>
      <c r="HS84" s="249" t="s">
        <v>0</v>
      </c>
      <c r="HT84" s="63"/>
      <c r="HU84" s="104" t="s">
        <v>325</v>
      </c>
      <c r="HV84" s="105" t="s">
        <v>325</v>
      </c>
      <c r="HW84" s="84"/>
      <c r="HX84" s="62"/>
      <c r="HY84" s="249" t="s">
        <v>0</v>
      </c>
      <c r="HZ84" s="63"/>
      <c r="IA84" s="104" t="s">
        <v>325</v>
      </c>
      <c r="IB84" s="105" t="s">
        <v>325</v>
      </c>
      <c r="IC84" s="84"/>
      <c r="ID84" s="62"/>
      <c r="IE84" s="249" t="s">
        <v>0</v>
      </c>
      <c r="IF84" s="63"/>
      <c r="IG84" s="104" t="s">
        <v>325</v>
      </c>
      <c r="IH84" s="105" t="s">
        <v>325</v>
      </c>
      <c r="II84" s="84"/>
      <c r="IJ84" s="62"/>
      <c r="IK84" s="249" t="s">
        <v>0</v>
      </c>
      <c r="IL84" s="63"/>
      <c r="IM84" s="104" t="s">
        <v>325</v>
      </c>
      <c r="IN84" s="105" t="s">
        <v>325</v>
      </c>
      <c r="IO84" s="84"/>
      <c r="IP84" s="62"/>
      <c r="IQ84" s="249" t="s">
        <v>0</v>
      </c>
      <c r="IR84" s="63"/>
      <c r="IS84" s="104" t="s">
        <v>325</v>
      </c>
      <c r="IT84" s="105" t="s">
        <v>325</v>
      </c>
      <c r="IU84" s="84"/>
      <c r="IV84" s="62"/>
      <c r="IW84" s="249" t="s">
        <v>0</v>
      </c>
      <c r="IX84" s="63"/>
      <c r="IY84" s="104" t="s">
        <v>325</v>
      </c>
      <c r="IZ84" s="105" t="s">
        <v>325</v>
      </c>
      <c r="JA84" s="84"/>
      <c r="JB84" s="62"/>
      <c r="JC84" s="249" t="s">
        <v>0</v>
      </c>
      <c r="JD84" s="63"/>
      <c r="JE84" s="104" t="s">
        <v>325</v>
      </c>
      <c r="JF84" s="105" t="s">
        <v>325</v>
      </c>
      <c r="JG84" s="84"/>
      <c r="JH84" s="62"/>
      <c r="JI84" s="249" t="s">
        <v>0</v>
      </c>
      <c r="JJ84" s="63"/>
      <c r="JK84" s="104" t="s">
        <v>325</v>
      </c>
      <c r="JL84" s="105" t="s">
        <v>325</v>
      </c>
      <c r="JM84" s="84"/>
      <c r="JN84" s="62"/>
      <c r="JO84" s="249" t="s">
        <v>0</v>
      </c>
      <c r="JP84" s="63"/>
      <c r="JQ84" s="104" t="s">
        <v>325</v>
      </c>
      <c r="JR84" s="105" t="s">
        <v>325</v>
      </c>
      <c r="JS84" s="84"/>
      <c r="JT84" s="62"/>
      <c r="JU84" s="249" t="s">
        <v>0</v>
      </c>
      <c r="JV84" s="63"/>
      <c r="JW84" s="104" t="s">
        <v>325</v>
      </c>
      <c r="JX84" s="105" t="s">
        <v>325</v>
      </c>
      <c r="JY84" s="84"/>
      <c r="JZ84" s="62"/>
      <c r="KA84" s="249" t="s">
        <v>0</v>
      </c>
      <c r="KB84" s="63"/>
      <c r="KC84" s="104" t="s">
        <v>325</v>
      </c>
      <c r="KD84" s="105" t="s">
        <v>325</v>
      </c>
      <c r="KE84" s="84"/>
      <c r="KF84" s="62"/>
      <c r="KG84" s="249" t="s">
        <v>0</v>
      </c>
      <c r="KH84" s="63"/>
      <c r="KI84" s="104" t="s">
        <v>325</v>
      </c>
      <c r="KJ84" s="105" t="s">
        <v>325</v>
      </c>
      <c r="KK84" s="84"/>
      <c r="KL84" s="62"/>
      <c r="KM84" s="249" t="s">
        <v>0</v>
      </c>
      <c r="KN84" s="63"/>
      <c r="KO84" s="104" t="s">
        <v>325</v>
      </c>
      <c r="KP84" s="105" t="s">
        <v>325</v>
      </c>
      <c r="KQ84" s="84"/>
      <c r="KR84" s="62"/>
      <c r="KS84" s="249" t="s">
        <v>0</v>
      </c>
      <c r="KT84" s="63"/>
      <c r="KU84" s="104" t="s">
        <v>325</v>
      </c>
      <c r="KV84" s="105" t="s">
        <v>325</v>
      </c>
      <c r="KW84" s="84"/>
      <c r="KX84" s="62"/>
      <c r="KY84" s="249" t="s">
        <v>0</v>
      </c>
      <c r="KZ84" s="63"/>
      <c r="LA84" s="104" t="s">
        <v>325</v>
      </c>
      <c r="LB84" s="105" t="s">
        <v>325</v>
      </c>
      <c r="LC84" s="84"/>
      <c r="LD84" s="62"/>
      <c r="LE84" s="249" t="s">
        <v>0</v>
      </c>
      <c r="LF84" s="63"/>
      <c r="LG84" s="104" t="s">
        <v>325</v>
      </c>
      <c r="LH84" s="105" t="s">
        <v>325</v>
      </c>
      <c r="LI84" s="84"/>
      <c r="LJ84" s="62"/>
      <c r="LK84" s="249" t="s">
        <v>0</v>
      </c>
      <c r="LL84" s="63"/>
      <c r="LM84" s="104" t="s">
        <v>325</v>
      </c>
      <c r="LN84" s="105" t="s">
        <v>325</v>
      </c>
      <c r="LO84" s="84"/>
      <c r="LP84" s="62"/>
      <c r="LQ84" s="249" t="s">
        <v>0</v>
      </c>
      <c r="LR84" s="63"/>
      <c r="LS84" s="104" t="s">
        <v>325</v>
      </c>
      <c r="LT84" s="105" t="s">
        <v>325</v>
      </c>
      <c r="LU84" s="84"/>
      <c r="LV84" s="62"/>
      <c r="LW84" s="249" t="s">
        <v>0</v>
      </c>
      <c r="LX84" s="63"/>
      <c r="LY84" s="104" t="s">
        <v>325</v>
      </c>
      <c r="LZ84" s="105" t="s">
        <v>325</v>
      </c>
      <c r="MA84" s="84"/>
      <c r="MB84" s="62"/>
      <c r="MC84" s="249" t="s">
        <v>0</v>
      </c>
      <c r="MD84" s="63"/>
      <c r="ME84" s="104" t="s">
        <v>325</v>
      </c>
      <c r="MF84" s="105" t="s">
        <v>325</v>
      </c>
      <c r="MG84" s="84"/>
      <c r="MH84" s="62"/>
      <c r="MI84" s="249" t="s">
        <v>0</v>
      </c>
      <c r="MJ84" s="63"/>
      <c r="MK84" s="104" t="s">
        <v>325</v>
      </c>
      <c r="ML84" s="105" t="s">
        <v>325</v>
      </c>
      <c r="MM84" s="84"/>
      <c r="MN84" s="62"/>
      <c r="MO84" s="249" t="s">
        <v>0</v>
      </c>
      <c r="MP84" s="63"/>
      <c r="MQ84" s="104" t="s">
        <v>325</v>
      </c>
      <c r="MR84" s="105" t="s">
        <v>325</v>
      </c>
      <c r="MS84" s="84"/>
      <c r="MT84" s="62"/>
      <c r="MU84" s="249" t="s">
        <v>0</v>
      </c>
      <c r="MV84" s="63"/>
      <c r="MW84" s="104" t="s">
        <v>325</v>
      </c>
      <c r="MX84" s="105" t="s">
        <v>325</v>
      </c>
      <c r="MY84" s="84"/>
      <c r="MZ84" s="62"/>
      <c r="NA84" s="249" t="s">
        <v>0</v>
      </c>
      <c r="NB84" s="63"/>
      <c r="NC84" s="104" t="s">
        <v>325</v>
      </c>
      <c r="ND84" s="105" t="s">
        <v>325</v>
      </c>
      <c r="NE84" s="84"/>
      <c r="NF84" s="62"/>
      <c r="NG84" s="249" t="s">
        <v>0</v>
      </c>
      <c r="NH84" s="63"/>
      <c r="NI84" s="104" t="s">
        <v>325</v>
      </c>
      <c r="NJ84" s="105" t="s">
        <v>325</v>
      </c>
      <c r="NK84" s="84"/>
      <c r="NL84" s="62"/>
      <c r="NM84" s="249" t="s">
        <v>0</v>
      </c>
      <c r="NN84" s="63"/>
      <c r="NO84" s="104" t="s">
        <v>325</v>
      </c>
      <c r="NP84" s="105" t="s">
        <v>325</v>
      </c>
      <c r="NQ84" s="84"/>
      <c r="NR84" s="62"/>
      <c r="NS84" s="249" t="s">
        <v>0</v>
      </c>
      <c r="NT84" s="63"/>
      <c r="NU84" s="104" t="s">
        <v>325</v>
      </c>
      <c r="NV84" s="105" t="s">
        <v>325</v>
      </c>
      <c r="NW84" s="61"/>
      <c r="NX84" s="62"/>
      <c r="NY84" s="249" t="s">
        <v>0</v>
      </c>
      <c r="NZ84" s="63"/>
      <c r="OA84" s="104" t="s">
        <v>325</v>
      </c>
      <c r="OB84" s="105" t="s">
        <v>325</v>
      </c>
      <c r="OC84" s="61"/>
      <c r="OD84" s="103"/>
      <c r="OE84" s="104" t="s">
        <v>0</v>
      </c>
      <c r="OF84" s="104"/>
      <c r="OG84" s="104" t="s">
        <v>325</v>
      </c>
      <c r="OH84" s="105" t="s">
        <v>325</v>
      </c>
    </row>
    <row r="85" spans="1:398" ht="15" x14ac:dyDescent="0.2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5" x14ac:dyDescent="0.2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339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"/>
      <c r="M89" s="101"/>
      <c r="N89" s="101"/>
      <c r="S89" s="101"/>
      <c r="T89" s="101"/>
    </row>
    <row r="90" spans="1:398" ht="15" x14ac:dyDescent="0.2">
      <c r="B90" s="12"/>
      <c r="M90" s="101"/>
      <c r="N90" s="101"/>
      <c r="S90" s="101"/>
      <c r="T90" s="101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X50" activePane="bottomRight" state="frozen"/>
      <selection pane="topRight" activeCell="D1" sqref="D1"/>
      <selection pane="bottomLeft" activeCell="A12" sqref="A12"/>
      <selection pane="bottomRight" activeCell="MR65" sqref="MR65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5" width="4.28515625" style="25" hidden="1" customWidth="1"/>
    <col min="6" max="6" width="4.85546875" style="25" hidden="1" customWidth="1"/>
    <col min="7" max="9" width="4.28515625" style="25" hidden="1" customWidth="1"/>
    <col min="10" max="10" width="0.85546875" style="25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12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hidden="1" customWidth="1"/>
    <col min="353" max="353" width="0.85546875" style="12" hidden="1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64"/>
      <c r="B1" s="465"/>
      <c r="C1" s="466"/>
      <c r="D1" s="473">
        <f>Tipy!D1</f>
        <v>0</v>
      </c>
      <c r="E1" s="473"/>
      <c r="F1" s="473"/>
      <c r="G1" s="473"/>
      <c r="H1" s="473"/>
      <c r="I1" s="474"/>
      <c r="J1" s="10"/>
      <c r="K1" s="434" t="str">
        <f>Tipy!J1</f>
        <v>1. kolo</v>
      </c>
      <c r="L1" s="435"/>
      <c r="M1" s="435"/>
      <c r="N1" s="435"/>
      <c r="O1" s="435"/>
      <c r="P1" s="445"/>
      <c r="Q1" s="11"/>
      <c r="R1" s="434" t="str">
        <f>Tipy!P1</f>
        <v>2. kolo</v>
      </c>
      <c r="S1" s="435"/>
      <c r="T1" s="435"/>
      <c r="U1" s="435"/>
      <c r="V1" s="435"/>
      <c r="W1" s="445"/>
      <c r="X1" s="11"/>
      <c r="Y1" s="434" t="str">
        <f>Tipy!V1</f>
        <v>3. kolo</v>
      </c>
      <c r="Z1" s="435"/>
      <c r="AA1" s="435"/>
      <c r="AB1" s="435"/>
      <c r="AC1" s="435"/>
      <c r="AD1" s="445"/>
      <c r="AE1" s="11"/>
      <c r="AF1" s="434" t="str">
        <f>Tipy!AB1</f>
        <v>4. kolo</v>
      </c>
      <c r="AG1" s="435"/>
      <c r="AH1" s="435"/>
      <c r="AI1" s="435"/>
      <c r="AJ1" s="435"/>
      <c r="AK1" s="445"/>
      <c r="AL1" s="11"/>
      <c r="AM1" s="434" t="str">
        <f>Tipy!AH1</f>
        <v>5. kolo</v>
      </c>
      <c r="AN1" s="435"/>
      <c r="AO1" s="435"/>
      <c r="AP1" s="435"/>
      <c r="AQ1" s="435"/>
      <c r="AR1" s="445"/>
      <c r="AS1" s="11"/>
      <c r="AT1" s="462" t="str">
        <f>Tipy!AN1</f>
        <v>Skupina</v>
      </c>
      <c r="AU1" s="446"/>
      <c r="AV1" s="446"/>
      <c r="AW1" s="446"/>
      <c r="AX1" s="446"/>
      <c r="AY1" s="447"/>
      <c r="AZ1" s="11"/>
      <c r="BA1" s="434" t="str">
        <f>Tipy!AT1</f>
        <v>6. kolo</v>
      </c>
      <c r="BB1" s="435"/>
      <c r="BC1" s="435"/>
      <c r="BD1" s="435"/>
      <c r="BE1" s="435"/>
      <c r="BF1" s="445"/>
      <c r="BG1" s="11"/>
      <c r="BH1" s="436" t="str">
        <f>Tipy!AZ1</f>
        <v>3. kolo</v>
      </c>
      <c r="BI1" s="437"/>
      <c r="BJ1" s="437"/>
      <c r="BK1" s="437"/>
      <c r="BL1" s="437"/>
      <c r="BM1" s="461"/>
      <c r="BN1" s="11"/>
      <c r="BO1" s="434" t="str">
        <f>Tipy!BF1</f>
        <v>7. kolo</v>
      </c>
      <c r="BP1" s="435"/>
      <c r="BQ1" s="435"/>
      <c r="BR1" s="435"/>
      <c r="BS1" s="435"/>
      <c r="BT1" s="445"/>
      <c r="BU1" s="11"/>
      <c r="BV1" s="462" t="str">
        <f>Tipy!BL1</f>
        <v>Skupina</v>
      </c>
      <c r="BW1" s="446"/>
      <c r="BX1" s="446"/>
      <c r="BY1" s="446"/>
      <c r="BZ1" s="446"/>
      <c r="CA1" s="447"/>
      <c r="CB1" s="11"/>
      <c r="CC1" s="434" t="str">
        <f>Tipy!BR1</f>
        <v>8. kolo</v>
      </c>
      <c r="CD1" s="435"/>
      <c r="CE1" s="435"/>
      <c r="CF1" s="435"/>
      <c r="CG1" s="435"/>
      <c r="CH1" s="445"/>
      <c r="CI1" s="11"/>
      <c r="CJ1" s="434" t="str">
        <f>Tipy!BX1</f>
        <v>9. kolo</v>
      </c>
      <c r="CK1" s="435"/>
      <c r="CL1" s="435"/>
      <c r="CM1" s="435"/>
      <c r="CN1" s="435"/>
      <c r="CO1" s="445"/>
      <c r="CP1" s="11"/>
      <c r="CQ1" s="462" t="str">
        <f>Tipy!CD1</f>
        <v>Skupina</v>
      </c>
      <c r="CR1" s="446"/>
      <c r="CS1" s="446"/>
      <c r="CT1" s="446"/>
      <c r="CU1" s="446"/>
      <c r="CV1" s="447"/>
      <c r="CW1" s="11"/>
      <c r="CX1" s="434" t="str">
        <f>Tipy!CJ1</f>
        <v>10. kolo</v>
      </c>
      <c r="CY1" s="435"/>
      <c r="CZ1" s="435"/>
      <c r="DA1" s="435"/>
      <c r="DB1" s="435"/>
      <c r="DC1" s="445"/>
      <c r="DD1" s="11"/>
      <c r="DE1" s="436" t="str">
        <f>Tipy!CP1</f>
        <v>4. kolo</v>
      </c>
      <c r="DF1" s="437"/>
      <c r="DG1" s="437"/>
      <c r="DH1" s="437"/>
      <c r="DI1" s="437"/>
      <c r="DJ1" s="461"/>
      <c r="DK1" s="11"/>
      <c r="DL1" s="434" t="str">
        <f>Tipy!CV1</f>
        <v>11. kolo</v>
      </c>
      <c r="DM1" s="435"/>
      <c r="DN1" s="435"/>
      <c r="DO1" s="435"/>
      <c r="DP1" s="435"/>
      <c r="DQ1" s="445"/>
      <c r="DR1" s="11"/>
      <c r="DS1" s="462" t="str">
        <f>Tipy!DB1</f>
        <v>Skupina</v>
      </c>
      <c r="DT1" s="446"/>
      <c r="DU1" s="446"/>
      <c r="DV1" s="446"/>
      <c r="DW1" s="446"/>
      <c r="DX1" s="447"/>
      <c r="DY1" s="11"/>
      <c r="DZ1" s="434" t="str">
        <f>Tipy!DH1</f>
        <v>12. kolo</v>
      </c>
      <c r="EA1" s="435"/>
      <c r="EB1" s="435"/>
      <c r="EC1" s="435"/>
      <c r="ED1" s="435"/>
      <c r="EE1" s="445"/>
      <c r="EF1" s="11"/>
      <c r="EG1" s="434" t="str">
        <f>Tipy!DN1</f>
        <v>13. kolo</v>
      </c>
      <c r="EH1" s="435"/>
      <c r="EI1" s="435"/>
      <c r="EJ1" s="435"/>
      <c r="EK1" s="435"/>
      <c r="EL1" s="445"/>
      <c r="EM1" s="11"/>
      <c r="EN1" s="462" t="str">
        <f>Tipy!DT1</f>
        <v>Skupina</v>
      </c>
      <c r="EO1" s="446"/>
      <c r="EP1" s="446"/>
      <c r="EQ1" s="446"/>
      <c r="ER1" s="446"/>
      <c r="ES1" s="447"/>
      <c r="ET1" s="11"/>
      <c r="EU1" s="434" t="str">
        <f>Tipy!DZ1</f>
        <v>14. kolo</v>
      </c>
      <c r="EV1" s="435"/>
      <c r="EW1" s="435"/>
      <c r="EX1" s="435"/>
      <c r="EY1" s="435"/>
      <c r="EZ1" s="445"/>
      <c r="FA1" s="11"/>
      <c r="FB1" s="434" t="str">
        <f>Tipy!EF1</f>
        <v>15. kolo</v>
      </c>
      <c r="FC1" s="435"/>
      <c r="FD1" s="435"/>
      <c r="FE1" s="435"/>
      <c r="FF1" s="435"/>
      <c r="FG1" s="445"/>
      <c r="FH1" s="11"/>
      <c r="FI1" s="434" t="str">
        <f>Tipy!EL1</f>
        <v>16. kolo</v>
      </c>
      <c r="FJ1" s="435"/>
      <c r="FK1" s="435"/>
      <c r="FL1" s="435"/>
      <c r="FM1" s="435"/>
      <c r="FN1" s="445"/>
      <c r="FO1" s="11"/>
      <c r="FP1" s="462" t="str">
        <f>Tipy!ER1</f>
        <v>Skupina</v>
      </c>
      <c r="FQ1" s="446"/>
      <c r="FR1" s="446"/>
      <c r="FS1" s="446"/>
      <c r="FT1" s="446"/>
      <c r="FU1" s="447"/>
      <c r="FV1" s="11"/>
      <c r="FW1" s="434" t="str">
        <f>Tipy!EX1</f>
        <v>17. kolo</v>
      </c>
      <c r="FX1" s="435"/>
      <c r="FY1" s="435"/>
      <c r="FZ1" s="435"/>
      <c r="GA1" s="435"/>
      <c r="GB1" s="445"/>
      <c r="GC1" s="11"/>
      <c r="GD1" s="436" t="str">
        <f>Tipy!FD1</f>
        <v xml:space="preserve">Štvrťfinále </v>
      </c>
      <c r="GE1" s="437"/>
      <c r="GF1" s="437"/>
      <c r="GG1" s="437"/>
      <c r="GH1" s="437"/>
      <c r="GI1" s="461"/>
      <c r="GJ1" s="11"/>
      <c r="GK1" s="434" t="str">
        <f>Tipy!FJ1</f>
        <v>18. kolo</v>
      </c>
      <c r="GL1" s="435"/>
      <c r="GM1" s="435"/>
      <c r="GN1" s="435"/>
      <c r="GO1" s="435"/>
      <c r="GP1" s="445"/>
      <c r="GQ1" s="11"/>
      <c r="GR1" s="434" t="str">
        <f>Tipy!FP1</f>
        <v>19. kolo</v>
      </c>
      <c r="GS1" s="435"/>
      <c r="GT1" s="435"/>
      <c r="GU1" s="435"/>
      <c r="GV1" s="435"/>
      <c r="GW1" s="445"/>
      <c r="GX1" s="11"/>
      <c r="GY1" s="434" t="str">
        <f>Tipy!FV1</f>
        <v>20. kolo</v>
      </c>
      <c r="GZ1" s="435"/>
      <c r="HA1" s="435"/>
      <c r="HB1" s="435"/>
      <c r="HC1" s="435"/>
      <c r="HD1" s="445"/>
      <c r="HE1" s="11"/>
      <c r="HF1" s="457" t="str">
        <f>Tipy!GB1</f>
        <v>3. kolo</v>
      </c>
      <c r="HG1" s="458"/>
      <c r="HH1" s="458"/>
      <c r="HI1" s="458"/>
      <c r="HJ1" s="458"/>
      <c r="HK1" s="463"/>
      <c r="HL1" s="11"/>
      <c r="HM1" s="436" t="str">
        <f>Tipy!GH1</f>
        <v>Semifinále - 1.z</v>
      </c>
      <c r="HN1" s="437"/>
      <c r="HO1" s="437"/>
      <c r="HP1" s="437"/>
      <c r="HQ1" s="437"/>
      <c r="HR1" s="461"/>
      <c r="HS1" s="11"/>
      <c r="HT1" s="434" t="str">
        <f>Tipy!GN1</f>
        <v>21. kolo</v>
      </c>
      <c r="HU1" s="435"/>
      <c r="HV1" s="435"/>
      <c r="HW1" s="435"/>
      <c r="HX1" s="435"/>
      <c r="HY1" s="445"/>
      <c r="HZ1" s="11"/>
      <c r="IA1" s="436" t="str">
        <f>Tipy!GT1</f>
        <v>Semifinále - 2.z</v>
      </c>
      <c r="IB1" s="437"/>
      <c r="IC1" s="437"/>
      <c r="ID1" s="437"/>
      <c r="IE1" s="437"/>
      <c r="IF1" s="461"/>
      <c r="IG1" s="11"/>
      <c r="IH1" s="454" t="str">
        <f>Tipy!GZ1</f>
        <v>4. kolo</v>
      </c>
      <c r="II1" s="455"/>
      <c r="IJ1" s="455"/>
      <c r="IK1" s="455"/>
      <c r="IL1" s="455"/>
      <c r="IM1" s="456"/>
      <c r="IN1" s="11"/>
      <c r="IO1" s="434" t="str">
        <f>Tipy!HF1</f>
        <v>22. kolo</v>
      </c>
      <c r="IP1" s="435"/>
      <c r="IQ1" s="435"/>
      <c r="IR1" s="435"/>
      <c r="IS1" s="435"/>
      <c r="IT1" s="445"/>
      <c r="IU1" s="11"/>
      <c r="IV1" s="434" t="str">
        <f>Tipy!HL1</f>
        <v>23. kolo</v>
      </c>
      <c r="IW1" s="435"/>
      <c r="IX1" s="435"/>
      <c r="IY1" s="435"/>
      <c r="IZ1" s="435"/>
      <c r="JA1" s="445"/>
      <c r="JB1" s="11"/>
      <c r="JC1" s="434" t="str">
        <f>Tipy!HR1</f>
        <v>24. kolo</v>
      </c>
      <c r="JD1" s="435"/>
      <c r="JE1" s="435"/>
      <c r="JF1" s="435"/>
      <c r="JG1" s="435"/>
      <c r="JH1" s="445"/>
      <c r="JI1" s="11"/>
      <c r="JJ1" s="462" t="str">
        <f>Tipy!HX1</f>
        <v>Play off - 1.z</v>
      </c>
      <c r="JK1" s="446"/>
      <c r="JL1" s="446"/>
      <c r="JM1" s="446"/>
      <c r="JN1" s="446"/>
      <c r="JO1" s="447"/>
      <c r="JP1" s="11"/>
      <c r="JQ1" s="434" t="str">
        <f>Tipy!ID1</f>
        <v>25. kolo</v>
      </c>
      <c r="JR1" s="435"/>
      <c r="JS1" s="435"/>
      <c r="JT1" s="435"/>
      <c r="JU1" s="435"/>
      <c r="JV1" s="445"/>
      <c r="JW1" s="11"/>
      <c r="JX1" s="462" t="str">
        <f>Tipy!IJ1</f>
        <v>Play off - 2.z</v>
      </c>
      <c r="JY1" s="446"/>
      <c r="JZ1" s="446"/>
      <c r="KA1" s="446"/>
      <c r="KB1" s="446"/>
      <c r="KC1" s="447"/>
      <c r="KD1" s="11"/>
      <c r="KE1" s="434" t="str">
        <f>Tipy!IP1</f>
        <v>26. kolo</v>
      </c>
      <c r="KF1" s="435"/>
      <c r="KG1" s="435"/>
      <c r="KH1" s="435"/>
      <c r="KI1" s="435"/>
      <c r="KJ1" s="445"/>
      <c r="KK1" s="11"/>
      <c r="KL1" s="436" t="str">
        <f>Tipy!IV1</f>
        <v>Finále</v>
      </c>
      <c r="KM1" s="437"/>
      <c r="KN1" s="437"/>
      <c r="KO1" s="437"/>
      <c r="KP1" s="437"/>
      <c r="KQ1" s="461"/>
      <c r="KR1" s="11"/>
      <c r="KS1" s="454" t="str">
        <f>Tipy!JB1</f>
        <v>5. kolo</v>
      </c>
      <c r="KT1" s="455"/>
      <c r="KU1" s="455"/>
      <c r="KV1" s="455"/>
      <c r="KW1" s="455"/>
      <c r="KX1" s="456"/>
      <c r="KY1" s="11"/>
      <c r="KZ1" s="434" t="str">
        <f>Tipy!JH1</f>
        <v>27. kolo</v>
      </c>
      <c r="LA1" s="435"/>
      <c r="LB1" s="435"/>
      <c r="LC1" s="435"/>
      <c r="LD1" s="435"/>
      <c r="LE1" s="445"/>
      <c r="LF1" s="11"/>
      <c r="LG1" s="462" t="str">
        <f>Tipy!JN1</f>
        <v>Osemfinále - 1.z</v>
      </c>
      <c r="LH1" s="446"/>
      <c r="LI1" s="446"/>
      <c r="LJ1" s="446"/>
      <c r="LK1" s="446"/>
      <c r="LL1" s="447"/>
      <c r="LM1" s="11"/>
      <c r="LN1" s="434" t="str">
        <f>Tipy!JT1</f>
        <v>28. kolo</v>
      </c>
      <c r="LO1" s="435"/>
      <c r="LP1" s="435"/>
      <c r="LQ1" s="435"/>
      <c r="LR1" s="435"/>
      <c r="LS1" s="445"/>
      <c r="LT1" s="11"/>
      <c r="LU1" s="462" t="str">
        <f>Tipy!JZ1</f>
        <v>Osemfinále - 2.z</v>
      </c>
      <c r="LV1" s="446"/>
      <c r="LW1" s="446"/>
      <c r="LX1" s="446"/>
      <c r="LY1" s="446"/>
      <c r="LZ1" s="447"/>
      <c r="MA1" s="11"/>
      <c r="MB1" s="454" t="str">
        <f>Tipy!KF1</f>
        <v>Štvrťfinále</v>
      </c>
      <c r="MC1" s="455"/>
      <c r="MD1" s="455"/>
      <c r="ME1" s="455"/>
      <c r="MF1" s="455"/>
      <c r="MG1" s="456"/>
      <c r="MH1" s="11"/>
      <c r="MI1" s="434" t="str">
        <f>Tipy!KL1</f>
        <v>29. kolo</v>
      </c>
      <c r="MJ1" s="435"/>
      <c r="MK1" s="435"/>
      <c r="ML1" s="435"/>
      <c r="MM1" s="435"/>
      <c r="MN1" s="445"/>
      <c r="MO1" s="11"/>
      <c r="MP1" s="434" t="str">
        <f>Tipy!KR1</f>
        <v>30. kolo</v>
      </c>
      <c r="MQ1" s="435"/>
      <c r="MR1" s="435"/>
      <c r="MS1" s="435"/>
      <c r="MT1" s="435"/>
      <c r="MU1" s="445"/>
      <c r="MV1" s="11"/>
      <c r="MW1" s="434" t="str">
        <f>Tipy!KX1</f>
        <v>31. kolo</v>
      </c>
      <c r="MX1" s="435"/>
      <c r="MY1" s="435"/>
      <c r="MZ1" s="435"/>
      <c r="NA1" s="435"/>
      <c r="NB1" s="445"/>
      <c r="NC1" s="11"/>
      <c r="ND1" s="434" t="str">
        <f>Tipy!LD1</f>
        <v>32. kolo</v>
      </c>
      <c r="NE1" s="435"/>
      <c r="NF1" s="435"/>
      <c r="NG1" s="435"/>
      <c r="NH1" s="435"/>
      <c r="NI1" s="445"/>
      <c r="NJ1" s="11"/>
      <c r="NK1" s="462" t="str">
        <f>Tipy!LJ1</f>
        <v>Štvrťfinále - 1.z</v>
      </c>
      <c r="NL1" s="446"/>
      <c r="NM1" s="446"/>
      <c r="NN1" s="446"/>
      <c r="NO1" s="446"/>
      <c r="NP1" s="447"/>
      <c r="NQ1" s="11"/>
      <c r="NR1" s="434" t="str">
        <f>Tipy!LP1</f>
        <v>33. kolo</v>
      </c>
      <c r="NS1" s="435"/>
      <c r="NT1" s="435"/>
      <c r="NU1" s="435"/>
      <c r="NV1" s="435"/>
      <c r="NW1" s="445"/>
      <c r="NX1" s="11"/>
      <c r="NY1" s="462" t="str">
        <f>Tipy!LV1</f>
        <v>Štvrťfinále - 2.z</v>
      </c>
      <c r="NZ1" s="446"/>
      <c r="OA1" s="446"/>
      <c r="OB1" s="446"/>
      <c r="OC1" s="446"/>
      <c r="OD1" s="447"/>
      <c r="OE1" s="11"/>
      <c r="OF1" s="454" t="str">
        <f>Tipy!MB1</f>
        <v>Semifinále</v>
      </c>
      <c r="OG1" s="455"/>
      <c r="OH1" s="455"/>
      <c r="OI1" s="455"/>
      <c r="OJ1" s="455"/>
      <c r="OK1" s="456"/>
      <c r="OL1" s="11"/>
      <c r="OM1" s="434" t="str">
        <f>Tipy!MH1</f>
        <v>34. kolo</v>
      </c>
      <c r="ON1" s="435"/>
      <c r="OO1" s="435"/>
      <c r="OP1" s="435"/>
      <c r="OQ1" s="435"/>
      <c r="OR1" s="445"/>
      <c r="OS1" s="11"/>
      <c r="OT1" s="434" t="str">
        <f>Tipy!MN1</f>
        <v>35. kolo</v>
      </c>
      <c r="OU1" s="435"/>
      <c r="OV1" s="435"/>
      <c r="OW1" s="435"/>
      <c r="OX1" s="435"/>
      <c r="OY1" s="445"/>
      <c r="OZ1" s="11"/>
      <c r="PA1" s="462" t="str">
        <f>Tipy!MT1</f>
        <v>Semifinále - 1.z</v>
      </c>
      <c r="PB1" s="446"/>
      <c r="PC1" s="446"/>
      <c r="PD1" s="446"/>
      <c r="PE1" s="446"/>
      <c r="PF1" s="447"/>
      <c r="PG1" s="11"/>
      <c r="PH1" s="434" t="str">
        <f>Tipy!MZ1</f>
        <v>36. kolo</v>
      </c>
      <c r="PI1" s="435"/>
      <c r="PJ1" s="435"/>
      <c r="PK1" s="435"/>
      <c r="PL1" s="435"/>
      <c r="PM1" s="445"/>
      <c r="PN1" s="11"/>
      <c r="PO1" s="462" t="str">
        <f>Tipy!NF1</f>
        <v>Semifinále - 2.z</v>
      </c>
      <c r="PP1" s="446"/>
      <c r="PQ1" s="446"/>
      <c r="PR1" s="446"/>
      <c r="PS1" s="446"/>
      <c r="PT1" s="447"/>
      <c r="PU1" s="11"/>
      <c r="PV1" s="434" t="str">
        <f>Tipy!NL1</f>
        <v>37. kolo</v>
      </c>
      <c r="PW1" s="435"/>
      <c r="PX1" s="435"/>
      <c r="PY1" s="435"/>
      <c r="PZ1" s="435"/>
      <c r="QA1" s="445"/>
      <c r="QB1" s="11"/>
      <c r="QC1" s="434" t="str">
        <f>Tipy!NR1</f>
        <v>38. kolo</v>
      </c>
      <c r="QD1" s="435"/>
      <c r="QE1" s="435"/>
      <c r="QF1" s="435"/>
      <c r="QG1" s="435"/>
      <c r="QH1" s="445"/>
      <c r="QJ1" s="462" t="str">
        <f>Tipy!NX1</f>
        <v>Finále</v>
      </c>
      <c r="QK1" s="446"/>
      <c r="QL1" s="446"/>
      <c r="QM1" s="446"/>
      <c r="QN1" s="446"/>
      <c r="QO1" s="447"/>
      <c r="QQ1" s="454" t="str">
        <f>Tipy!OD1</f>
        <v>Finále</v>
      </c>
      <c r="QR1" s="455"/>
      <c r="QS1" s="455"/>
      <c r="QT1" s="455"/>
      <c r="QU1" s="455"/>
      <c r="QV1" s="456"/>
    </row>
    <row r="2" spans="1:464" ht="18" customHeight="1" x14ac:dyDescent="0.2">
      <c r="A2" s="467"/>
      <c r="B2" s="468"/>
      <c r="C2" s="469"/>
      <c r="D2" s="404">
        <f>Tipy!D2</f>
        <v>0</v>
      </c>
      <c r="E2" s="404"/>
      <c r="F2" s="404"/>
      <c r="G2" s="404"/>
      <c r="H2" s="473"/>
      <c r="I2" s="474"/>
      <c r="J2" s="10"/>
      <c r="K2" s="386">
        <f>Tipy!J2</f>
        <v>45151.729166666664</v>
      </c>
      <c r="L2" s="387"/>
      <c r="M2" s="387"/>
      <c r="N2" s="387"/>
      <c r="O2" s="435"/>
      <c r="P2" s="445"/>
      <c r="Q2" s="13"/>
      <c r="R2" s="386">
        <f>Tipy!P2</f>
        <v>45157.666666666664</v>
      </c>
      <c r="S2" s="387"/>
      <c r="T2" s="387"/>
      <c r="U2" s="387"/>
      <c r="V2" s="435"/>
      <c r="W2" s="445"/>
      <c r="X2" s="13"/>
      <c r="Y2" s="386">
        <f>Tipy!V2</f>
        <v>45165.729166666664</v>
      </c>
      <c r="Z2" s="387"/>
      <c r="AA2" s="387"/>
      <c r="AB2" s="387"/>
      <c r="AC2" s="435"/>
      <c r="AD2" s="445"/>
      <c r="AE2" s="13"/>
      <c r="AF2" s="386">
        <f>Tipy!AB2</f>
        <v>45172.625</v>
      </c>
      <c r="AG2" s="387"/>
      <c r="AH2" s="387"/>
      <c r="AI2" s="387"/>
      <c r="AJ2" s="435"/>
      <c r="AK2" s="445"/>
      <c r="AL2" s="13"/>
      <c r="AM2" s="386">
        <f>Tipy!AH2</f>
        <v>45185.5625</v>
      </c>
      <c r="AN2" s="387"/>
      <c r="AO2" s="387"/>
      <c r="AP2" s="387"/>
      <c r="AQ2" s="435"/>
      <c r="AR2" s="445"/>
      <c r="AS2" s="13"/>
      <c r="AT2" s="392">
        <f>Tipy!AN2</f>
        <v>44825.78125</v>
      </c>
      <c r="AU2" s="393"/>
      <c r="AV2" s="393"/>
      <c r="AW2" s="393"/>
      <c r="AX2" s="446"/>
      <c r="AY2" s="447"/>
      <c r="AZ2" s="13"/>
      <c r="BA2" s="386">
        <f>Tipy!AT2</f>
        <v>45193.625</v>
      </c>
      <c r="BB2" s="387"/>
      <c r="BC2" s="387"/>
      <c r="BD2" s="387"/>
      <c r="BE2" s="435"/>
      <c r="BF2" s="445"/>
      <c r="BG2" s="13"/>
      <c r="BH2" s="370">
        <f>Tipy!AZ2</f>
        <v>45196.864583333336</v>
      </c>
      <c r="BI2" s="371"/>
      <c r="BJ2" s="371"/>
      <c r="BK2" s="371"/>
      <c r="BL2" s="437"/>
      <c r="BM2" s="461"/>
      <c r="BN2" s="13"/>
      <c r="BO2" s="386">
        <f>Tipy!BF2</f>
        <v>45199.770833333336</v>
      </c>
      <c r="BP2" s="387"/>
      <c r="BQ2" s="387"/>
      <c r="BR2" s="387"/>
      <c r="BS2" s="435"/>
      <c r="BT2" s="445"/>
      <c r="BU2" s="13"/>
      <c r="BV2" s="392">
        <f>Tipy!BL2</f>
        <v>45204.875</v>
      </c>
      <c r="BW2" s="393"/>
      <c r="BX2" s="393"/>
      <c r="BY2" s="393"/>
      <c r="BZ2" s="446"/>
      <c r="CA2" s="447"/>
      <c r="CB2" s="13"/>
      <c r="CC2" s="386">
        <f>Tipy!BR2</f>
        <v>45207.625</v>
      </c>
      <c r="CD2" s="387"/>
      <c r="CE2" s="387"/>
      <c r="CF2" s="387"/>
      <c r="CG2" s="435"/>
      <c r="CH2" s="445"/>
      <c r="CI2" s="13"/>
      <c r="CJ2" s="386">
        <f>Tipy!BX2</f>
        <v>45220.5625</v>
      </c>
      <c r="CK2" s="387"/>
      <c r="CL2" s="387"/>
      <c r="CM2" s="387"/>
      <c r="CN2" s="435"/>
      <c r="CO2" s="445"/>
      <c r="CP2" s="13"/>
      <c r="CQ2" s="392">
        <f>Tipy!CD2</f>
        <v>45225.875</v>
      </c>
      <c r="CR2" s="393"/>
      <c r="CS2" s="393"/>
      <c r="CT2" s="393"/>
      <c r="CU2" s="446"/>
      <c r="CV2" s="447"/>
      <c r="CW2" s="13"/>
      <c r="CX2" s="386">
        <f>Tipy!CJ2</f>
        <v>45228.625</v>
      </c>
      <c r="CY2" s="387"/>
      <c r="CZ2" s="387"/>
      <c r="DA2" s="387"/>
      <c r="DB2" s="435"/>
      <c r="DC2" s="445"/>
      <c r="DD2" s="13"/>
      <c r="DE2" s="370">
        <f>Tipy!CP2</f>
        <v>45231.864583333336</v>
      </c>
      <c r="DF2" s="371"/>
      <c r="DG2" s="371"/>
      <c r="DH2" s="371"/>
      <c r="DI2" s="437"/>
      <c r="DJ2" s="461"/>
      <c r="DK2" s="13"/>
      <c r="DL2" s="386">
        <f>Tipy!CV2</f>
        <v>45235.729166666664</v>
      </c>
      <c r="DM2" s="387"/>
      <c r="DN2" s="387"/>
      <c r="DO2" s="387"/>
      <c r="DP2" s="435"/>
      <c r="DQ2" s="445"/>
      <c r="DR2" s="13"/>
      <c r="DS2" s="392">
        <f>Tipy!DB2</f>
        <v>45239.78125</v>
      </c>
      <c r="DT2" s="393"/>
      <c r="DU2" s="393"/>
      <c r="DV2" s="393"/>
      <c r="DW2" s="446"/>
      <c r="DX2" s="447"/>
      <c r="DY2" s="13"/>
      <c r="DZ2" s="386">
        <f>Tipy!DH2</f>
        <v>45242.625</v>
      </c>
      <c r="EA2" s="387"/>
      <c r="EB2" s="387"/>
      <c r="EC2" s="387"/>
      <c r="ED2" s="435"/>
      <c r="EE2" s="445"/>
      <c r="EF2" s="13"/>
      <c r="EG2" s="386">
        <f>Tipy!DN2</f>
        <v>45255.5625</v>
      </c>
      <c r="EH2" s="387"/>
      <c r="EI2" s="387"/>
      <c r="EJ2" s="387"/>
      <c r="EK2" s="435"/>
      <c r="EL2" s="445"/>
      <c r="EM2" s="13"/>
      <c r="EN2" s="392">
        <f>Tipy!DT2</f>
        <v>45260.875</v>
      </c>
      <c r="EO2" s="393"/>
      <c r="EP2" s="393"/>
      <c r="EQ2" s="393"/>
      <c r="ER2" s="446"/>
      <c r="ES2" s="447"/>
      <c r="ET2" s="13"/>
      <c r="EU2" s="386">
        <f>Tipy!DZ2</f>
        <v>45262.666666666664</v>
      </c>
      <c r="EV2" s="387"/>
      <c r="EW2" s="387"/>
      <c r="EX2" s="387"/>
      <c r="EY2" s="435"/>
      <c r="EZ2" s="445"/>
      <c r="FA2" s="13"/>
      <c r="FB2" s="386">
        <f>Tipy!EF2</f>
        <v>45265.864583333336</v>
      </c>
      <c r="FC2" s="387"/>
      <c r="FD2" s="387"/>
      <c r="FE2" s="387"/>
      <c r="FF2" s="435"/>
      <c r="FG2" s="445"/>
      <c r="FH2" s="13"/>
      <c r="FI2" s="386">
        <f>Tipy!EL2</f>
        <v>45269.666666666664</v>
      </c>
      <c r="FJ2" s="387"/>
      <c r="FK2" s="387"/>
      <c r="FL2" s="387"/>
      <c r="FM2" s="435"/>
      <c r="FN2" s="445"/>
      <c r="FO2" s="13"/>
      <c r="FP2" s="392">
        <f>Tipy!ER2</f>
        <v>45274.875</v>
      </c>
      <c r="FQ2" s="393"/>
      <c r="FR2" s="393"/>
      <c r="FS2" s="393"/>
      <c r="FT2" s="446"/>
      <c r="FU2" s="447"/>
      <c r="FV2" s="13"/>
      <c r="FW2" s="386">
        <f>Tipy!EX2</f>
        <v>45276.666666666664</v>
      </c>
      <c r="FX2" s="387"/>
      <c r="FY2" s="387"/>
      <c r="FZ2" s="387"/>
      <c r="GA2" s="435"/>
      <c r="GB2" s="445"/>
      <c r="GC2" s="13"/>
      <c r="GD2" s="370">
        <f>Tipy!FD2</f>
        <v>45280.875</v>
      </c>
      <c r="GE2" s="371"/>
      <c r="GF2" s="371"/>
      <c r="GG2" s="371"/>
      <c r="GH2" s="437"/>
      <c r="GI2" s="461"/>
      <c r="GJ2" s="13"/>
      <c r="GK2" s="386">
        <f>Tipy!FJ2</f>
        <v>45283.770833333336</v>
      </c>
      <c r="GL2" s="387"/>
      <c r="GM2" s="387"/>
      <c r="GN2" s="387"/>
      <c r="GO2" s="435"/>
      <c r="GP2" s="445"/>
      <c r="GQ2" s="13"/>
      <c r="GR2" s="386">
        <f>Tipy!FP2</f>
        <v>45286.770833333336</v>
      </c>
      <c r="GS2" s="387"/>
      <c r="GT2" s="387"/>
      <c r="GU2" s="387"/>
      <c r="GV2" s="435"/>
      <c r="GW2" s="445"/>
      <c r="GX2" s="13"/>
      <c r="GY2" s="386">
        <f>Tipy!FV2</f>
        <v>45292.875</v>
      </c>
      <c r="GZ2" s="387"/>
      <c r="HA2" s="387"/>
      <c r="HB2" s="387"/>
      <c r="HC2" s="435"/>
      <c r="HD2" s="445"/>
      <c r="HE2" s="13"/>
      <c r="HF2" s="459">
        <f>Tipy!GB2</f>
        <v>45298.729166666664</v>
      </c>
      <c r="HG2" s="460"/>
      <c r="HH2" s="460"/>
      <c r="HI2" s="460"/>
      <c r="HJ2" s="458"/>
      <c r="HK2" s="463"/>
      <c r="HL2" s="13"/>
      <c r="HM2" s="370">
        <f>Tipy!GH2</f>
        <v>45301.875</v>
      </c>
      <c r="HN2" s="371"/>
      <c r="HO2" s="371"/>
      <c r="HP2" s="371"/>
      <c r="HQ2" s="437"/>
      <c r="HR2" s="461"/>
      <c r="HS2" s="13"/>
      <c r="HT2" s="386">
        <f>Tipy!GN2</f>
        <v>45312.729166666664</v>
      </c>
      <c r="HU2" s="387"/>
      <c r="HV2" s="387"/>
      <c r="HW2" s="387"/>
      <c r="HX2" s="435"/>
      <c r="HY2" s="445"/>
      <c r="HZ2" s="13"/>
      <c r="IA2" s="370">
        <f>Tipy!GT2</f>
        <v>45315.875</v>
      </c>
      <c r="IB2" s="371"/>
      <c r="IC2" s="371"/>
      <c r="ID2" s="371"/>
      <c r="IE2" s="437"/>
      <c r="IF2" s="461"/>
      <c r="IG2" s="13"/>
      <c r="IH2" s="378">
        <f>Tipy!GZ2</f>
        <v>45319.645833333336</v>
      </c>
      <c r="II2" s="379"/>
      <c r="IJ2" s="379"/>
      <c r="IK2" s="379"/>
      <c r="IL2" s="455"/>
      <c r="IM2" s="456"/>
      <c r="IN2" s="13"/>
      <c r="IO2" s="386">
        <f>Tipy!HF2</f>
        <v>45322.885416666664</v>
      </c>
      <c r="IP2" s="387"/>
      <c r="IQ2" s="387"/>
      <c r="IR2" s="387"/>
      <c r="IS2" s="435"/>
      <c r="IT2" s="445"/>
      <c r="IU2" s="13"/>
      <c r="IV2" s="386">
        <f>Tipy!HL2</f>
        <v>45326.729166666664</v>
      </c>
      <c r="IW2" s="387"/>
      <c r="IX2" s="387"/>
      <c r="IY2" s="387"/>
      <c r="IZ2" s="435"/>
      <c r="JA2" s="445"/>
      <c r="JB2" s="13"/>
      <c r="JC2" s="386">
        <f>Tipy!HR2</f>
        <v>45332.666666666664</v>
      </c>
      <c r="JD2" s="387"/>
      <c r="JE2" s="387"/>
      <c r="JF2" s="387"/>
      <c r="JG2" s="435"/>
      <c r="JH2" s="445"/>
      <c r="JI2" s="13"/>
      <c r="JJ2" s="392">
        <f>Tipy!HX2</f>
        <v>45337.875</v>
      </c>
      <c r="JK2" s="393"/>
      <c r="JL2" s="393"/>
      <c r="JM2" s="393"/>
      <c r="JN2" s="446"/>
      <c r="JO2" s="447"/>
      <c r="JP2" s="13"/>
      <c r="JQ2" s="386">
        <f>Tipy!ID2</f>
        <v>45339.5625</v>
      </c>
      <c r="JR2" s="387"/>
      <c r="JS2" s="387"/>
      <c r="JT2" s="387"/>
      <c r="JU2" s="435"/>
      <c r="JV2" s="445"/>
      <c r="JW2" s="13"/>
      <c r="JX2" s="392">
        <f>Tipy!IJ2</f>
        <v>45344.875</v>
      </c>
      <c r="JY2" s="393"/>
      <c r="JZ2" s="393"/>
      <c r="KA2" s="393"/>
      <c r="KB2" s="446"/>
      <c r="KC2" s="447"/>
      <c r="KD2" s="13"/>
      <c r="KE2" s="386">
        <f>Tipy!IP2</f>
        <v>45343.854166666664</v>
      </c>
      <c r="KF2" s="387"/>
      <c r="KG2" s="387"/>
      <c r="KH2" s="387"/>
      <c r="KI2" s="435"/>
      <c r="KJ2" s="445"/>
      <c r="KK2" s="13"/>
      <c r="KL2" s="370">
        <f>Tipy!IV2</f>
        <v>45347.666666666664</v>
      </c>
      <c r="KM2" s="371"/>
      <c r="KN2" s="371"/>
      <c r="KO2" s="371"/>
      <c r="KP2" s="437"/>
      <c r="KQ2" s="461"/>
      <c r="KR2" s="13"/>
      <c r="KS2" s="378">
        <f>Tipy!JB2</f>
        <v>45350.875</v>
      </c>
      <c r="KT2" s="379"/>
      <c r="KU2" s="379"/>
      <c r="KV2" s="379"/>
      <c r="KW2" s="455"/>
      <c r="KX2" s="456"/>
      <c r="KY2" s="13"/>
      <c r="KZ2" s="386">
        <f>Tipy!JH2</f>
        <v>45353.666666666664</v>
      </c>
      <c r="LA2" s="387"/>
      <c r="LB2" s="387"/>
      <c r="LC2" s="387"/>
      <c r="LD2" s="435"/>
      <c r="LE2" s="445"/>
      <c r="LF2" s="13"/>
      <c r="LG2" s="392">
        <f>Tipy!JN2</f>
        <v>45358.78125</v>
      </c>
      <c r="LH2" s="393"/>
      <c r="LI2" s="393"/>
      <c r="LJ2" s="393"/>
      <c r="LK2" s="446"/>
      <c r="LL2" s="447"/>
      <c r="LM2" s="13"/>
      <c r="LN2" s="386">
        <f>Tipy!JT2</f>
        <v>45361.697916666664</v>
      </c>
      <c r="LO2" s="387"/>
      <c r="LP2" s="387"/>
      <c r="LQ2" s="387"/>
      <c r="LR2" s="435"/>
      <c r="LS2" s="445"/>
      <c r="LT2" s="13"/>
      <c r="LU2" s="392">
        <f>Tipy!JZ2</f>
        <v>45365.875</v>
      </c>
      <c r="LV2" s="393"/>
      <c r="LW2" s="393"/>
      <c r="LX2" s="393"/>
      <c r="LY2" s="446"/>
      <c r="LZ2" s="447"/>
      <c r="MA2" s="13"/>
      <c r="MB2" s="378">
        <f>Tipy!KF2</f>
        <v>45368.729166666664</v>
      </c>
      <c r="MC2" s="379"/>
      <c r="MD2" s="379"/>
      <c r="ME2" s="379"/>
      <c r="MF2" s="455"/>
      <c r="MG2" s="456"/>
      <c r="MH2" s="13"/>
      <c r="MI2" s="386">
        <f>Tipy!KL2</f>
        <v>45368.625</v>
      </c>
      <c r="MJ2" s="387"/>
      <c r="MK2" s="387"/>
      <c r="ML2" s="387"/>
      <c r="MM2" s="435"/>
      <c r="MN2" s="445"/>
      <c r="MO2" s="13"/>
      <c r="MP2" s="386">
        <f>Tipy!KR2</f>
        <v>45382.625</v>
      </c>
      <c r="MQ2" s="387"/>
      <c r="MR2" s="387"/>
      <c r="MS2" s="387"/>
      <c r="MT2" s="435"/>
      <c r="MU2" s="445"/>
      <c r="MV2" s="13"/>
      <c r="MW2" s="386">
        <f>Tipy!KX2</f>
        <v>45386.854166666664</v>
      </c>
      <c r="MX2" s="387"/>
      <c r="MY2" s="387"/>
      <c r="MZ2" s="387"/>
      <c r="NA2" s="435"/>
      <c r="NB2" s="445"/>
      <c r="NC2" s="13"/>
      <c r="ND2" s="386">
        <f>Tipy!LD2</f>
        <v>45389.6875</v>
      </c>
      <c r="NE2" s="387"/>
      <c r="NF2" s="387"/>
      <c r="NG2" s="387"/>
      <c r="NH2" s="435"/>
      <c r="NI2" s="445"/>
      <c r="NJ2" s="13"/>
      <c r="NK2" s="392">
        <f>Tipy!LJ2</f>
        <v>45393.875</v>
      </c>
      <c r="NL2" s="393"/>
      <c r="NM2" s="393"/>
      <c r="NN2" s="393"/>
      <c r="NO2" s="446"/>
      <c r="NP2" s="447"/>
      <c r="NQ2" s="13"/>
      <c r="NR2" s="386">
        <f>Tipy!LP2</f>
        <v>45396.625</v>
      </c>
      <c r="NS2" s="387"/>
      <c r="NT2" s="387"/>
      <c r="NU2" s="387"/>
      <c r="NV2" s="435"/>
      <c r="NW2" s="445"/>
      <c r="NX2" s="13"/>
      <c r="NY2" s="392">
        <f>Tipy!LV2</f>
        <v>45400.875</v>
      </c>
      <c r="NZ2" s="393"/>
      <c r="OA2" s="393"/>
      <c r="OB2" s="393"/>
      <c r="OC2" s="446"/>
      <c r="OD2" s="447"/>
      <c r="OE2" s="13"/>
      <c r="OF2" s="378">
        <f>Tipy!MB2</f>
        <v>45402.666666666664</v>
      </c>
      <c r="OG2" s="379"/>
      <c r="OH2" s="379"/>
      <c r="OI2" s="379"/>
      <c r="OJ2" s="455"/>
      <c r="OK2" s="456"/>
      <c r="OL2" s="13"/>
      <c r="OM2" s="386">
        <f>Tipy!MH2</f>
        <v>45402.666666666664</v>
      </c>
      <c r="ON2" s="387"/>
      <c r="OO2" s="387"/>
      <c r="OP2" s="387"/>
      <c r="OQ2" s="435"/>
      <c r="OR2" s="445"/>
      <c r="OS2" s="13"/>
      <c r="OT2" s="386">
        <f>Tipy!MN2</f>
        <v>45409.666666666664</v>
      </c>
      <c r="OU2" s="387"/>
      <c r="OV2" s="387"/>
      <c r="OW2" s="387"/>
      <c r="OX2" s="435"/>
      <c r="OY2" s="445"/>
      <c r="OZ2" s="13"/>
      <c r="PA2" s="392">
        <f>Tipy!MT2</f>
        <v>45414.875</v>
      </c>
      <c r="PB2" s="393"/>
      <c r="PC2" s="393"/>
      <c r="PD2" s="393"/>
      <c r="PE2" s="446"/>
      <c r="PF2" s="447"/>
      <c r="PG2" s="13"/>
      <c r="PH2" s="386">
        <f>Tipy!MZ2</f>
        <v>45416.666666666664</v>
      </c>
      <c r="PI2" s="387"/>
      <c r="PJ2" s="387"/>
      <c r="PK2" s="387"/>
      <c r="PL2" s="435"/>
      <c r="PM2" s="445"/>
      <c r="PN2" s="13"/>
      <c r="PO2" s="392">
        <f>Tipy!NF2</f>
        <v>45421.875</v>
      </c>
      <c r="PP2" s="393"/>
      <c r="PQ2" s="393"/>
      <c r="PR2" s="393"/>
      <c r="PS2" s="446"/>
      <c r="PT2" s="447"/>
      <c r="PU2" s="13"/>
      <c r="PV2" s="386">
        <f>Tipy!NL2</f>
        <v>45423.666666666664</v>
      </c>
      <c r="PW2" s="387"/>
      <c r="PX2" s="387"/>
      <c r="PY2" s="387"/>
      <c r="PZ2" s="435"/>
      <c r="QA2" s="445"/>
      <c r="QB2" s="13"/>
      <c r="QC2" s="386">
        <f>Tipy!NR2</f>
        <v>45431.708333333336</v>
      </c>
      <c r="QD2" s="387"/>
      <c r="QE2" s="387"/>
      <c r="QF2" s="387"/>
      <c r="QG2" s="435"/>
      <c r="QH2" s="445"/>
      <c r="QJ2" s="392">
        <f>Tipy!NX2</f>
        <v>45434.875</v>
      </c>
      <c r="QK2" s="393"/>
      <c r="QL2" s="393"/>
      <c r="QM2" s="393"/>
      <c r="QN2" s="446"/>
      <c r="QO2" s="447"/>
      <c r="QQ2" s="378">
        <f>Tipy!OD2</f>
        <v>45437.666666666664</v>
      </c>
      <c r="QR2" s="379"/>
      <c r="QS2" s="379"/>
      <c r="QT2" s="379"/>
      <c r="QU2" s="455"/>
      <c r="QV2" s="456"/>
    </row>
    <row r="3" spans="1:464" ht="18" customHeight="1" thickBot="1" x14ac:dyDescent="0.25">
      <c r="A3" s="467"/>
      <c r="B3" s="468"/>
      <c r="C3" s="469"/>
      <c r="D3" s="406">
        <f>Tipy!D3</f>
        <v>0</v>
      </c>
      <c r="E3" s="406"/>
      <c r="F3" s="406"/>
      <c r="G3" s="42"/>
      <c r="H3" s="43" t="s">
        <v>0</v>
      </c>
      <c r="I3" s="44">
        <v>1</v>
      </c>
      <c r="J3" s="10"/>
      <c r="K3" s="364" t="str">
        <f>Tipy!J3</f>
        <v>Chelsea (V)</v>
      </c>
      <c r="L3" s="365"/>
      <c r="M3" s="365"/>
      <c r="N3" s="18">
        <v>1</v>
      </c>
      <c r="O3" s="19" t="s">
        <v>0</v>
      </c>
      <c r="P3" s="20">
        <v>1</v>
      </c>
      <c r="Q3" s="17"/>
      <c r="R3" s="364" t="str">
        <f>Tipy!P3</f>
        <v>Bournemouth (D)</v>
      </c>
      <c r="S3" s="365"/>
      <c r="T3" s="365"/>
      <c r="U3" s="18">
        <v>3</v>
      </c>
      <c r="V3" s="19" t="s">
        <v>0</v>
      </c>
      <c r="W3" s="20">
        <v>1</v>
      </c>
      <c r="X3" s="17"/>
      <c r="Y3" s="364" t="str">
        <f>Tipy!V3</f>
        <v>Newcastle (V)</v>
      </c>
      <c r="Z3" s="365"/>
      <c r="AA3" s="365"/>
      <c r="AB3" s="18">
        <v>1</v>
      </c>
      <c r="AC3" s="19" t="s">
        <v>0</v>
      </c>
      <c r="AD3" s="20">
        <v>2</v>
      </c>
      <c r="AE3" s="17"/>
      <c r="AF3" s="364" t="str">
        <f>Tipy!AB3</f>
        <v>Aston Villa (D)</v>
      </c>
      <c r="AG3" s="365"/>
      <c r="AH3" s="365"/>
      <c r="AI3" s="18">
        <v>3</v>
      </c>
      <c r="AJ3" s="19" t="s">
        <v>0</v>
      </c>
      <c r="AK3" s="20">
        <v>0</v>
      </c>
      <c r="AL3" s="17"/>
      <c r="AM3" s="364" t="str">
        <f>Tipy!AH3</f>
        <v>Wolves (V)</v>
      </c>
      <c r="AN3" s="365"/>
      <c r="AO3" s="365"/>
      <c r="AP3" s="18">
        <v>1</v>
      </c>
      <c r="AQ3" s="19" t="s">
        <v>0</v>
      </c>
      <c r="AR3" s="20">
        <v>3</v>
      </c>
      <c r="AS3" s="17"/>
      <c r="AT3" s="438" t="str">
        <f>Tipy!AN3</f>
        <v>LASK Linz (V)</v>
      </c>
      <c r="AU3" s="439"/>
      <c r="AV3" s="439"/>
      <c r="AW3" s="14">
        <v>1</v>
      </c>
      <c r="AX3" s="15" t="s">
        <v>0</v>
      </c>
      <c r="AY3" s="16">
        <v>3</v>
      </c>
      <c r="AZ3" s="17"/>
      <c r="BA3" s="364" t="str">
        <f>Tipy!AT3</f>
        <v>West Ham (D)</v>
      </c>
      <c r="BB3" s="365"/>
      <c r="BC3" s="365"/>
      <c r="BD3" s="18">
        <v>3</v>
      </c>
      <c r="BE3" s="19" t="s">
        <v>0</v>
      </c>
      <c r="BF3" s="20">
        <v>1</v>
      </c>
      <c r="BG3" s="17"/>
      <c r="BH3" s="372" t="str">
        <f>IF(Tipy!AZ3="","",Tipy!AZ3)</f>
        <v>Leicester (D)</v>
      </c>
      <c r="BI3" s="373"/>
      <c r="BJ3" s="373"/>
      <c r="BK3" s="32">
        <v>3</v>
      </c>
      <c r="BL3" s="33" t="s">
        <v>0</v>
      </c>
      <c r="BM3" s="34">
        <v>1</v>
      </c>
      <c r="BN3" s="17"/>
      <c r="BO3" s="364" t="str">
        <f>Tipy!BF3</f>
        <v>Tottenham (V)</v>
      </c>
      <c r="BP3" s="365"/>
      <c r="BQ3" s="365"/>
      <c r="BR3" s="18">
        <v>2</v>
      </c>
      <c r="BS3" s="19" t="s">
        <v>0</v>
      </c>
      <c r="BT3" s="20">
        <v>1</v>
      </c>
      <c r="BU3" s="17"/>
      <c r="BV3" s="394" t="str">
        <f>IF(Tipy!BL3="","",Tipy!BL3)</f>
        <v>Union SG (D)</v>
      </c>
      <c r="BW3" s="395"/>
      <c r="BX3" s="395"/>
      <c r="BY3" s="14">
        <v>2</v>
      </c>
      <c r="BZ3" s="15" t="s">
        <v>0</v>
      </c>
      <c r="CA3" s="16">
        <v>0</v>
      </c>
      <c r="CB3" s="17"/>
      <c r="CC3" s="364" t="str">
        <f>Tipy!BR3</f>
        <v>Brighton (V)</v>
      </c>
      <c r="CD3" s="365"/>
      <c r="CE3" s="365"/>
      <c r="CF3" s="18">
        <v>2</v>
      </c>
      <c r="CG3" s="19" t="s">
        <v>0</v>
      </c>
      <c r="CH3" s="20">
        <v>2</v>
      </c>
      <c r="CI3" s="17"/>
      <c r="CJ3" s="364" t="str">
        <f>Tipy!BX3</f>
        <v>Everton (D)</v>
      </c>
      <c r="CK3" s="365"/>
      <c r="CL3" s="365"/>
      <c r="CM3" s="18">
        <v>2</v>
      </c>
      <c r="CN3" s="19" t="s">
        <v>0</v>
      </c>
      <c r="CO3" s="20">
        <v>0</v>
      </c>
      <c r="CP3" s="17"/>
      <c r="CQ3" s="394" t="str">
        <f>IF(Tipy!CD3="","",Tipy!CD3)</f>
        <v>Toulouse (D)</v>
      </c>
      <c r="CR3" s="395"/>
      <c r="CS3" s="395"/>
      <c r="CT3" s="14">
        <v>5</v>
      </c>
      <c r="CU3" s="15" t="s">
        <v>0</v>
      </c>
      <c r="CV3" s="16">
        <v>1</v>
      </c>
      <c r="CW3" s="17"/>
      <c r="CX3" s="364" t="str">
        <f>Tipy!CJ3</f>
        <v>Nottingham (D)</v>
      </c>
      <c r="CY3" s="365"/>
      <c r="CZ3" s="365"/>
      <c r="DA3" s="18">
        <v>3</v>
      </c>
      <c r="DB3" s="19" t="s">
        <v>0</v>
      </c>
      <c r="DC3" s="20">
        <v>0</v>
      </c>
      <c r="DD3" s="17"/>
      <c r="DE3" s="372" t="str">
        <f>IF(Tipy!CP3="","",Tipy!CP3)</f>
        <v>Bournemouth (V)</v>
      </c>
      <c r="DF3" s="373"/>
      <c r="DG3" s="373"/>
      <c r="DH3" s="32">
        <v>1</v>
      </c>
      <c r="DI3" s="33" t="s">
        <v>0</v>
      </c>
      <c r="DJ3" s="34">
        <v>2</v>
      </c>
      <c r="DK3" s="17"/>
      <c r="DL3" s="364" t="str">
        <f>Tipy!CV3</f>
        <v>Luton (V)</v>
      </c>
      <c r="DM3" s="365"/>
      <c r="DN3" s="365"/>
      <c r="DO3" s="18">
        <v>1</v>
      </c>
      <c r="DP3" s="19" t="s">
        <v>0</v>
      </c>
      <c r="DQ3" s="20">
        <v>1</v>
      </c>
      <c r="DR3" s="17"/>
      <c r="DS3" s="394" t="s">
        <v>371</v>
      </c>
      <c r="DT3" s="395"/>
      <c r="DU3" s="395"/>
      <c r="DV3" s="14">
        <v>3</v>
      </c>
      <c r="DW3" s="15" t="s">
        <v>0</v>
      </c>
      <c r="DX3" s="16">
        <v>2</v>
      </c>
      <c r="DY3" s="17"/>
      <c r="DZ3" s="364" t="str">
        <f>Tipy!DH3</f>
        <v>Brentford (D)</v>
      </c>
      <c r="EA3" s="365"/>
      <c r="EB3" s="365"/>
      <c r="EC3" s="18">
        <v>3</v>
      </c>
      <c r="ED3" s="19" t="s">
        <v>0</v>
      </c>
      <c r="EE3" s="20">
        <v>0</v>
      </c>
      <c r="EF3" s="17"/>
      <c r="EG3" s="364" t="str">
        <f>Tipy!DN3</f>
        <v>Man City (V)</v>
      </c>
      <c r="EH3" s="365"/>
      <c r="EI3" s="365"/>
      <c r="EJ3" s="18">
        <v>1</v>
      </c>
      <c r="EK3" s="19" t="s">
        <v>0</v>
      </c>
      <c r="EL3" s="20">
        <v>1</v>
      </c>
      <c r="EM3" s="17"/>
      <c r="EN3" s="394" t="s">
        <v>372</v>
      </c>
      <c r="EO3" s="395"/>
      <c r="EP3" s="395"/>
      <c r="EQ3" s="14">
        <v>4</v>
      </c>
      <c r="ER3" s="15" t="s">
        <v>0</v>
      </c>
      <c r="ES3" s="16">
        <v>0</v>
      </c>
      <c r="ET3" s="17"/>
      <c r="EU3" s="364" t="str">
        <f>Tipy!DZ3</f>
        <v>Fulham (D)</v>
      </c>
      <c r="EV3" s="365"/>
      <c r="EW3" s="365"/>
      <c r="EX3" s="18">
        <v>4</v>
      </c>
      <c r="EY3" s="19" t="s">
        <v>0</v>
      </c>
      <c r="EZ3" s="20">
        <v>3</v>
      </c>
      <c r="FA3" s="17"/>
      <c r="FB3" s="364" t="str">
        <f>Tipy!EF3</f>
        <v>Sheffield (V)</v>
      </c>
      <c r="FC3" s="365"/>
      <c r="FD3" s="365"/>
      <c r="FE3" s="18">
        <v>0</v>
      </c>
      <c r="FF3" s="19" t="s">
        <v>0</v>
      </c>
      <c r="FG3" s="20">
        <v>2</v>
      </c>
      <c r="FH3" s="17"/>
      <c r="FI3" s="364" t="str">
        <f>Tipy!EL3</f>
        <v>Crystal Palace (V)</v>
      </c>
      <c r="FJ3" s="365"/>
      <c r="FK3" s="365"/>
      <c r="FL3" s="18">
        <v>1</v>
      </c>
      <c r="FM3" s="19" t="s">
        <v>0</v>
      </c>
      <c r="FN3" s="20">
        <v>2</v>
      </c>
      <c r="FO3" s="17"/>
      <c r="FP3" s="394" t="str">
        <f>IF(Tipy!ER3="","",Tipy!ER3)</f>
        <v>Union SG (V)</v>
      </c>
      <c r="FQ3" s="395"/>
      <c r="FR3" s="395"/>
      <c r="FS3" s="14">
        <v>2</v>
      </c>
      <c r="FT3" s="15" t="s">
        <v>0</v>
      </c>
      <c r="FU3" s="16">
        <v>1</v>
      </c>
      <c r="FV3" s="17"/>
      <c r="FW3" s="364" t="str">
        <f>Tipy!EX3</f>
        <v>Man Utd (D)</v>
      </c>
      <c r="FX3" s="365"/>
      <c r="FY3" s="365"/>
      <c r="FZ3" s="18">
        <v>0</v>
      </c>
      <c r="GA3" s="19" t="s">
        <v>0</v>
      </c>
      <c r="GB3" s="20">
        <v>0</v>
      </c>
      <c r="GC3" s="17"/>
      <c r="GD3" s="372" t="str">
        <f>IF(Tipy!FD3="","",Tipy!FD3)</f>
        <v xml:space="preserve"> West Ham (D)</v>
      </c>
      <c r="GE3" s="373"/>
      <c r="GF3" s="373"/>
      <c r="GG3" s="32">
        <v>5</v>
      </c>
      <c r="GH3" s="33" t="s">
        <v>0</v>
      </c>
      <c r="GI3" s="34">
        <v>1</v>
      </c>
      <c r="GJ3" s="17"/>
      <c r="GK3" s="364" t="str">
        <f>Tipy!FJ3</f>
        <v>Arsenal (D)</v>
      </c>
      <c r="GL3" s="365"/>
      <c r="GM3" s="365"/>
      <c r="GN3" s="18">
        <v>1</v>
      </c>
      <c r="GO3" s="19" t="s">
        <v>0</v>
      </c>
      <c r="GP3" s="20">
        <v>1</v>
      </c>
      <c r="GQ3" s="17"/>
      <c r="GR3" s="364" t="str">
        <f>Tipy!FP3</f>
        <v>Burnley (V)</v>
      </c>
      <c r="GS3" s="365"/>
      <c r="GT3" s="365"/>
      <c r="GU3" s="18">
        <v>0</v>
      </c>
      <c r="GV3" s="19" t="s">
        <v>0</v>
      </c>
      <c r="GW3" s="20">
        <v>2</v>
      </c>
      <c r="GX3" s="17"/>
      <c r="GY3" s="364" t="str">
        <f>Tipy!FV3</f>
        <v>Newcastle (D)</v>
      </c>
      <c r="GZ3" s="365"/>
      <c r="HA3" s="365"/>
      <c r="HB3" s="18">
        <v>4</v>
      </c>
      <c r="HC3" s="19" t="s">
        <v>0</v>
      </c>
      <c r="HD3" s="20">
        <v>2</v>
      </c>
      <c r="HE3" s="17"/>
      <c r="HF3" s="432" t="str">
        <f>IF(Tipy!GB3="","",Tipy!GB3)</f>
        <v>Arsenal (V)</v>
      </c>
      <c r="HG3" s="433"/>
      <c r="HH3" s="433"/>
      <c r="HI3" s="120">
        <v>0</v>
      </c>
      <c r="HJ3" s="121" t="s">
        <v>0</v>
      </c>
      <c r="HK3" s="122">
        <v>2</v>
      </c>
      <c r="HL3" s="17"/>
      <c r="HM3" s="372" t="str">
        <f>IF(Tipy!GH3="","",Tipy!GH3)</f>
        <v>Fulham (D)</v>
      </c>
      <c r="HN3" s="373"/>
      <c r="HO3" s="373"/>
      <c r="HP3" s="32">
        <v>2</v>
      </c>
      <c r="HQ3" s="33" t="s">
        <v>0</v>
      </c>
      <c r="HR3" s="34">
        <v>1</v>
      </c>
      <c r="HS3" s="17"/>
      <c r="HT3" s="364" t="s">
        <v>403</v>
      </c>
      <c r="HU3" s="365"/>
      <c r="HV3" s="365"/>
      <c r="HW3" s="18">
        <v>0</v>
      </c>
      <c r="HX3" s="19" t="s">
        <v>0</v>
      </c>
      <c r="HY3" s="20">
        <v>4</v>
      </c>
      <c r="HZ3" s="17"/>
      <c r="IA3" s="372" t="str">
        <f>IF(Tipy!GT3="","",Tipy!GT3)</f>
        <v>Fulham (V)</v>
      </c>
      <c r="IB3" s="373"/>
      <c r="IC3" s="373"/>
      <c r="ID3" s="32">
        <v>1</v>
      </c>
      <c r="IE3" s="33" t="s">
        <v>0</v>
      </c>
      <c r="IF3" s="34">
        <v>1</v>
      </c>
      <c r="IG3" s="17"/>
      <c r="IH3" s="380" t="str">
        <f>IF(Tipy!GZ3="","",Tipy!GZ3)</f>
        <v>Norwich (D)</v>
      </c>
      <c r="II3" s="381"/>
      <c r="IJ3" s="381"/>
      <c r="IK3" s="35">
        <v>5</v>
      </c>
      <c r="IL3" s="36" t="s">
        <v>0</v>
      </c>
      <c r="IM3" s="37">
        <v>2</v>
      </c>
      <c r="IN3" s="17"/>
      <c r="IO3" s="364" t="str">
        <f>Tipy!HF3</f>
        <v>Chelsea (D)</v>
      </c>
      <c r="IP3" s="365"/>
      <c r="IQ3" s="365"/>
      <c r="IR3" s="18">
        <v>4</v>
      </c>
      <c r="IS3" s="19" t="s">
        <v>0</v>
      </c>
      <c r="IT3" s="20">
        <v>1</v>
      </c>
      <c r="IU3" s="17"/>
      <c r="IV3" s="364" t="str">
        <f>Tipy!HL3</f>
        <v>Arsenal (V)</v>
      </c>
      <c r="IW3" s="365"/>
      <c r="IX3" s="365"/>
      <c r="IY3" s="18">
        <v>3</v>
      </c>
      <c r="IZ3" s="19" t="s">
        <v>0</v>
      </c>
      <c r="JA3" s="20">
        <v>1</v>
      </c>
      <c r="JB3" s="17"/>
      <c r="JC3" s="364" t="str">
        <f>Tipy!HR3</f>
        <v>Burnley (D)</v>
      </c>
      <c r="JD3" s="365"/>
      <c r="JE3" s="365"/>
      <c r="JF3" s="18">
        <v>3</v>
      </c>
      <c r="JG3" s="19" t="s">
        <v>0</v>
      </c>
      <c r="JH3" s="20">
        <v>1</v>
      </c>
      <c r="JI3" s="17"/>
      <c r="JJ3" s="394" t="str">
        <f>IF(Tipy!HX3="","",Tipy!HX3)</f>
        <v/>
      </c>
      <c r="JK3" s="395"/>
      <c r="JL3" s="395"/>
      <c r="JM3" s="14"/>
      <c r="JN3" s="15" t="s">
        <v>0</v>
      </c>
      <c r="JO3" s="16"/>
      <c r="JP3" s="17"/>
      <c r="JQ3" s="364" t="str">
        <f>Tipy!ID3</f>
        <v>Brentford (V)</v>
      </c>
      <c r="JR3" s="365"/>
      <c r="JS3" s="365"/>
      <c r="JT3" s="18">
        <v>1</v>
      </c>
      <c r="JU3" s="19" t="s">
        <v>0</v>
      </c>
      <c r="JV3" s="20">
        <v>4</v>
      </c>
      <c r="JW3" s="17"/>
      <c r="JX3" s="394" t="str">
        <f>IF(Tipy!IJ3="","",Tipy!IJ3)</f>
        <v/>
      </c>
      <c r="JY3" s="395"/>
      <c r="JZ3" s="395"/>
      <c r="KA3" s="14"/>
      <c r="KB3" s="15" t="s">
        <v>0</v>
      </c>
      <c r="KC3" s="16"/>
      <c r="KD3" s="17"/>
      <c r="KE3" s="364" t="str">
        <f>Tipy!IP3</f>
        <v>Luton (D)</v>
      </c>
      <c r="KF3" s="365"/>
      <c r="KG3" s="365"/>
      <c r="KH3" s="18">
        <v>4</v>
      </c>
      <c r="KI3" s="19" t="s">
        <v>0</v>
      </c>
      <c r="KJ3" s="20">
        <v>1</v>
      </c>
      <c r="KK3" s="17"/>
      <c r="KL3" s="372" t="str">
        <f>IF(Tipy!IV3="","",Tipy!IV3)</f>
        <v>Chelsea</v>
      </c>
      <c r="KM3" s="373"/>
      <c r="KN3" s="373"/>
      <c r="KO3" s="32">
        <v>0</v>
      </c>
      <c r="KP3" s="33" t="s">
        <v>0</v>
      </c>
      <c r="KQ3" s="34">
        <v>0</v>
      </c>
      <c r="KR3" s="17"/>
      <c r="KS3" s="380" t="str">
        <f>IF(Tipy!JB3="","",Tipy!JB3)</f>
        <v>Southampton (D)</v>
      </c>
      <c r="KT3" s="381"/>
      <c r="KU3" s="381"/>
      <c r="KV3" s="35">
        <v>3</v>
      </c>
      <c r="KW3" s="36" t="s">
        <v>0</v>
      </c>
      <c r="KX3" s="37">
        <v>0</v>
      </c>
      <c r="KY3" s="17"/>
      <c r="KZ3" s="364" t="str">
        <f>Tipy!JH3</f>
        <v>Nottingham (V)</v>
      </c>
      <c r="LA3" s="365"/>
      <c r="LB3" s="365"/>
      <c r="LC3" s="18">
        <v>0</v>
      </c>
      <c r="LD3" s="19" t="s">
        <v>0</v>
      </c>
      <c r="LE3" s="20">
        <v>1</v>
      </c>
      <c r="LF3" s="17"/>
      <c r="LG3" s="394" t="str">
        <f>IF(Tipy!JN3="","",Tipy!JN3)</f>
        <v>Sparta Praha (V)</v>
      </c>
      <c r="LH3" s="395"/>
      <c r="LI3" s="395"/>
      <c r="LJ3" s="14">
        <v>1</v>
      </c>
      <c r="LK3" s="15" t="s">
        <v>0</v>
      </c>
      <c r="LL3" s="16">
        <v>5</v>
      </c>
      <c r="LM3" s="17"/>
      <c r="LN3" s="364" t="str">
        <f>Tipy!JT3</f>
        <v>Man City (D)</v>
      </c>
      <c r="LO3" s="365"/>
      <c r="LP3" s="365"/>
      <c r="LQ3" s="18">
        <v>1</v>
      </c>
      <c r="LR3" s="19" t="s">
        <v>0</v>
      </c>
      <c r="LS3" s="20">
        <v>1</v>
      </c>
      <c r="LT3" s="17"/>
      <c r="LU3" s="394" t="str">
        <f>IF(Tipy!JZ3="","",Tipy!JZ3)</f>
        <v>Sparta Praha (D)</v>
      </c>
      <c r="LV3" s="395"/>
      <c r="LW3" s="395"/>
      <c r="LX3" s="14">
        <v>6</v>
      </c>
      <c r="LY3" s="15" t="s">
        <v>0</v>
      </c>
      <c r="LZ3" s="16">
        <v>1</v>
      </c>
      <c r="MA3" s="17"/>
      <c r="MB3" s="380" t="str">
        <f>IF(Tipy!KF3="","",Tipy!KF3)</f>
        <v>Man Utd (V)</v>
      </c>
      <c r="MC3" s="381"/>
      <c r="MD3" s="381"/>
      <c r="ME3" s="35">
        <v>2</v>
      </c>
      <c r="MF3" s="36" t="s">
        <v>0</v>
      </c>
      <c r="MG3" s="37">
        <v>2</v>
      </c>
      <c r="MH3" s="17"/>
      <c r="MI3" s="364" t="str">
        <f>Tipy!KL3</f>
        <v>Everton (V)</v>
      </c>
      <c r="MJ3" s="365"/>
      <c r="MK3" s="365"/>
      <c r="ML3" s="18"/>
      <c r="MM3" s="19" t="s">
        <v>0</v>
      </c>
      <c r="MN3" s="20"/>
      <c r="MO3" s="17"/>
      <c r="MP3" s="364" t="str">
        <f>Tipy!KR3</f>
        <v>Brighton (D)</v>
      </c>
      <c r="MQ3" s="365"/>
      <c r="MR3" s="365"/>
      <c r="MS3" s="18">
        <v>2</v>
      </c>
      <c r="MT3" s="19" t="s">
        <v>0</v>
      </c>
      <c r="MU3" s="20">
        <v>1</v>
      </c>
      <c r="MV3" s="17"/>
      <c r="MW3" s="364" t="str">
        <f>Tipy!KX3</f>
        <v>Sheffield (D)</v>
      </c>
      <c r="MX3" s="365"/>
      <c r="MY3" s="365"/>
      <c r="MZ3" s="18"/>
      <c r="NA3" s="19" t="s">
        <v>0</v>
      </c>
      <c r="NB3" s="20"/>
      <c r="NC3" s="17"/>
      <c r="ND3" s="364" t="str">
        <f>Tipy!LD3</f>
        <v>Man Utd (V)</v>
      </c>
      <c r="NE3" s="365"/>
      <c r="NF3" s="365"/>
      <c r="NG3" s="18"/>
      <c r="NH3" s="19" t="s">
        <v>0</v>
      </c>
      <c r="NI3" s="20"/>
      <c r="NJ3" s="17"/>
      <c r="NK3" s="394" t="str">
        <f>IF(Tipy!LJ3="","",Tipy!LJ3)</f>
        <v/>
      </c>
      <c r="NL3" s="395"/>
      <c r="NM3" s="395"/>
      <c r="NN3" s="14"/>
      <c r="NO3" s="15" t="s">
        <v>0</v>
      </c>
      <c r="NP3" s="16"/>
      <c r="NQ3" s="17"/>
      <c r="NR3" s="364" t="str">
        <f>Tipy!LP3</f>
        <v>Crystal Palace (D)</v>
      </c>
      <c r="NS3" s="365"/>
      <c r="NT3" s="365"/>
      <c r="NU3" s="18"/>
      <c r="NV3" s="19" t="s">
        <v>0</v>
      </c>
      <c r="NW3" s="20"/>
      <c r="NX3" s="17"/>
      <c r="NY3" s="394" t="str">
        <f>IF(Tipy!LV3="","",Tipy!LV3)</f>
        <v/>
      </c>
      <c r="NZ3" s="395"/>
      <c r="OA3" s="395"/>
      <c r="OB3" s="14"/>
      <c r="OC3" s="15" t="s">
        <v>0</v>
      </c>
      <c r="OD3" s="16"/>
      <c r="OE3" s="17"/>
      <c r="OF3" s="380" t="str">
        <f>IF(Tipy!MB3="","",Tipy!MB3)</f>
        <v/>
      </c>
      <c r="OG3" s="381"/>
      <c r="OH3" s="381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64" t="str">
        <f>Tipy!MN3</f>
        <v>West Ham (V)</v>
      </c>
      <c r="OU3" s="365"/>
      <c r="OV3" s="365"/>
      <c r="OW3" s="18"/>
      <c r="OX3" s="19" t="s">
        <v>0</v>
      </c>
      <c r="OY3" s="20"/>
      <c r="OZ3" s="17"/>
      <c r="PA3" s="394" t="str">
        <f>IF(Tipy!MT3="","",Tipy!MT3)</f>
        <v/>
      </c>
      <c r="PB3" s="395"/>
      <c r="PC3" s="395"/>
      <c r="PD3" s="14"/>
      <c r="PE3" s="15" t="s">
        <v>0</v>
      </c>
      <c r="PF3" s="16"/>
      <c r="PG3" s="17"/>
      <c r="PH3" s="364" t="str">
        <f>Tipy!MZ3</f>
        <v>Tottenham (D)</v>
      </c>
      <c r="PI3" s="365"/>
      <c r="PJ3" s="365"/>
      <c r="PK3" s="18"/>
      <c r="PL3" s="19" t="s">
        <v>0</v>
      </c>
      <c r="PM3" s="20"/>
      <c r="PN3" s="17"/>
      <c r="PO3" s="394" t="str">
        <f>IF(Tipy!NF3="","",Tipy!NF3)</f>
        <v/>
      </c>
      <c r="PP3" s="395"/>
      <c r="PQ3" s="395"/>
      <c r="PR3" s="14"/>
      <c r="PS3" s="15" t="s">
        <v>0</v>
      </c>
      <c r="PT3" s="16"/>
      <c r="PU3" s="17"/>
      <c r="PV3" s="364" t="str">
        <f>Tipy!NL3</f>
        <v>A.Villa (V)</v>
      </c>
      <c r="PW3" s="365"/>
      <c r="PX3" s="365"/>
      <c r="PY3" s="18"/>
      <c r="PZ3" s="19" t="s">
        <v>0</v>
      </c>
      <c r="QA3" s="20"/>
      <c r="QB3" s="17"/>
      <c r="QC3" s="364" t="str">
        <f>Tipy!NR3</f>
        <v>Wolves (D)</v>
      </c>
      <c r="QD3" s="365"/>
      <c r="QE3" s="365"/>
      <c r="QF3" s="18"/>
      <c r="QG3" s="19" t="s">
        <v>0</v>
      </c>
      <c r="QH3" s="20"/>
      <c r="QJ3" s="394" t="str">
        <f>IF(Tipy!NX3="","",Tipy!NX3)</f>
        <v/>
      </c>
      <c r="QK3" s="395"/>
      <c r="QL3" s="395"/>
      <c r="QM3" s="14"/>
      <c r="QN3" s="15" t="s">
        <v>0</v>
      </c>
      <c r="QO3" s="16"/>
      <c r="QQ3" s="380" t="str">
        <f>IF(Tipy!OD3="","",Tipy!OD3)</f>
        <v/>
      </c>
      <c r="QR3" s="381"/>
      <c r="QS3" s="381"/>
      <c r="QT3" s="35"/>
      <c r="QU3" s="36" t="s">
        <v>0</v>
      </c>
      <c r="QV3" s="37"/>
    </row>
    <row r="4" spans="1:464" ht="5.0999999999999996" customHeight="1" thickBot="1" x14ac:dyDescent="0.25">
      <c r="A4" s="467"/>
      <c r="B4" s="468"/>
      <c r="C4" s="469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67"/>
      <c r="B5" s="468"/>
      <c r="C5" s="469"/>
      <c r="D5" s="419" t="s">
        <v>43</v>
      </c>
      <c r="E5" s="419"/>
      <c r="F5" s="422"/>
      <c r="G5" s="418" t="s">
        <v>44</v>
      </c>
      <c r="H5" s="419"/>
      <c r="I5" s="420"/>
      <c r="J5" s="72"/>
      <c r="K5" s="421" t="s">
        <v>43</v>
      </c>
      <c r="L5" s="419"/>
      <c r="M5" s="422"/>
      <c r="N5" s="418" t="s">
        <v>44</v>
      </c>
      <c r="O5" s="419"/>
      <c r="P5" s="420"/>
      <c r="Q5" s="95"/>
      <c r="R5" s="421" t="s">
        <v>43</v>
      </c>
      <c r="S5" s="419"/>
      <c r="T5" s="422"/>
      <c r="U5" s="418" t="s">
        <v>44</v>
      </c>
      <c r="V5" s="419"/>
      <c r="W5" s="420"/>
      <c r="X5" s="95"/>
      <c r="Y5" s="421" t="s">
        <v>43</v>
      </c>
      <c r="Z5" s="419"/>
      <c r="AA5" s="422"/>
      <c r="AB5" s="418" t="s">
        <v>44</v>
      </c>
      <c r="AC5" s="419"/>
      <c r="AD5" s="420"/>
      <c r="AE5" s="95"/>
      <c r="AF5" s="421" t="s">
        <v>43</v>
      </c>
      <c r="AG5" s="419"/>
      <c r="AH5" s="422"/>
      <c r="AI5" s="418" t="s">
        <v>44</v>
      </c>
      <c r="AJ5" s="419"/>
      <c r="AK5" s="420"/>
      <c r="AL5" s="95"/>
      <c r="AM5" s="421" t="s">
        <v>43</v>
      </c>
      <c r="AN5" s="419"/>
      <c r="AO5" s="422"/>
      <c r="AP5" s="418" t="s">
        <v>44</v>
      </c>
      <c r="AQ5" s="419"/>
      <c r="AR5" s="420"/>
      <c r="AS5" s="95"/>
      <c r="AT5" s="421" t="s">
        <v>43</v>
      </c>
      <c r="AU5" s="419"/>
      <c r="AV5" s="422"/>
      <c r="AW5" s="418" t="s">
        <v>44</v>
      </c>
      <c r="AX5" s="419"/>
      <c r="AY5" s="420"/>
      <c r="AZ5" s="95"/>
      <c r="BA5" s="421" t="s">
        <v>43</v>
      </c>
      <c r="BB5" s="419"/>
      <c r="BC5" s="422"/>
      <c r="BD5" s="418" t="s">
        <v>44</v>
      </c>
      <c r="BE5" s="419"/>
      <c r="BF5" s="420"/>
      <c r="BG5" s="95"/>
      <c r="BH5" s="421" t="s">
        <v>43</v>
      </c>
      <c r="BI5" s="419"/>
      <c r="BJ5" s="422"/>
      <c r="BK5" s="418" t="s">
        <v>44</v>
      </c>
      <c r="BL5" s="419"/>
      <c r="BM5" s="420"/>
      <c r="BN5" s="95"/>
      <c r="BO5" s="421" t="s">
        <v>43</v>
      </c>
      <c r="BP5" s="419"/>
      <c r="BQ5" s="422"/>
      <c r="BR5" s="418" t="s">
        <v>44</v>
      </c>
      <c r="BS5" s="419"/>
      <c r="BT5" s="420"/>
      <c r="BU5" s="95"/>
      <c r="BV5" s="421" t="s">
        <v>43</v>
      </c>
      <c r="BW5" s="419"/>
      <c r="BX5" s="422"/>
      <c r="BY5" s="418" t="s">
        <v>44</v>
      </c>
      <c r="BZ5" s="419"/>
      <c r="CA5" s="420"/>
      <c r="CB5" s="95"/>
      <c r="CC5" s="421" t="s">
        <v>43</v>
      </c>
      <c r="CD5" s="419"/>
      <c r="CE5" s="422"/>
      <c r="CF5" s="418" t="s">
        <v>44</v>
      </c>
      <c r="CG5" s="419"/>
      <c r="CH5" s="420"/>
      <c r="CI5" s="95"/>
      <c r="CJ5" s="421" t="s">
        <v>43</v>
      </c>
      <c r="CK5" s="419"/>
      <c r="CL5" s="422"/>
      <c r="CM5" s="418" t="s">
        <v>44</v>
      </c>
      <c r="CN5" s="419"/>
      <c r="CO5" s="420"/>
      <c r="CP5" s="95"/>
      <c r="CQ5" s="421" t="s">
        <v>43</v>
      </c>
      <c r="CR5" s="419"/>
      <c r="CS5" s="422"/>
      <c r="CT5" s="418" t="s">
        <v>44</v>
      </c>
      <c r="CU5" s="419"/>
      <c r="CV5" s="420"/>
      <c r="CW5" s="95"/>
      <c r="CX5" s="421" t="s">
        <v>43</v>
      </c>
      <c r="CY5" s="419"/>
      <c r="CZ5" s="422"/>
      <c r="DA5" s="418" t="s">
        <v>44</v>
      </c>
      <c r="DB5" s="419"/>
      <c r="DC5" s="420"/>
      <c r="DD5" s="95"/>
      <c r="DE5" s="421" t="s">
        <v>43</v>
      </c>
      <c r="DF5" s="419"/>
      <c r="DG5" s="422"/>
      <c r="DH5" s="418" t="s">
        <v>44</v>
      </c>
      <c r="DI5" s="419"/>
      <c r="DJ5" s="420"/>
      <c r="DK5" s="95"/>
      <c r="DL5" s="421" t="s">
        <v>43</v>
      </c>
      <c r="DM5" s="419"/>
      <c r="DN5" s="422"/>
      <c r="DO5" s="418" t="s">
        <v>44</v>
      </c>
      <c r="DP5" s="419"/>
      <c r="DQ5" s="420"/>
      <c r="DR5" s="95"/>
      <c r="DS5" s="421" t="s">
        <v>43</v>
      </c>
      <c r="DT5" s="419"/>
      <c r="DU5" s="422"/>
      <c r="DV5" s="418" t="s">
        <v>44</v>
      </c>
      <c r="DW5" s="419"/>
      <c r="DX5" s="420"/>
      <c r="DY5" s="95"/>
      <c r="DZ5" s="421" t="s">
        <v>43</v>
      </c>
      <c r="EA5" s="419"/>
      <c r="EB5" s="422"/>
      <c r="EC5" s="418" t="s">
        <v>44</v>
      </c>
      <c r="ED5" s="419"/>
      <c r="EE5" s="420"/>
      <c r="EF5" s="95"/>
      <c r="EG5" s="421" t="s">
        <v>43</v>
      </c>
      <c r="EH5" s="419"/>
      <c r="EI5" s="422"/>
      <c r="EJ5" s="418" t="s">
        <v>44</v>
      </c>
      <c r="EK5" s="419"/>
      <c r="EL5" s="420"/>
      <c r="EM5" s="95"/>
      <c r="EN5" s="421" t="s">
        <v>43</v>
      </c>
      <c r="EO5" s="419"/>
      <c r="EP5" s="422"/>
      <c r="EQ5" s="418" t="s">
        <v>44</v>
      </c>
      <c r="ER5" s="419"/>
      <c r="ES5" s="420"/>
      <c r="ET5" s="95"/>
      <c r="EU5" s="421" t="s">
        <v>43</v>
      </c>
      <c r="EV5" s="419"/>
      <c r="EW5" s="422"/>
      <c r="EX5" s="418" t="s">
        <v>44</v>
      </c>
      <c r="EY5" s="419"/>
      <c r="EZ5" s="420"/>
      <c r="FA5" s="95"/>
      <c r="FB5" s="421" t="s">
        <v>43</v>
      </c>
      <c r="FC5" s="419"/>
      <c r="FD5" s="422"/>
      <c r="FE5" s="418" t="s">
        <v>44</v>
      </c>
      <c r="FF5" s="419"/>
      <c r="FG5" s="420"/>
      <c r="FH5" s="95"/>
      <c r="FI5" s="421" t="s">
        <v>43</v>
      </c>
      <c r="FJ5" s="419"/>
      <c r="FK5" s="422"/>
      <c r="FL5" s="418" t="s">
        <v>44</v>
      </c>
      <c r="FM5" s="419"/>
      <c r="FN5" s="420"/>
      <c r="FO5" s="95"/>
      <c r="FP5" s="421" t="s">
        <v>43</v>
      </c>
      <c r="FQ5" s="419"/>
      <c r="FR5" s="422"/>
      <c r="FS5" s="418" t="s">
        <v>44</v>
      </c>
      <c r="FT5" s="419"/>
      <c r="FU5" s="420"/>
      <c r="FV5" s="95"/>
      <c r="FW5" s="421" t="s">
        <v>43</v>
      </c>
      <c r="FX5" s="419"/>
      <c r="FY5" s="422"/>
      <c r="FZ5" s="418" t="s">
        <v>44</v>
      </c>
      <c r="GA5" s="419"/>
      <c r="GB5" s="420"/>
      <c r="GC5" s="95"/>
      <c r="GD5" s="421" t="s">
        <v>43</v>
      </c>
      <c r="GE5" s="419"/>
      <c r="GF5" s="422"/>
      <c r="GG5" s="418" t="s">
        <v>44</v>
      </c>
      <c r="GH5" s="419"/>
      <c r="GI5" s="420"/>
      <c r="GJ5" s="95"/>
      <c r="GK5" s="421" t="s">
        <v>43</v>
      </c>
      <c r="GL5" s="419"/>
      <c r="GM5" s="422"/>
      <c r="GN5" s="418" t="s">
        <v>44</v>
      </c>
      <c r="GO5" s="419"/>
      <c r="GP5" s="420"/>
      <c r="GQ5" s="95"/>
      <c r="GR5" s="421" t="s">
        <v>43</v>
      </c>
      <c r="GS5" s="419"/>
      <c r="GT5" s="422"/>
      <c r="GU5" s="418" t="s">
        <v>44</v>
      </c>
      <c r="GV5" s="419"/>
      <c r="GW5" s="420"/>
      <c r="GX5" s="95"/>
      <c r="GY5" s="421" t="s">
        <v>43</v>
      </c>
      <c r="GZ5" s="419"/>
      <c r="HA5" s="422"/>
      <c r="HB5" s="418" t="s">
        <v>44</v>
      </c>
      <c r="HC5" s="419"/>
      <c r="HD5" s="420"/>
      <c r="HE5" s="95"/>
      <c r="HF5" s="421" t="s">
        <v>43</v>
      </c>
      <c r="HG5" s="419"/>
      <c r="HH5" s="422"/>
      <c r="HI5" s="418" t="s">
        <v>44</v>
      </c>
      <c r="HJ5" s="419"/>
      <c r="HK5" s="420"/>
      <c r="HL5" s="95"/>
      <c r="HM5" s="421" t="s">
        <v>43</v>
      </c>
      <c r="HN5" s="419"/>
      <c r="HO5" s="422"/>
      <c r="HP5" s="418" t="s">
        <v>44</v>
      </c>
      <c r="HQ5" s="419"/>
      <c r="HR5" s="420"/>
      <c r="HS5" s="95"/>
      <c r="HT5" s="421" t="s">
        <v>43</v>
      </c>
      <c r="HU5" s="419"/>
      <c r="HV5" s="422"/>
      <c r="HW5" s="418" t="s">
        <v>44</v>
      </c>
      <c r="HX5" s="419"/>
      <c r="HY5" s="420"/>
      <c r="HZ5" s="95"/>
      <c r="IA5" s="421" t="s">
        <v>43</v>
      </c>
      <c r="IB5" s="419"/>
      <c r="IC5" s="422"/>
      <c r="ID5" s="418" t="s">
        <v>44</v>
      </c>
      <c r="IE5" s="419"/>
      <c r="IF5" s="420"/>
      <c r="IG5" s="95"/>
      <c r="IH5" s="421" t="s">
        <v>43</v>
      </c>
      <c r="II5" s="419"/>
      <c r="IJ5" s="422"/>
      <c r="IK5" s="418" t="s">
        <v>44</v>
      </c>
      <c r="IL5" s="419"/>
      <c r="IM5" s="420"/>
      <c r="IN5" s="95"/>
      <c r="IO5" s="421" t="s">
        <v>43</v>
      </c>
      <c r="IP5" s="419"/>
      <c r="IQ5" s="422"/>
      <c r="IR5" s="418" t="s">
        <v>44</v>
      </c>
      <c r="IS5" s="419"/>
      <c r="IT5" s="420"/>
      <c r="IU5" s="95"/>
      <c r="IV5" s="421" t="s">
        <v>43</v>
      </c>
      <c r="IW5" s="419"/>
      <c r="IX5" s="422"/>
      <c r="IY5" s="418" t="s">
        <v>44</v>
      </c>
      <c r="IZ5" s="419"/>
      <c r="JA5" s="420"/>
      <c r="JB5" s="95"/>
      <c r="JC5" s="421" t="s">
        <v>43</v>
      </c>
      <c r="JD5" s="419"/>
      <c r="JE5" s="422"/>
      <c r="JF5" s="418" t="s">
        <v>44</v>
      </c>
      <c r="JG5" s="419"/>
      <c r="JH5" s="420"/>
      <c r="JI5" s="95"/>
      <c r="JJ5" s="421" t="s">
        <v>43</v>
      </c>
      <c r="JK5" s="419"/>
      <c r="JL5" s="422"/>
      <c r="JM5" s="418" t="s">
        <v>44</v>
      </c>
      <c r="JN5" s="419"/>
      <c r="JO5" s="420"/>
      <c r="JP5" s="95"/>
      <c r="JQ5" s="421" t="s">
        <v>43</v>
      </c>
      <c r="JR5" s="419"/>
      <c r="JS5" s="422"/>
      <c r="JT5" s="418" t="s">
        <v>44</v>
      </c>
      <c r="JU5" s="419"/>
      <c r="JV5" s="420"/>
      <c r="JW5" s="95"/>
      <c r="JX5" s="421" t="s">
        <v>43</v>
      </c>
      <c r="JY5" s="419"/>
      <c r="JZ5" s="422"/>
      <c r="KA5" s="418" t="s">
        <v>44</v>
      </c>
      <c r="KB5" s="419"/>
      <c r="KC5" s="420"/>
      <c r="KD5" s="95"/>
      <c r="KE5" s="421" t="s">
        <v>43</v>
      </c>
      <c r="KF5" s="419"/>
      <c r="KG5" s="422"/>
      <c r="KH5" s="418" t="s">
        <v>44</v>
      </c>
      <c r="KI5" s="419"/>
      <c r="KJ5" s="420"/>
      <c r="KK5" s="95"/>
      <c r="KL5" s="421" t="s">
        <v>43</v>
      </c>
      <c r="KM5" s="419"/>
      <c r="KN5" s="422"/>
      <c r="KO5" s="418" t="s">
        <v>44</v>
      </c>
      <c r="KP5" s="419"/>
      <c r="KQ5" s="420"/>
      <c r="KR5" s="95"/>
      <c r="KS5" s="421" t="s">
        <v>43</v>
      </c>
      <c r="KT5" s="419"/>
      <c r="KU5" s="422"/>
      <c r="KV5" s="418" t="s">
        <v>44</v>
      </c>
      <c r="KW5" s="419"/>
      <c r="KX5" s="420"/>
      <c r="KY5" s="95"/>
      <c r="KZ5" s="421" t="s">
        <v>43</v>
      </c>
      <c r="LA5" s="419"/>
      <c r="LB5" s="422"/>
      <c r="LC5" s="418" t="s">
        <v>44</v>
      </c>
      <c r="LD5" s="419"/>
      <c r="LE5" s="420"/>
      <c r="LF5" s="95"/>
      <c r="LG5" s="421" t="s">
        <v>43</v>
      </c>
      <c r="LH5" s="419"/>
      <c r="LI5" s="422"/>
      <c r="LJ5" s="418" t="s">
        <v>44</v>
      </c>
      <c r="LK5" s="419"/>
      <c r="LL5" s="420"/>
      <c r="LM5" s="95"/>
      <c r="LN5" s="421" t="s">
        <v>43</v>
      </c>
      <c r="LO5" s="419"/>
      <c r="LP5" s="422"/>
      <c r="LQ5" s="418" t="s">
        <v>44</v>
      </c>
      <c r="LR5" s="419"/>
      <c r="LS5" s="420"/>
      <c r="LT5" s="95"/>
      <c r="LU5" s="421" t="s">
        <v>43</v>
      </c>
      <c r="LV5" s="419"/>
      <c r="LW5" s="422"/>
      <c r="LX5" s="418" t="s">
        <v>44</v>
      </c>
      <c r="LY5" s="419"/>
      <c r="LZ5" s="420"/>
      <c r="MA5" s="95"/>
      <c r="MB5" s="421" t="s">
        <v>43</v>
      </c>
      <c r="MC5" s="419"/>
      <c r="MD5" s="422"/>
      <c r="ME5" s="418" t="s">
        <v>44</v>
      </c>
      <c r="MF5" s="419"/>
      <c r="MG5" s="420"/>
      <c r="MH5" s="95"/>
      <c r="MI5" s="421" t="s">
        <v>43</v>
      </c>
      <c r="MJ5" s="419"/>
      <c r="MK5" s="422"/>
      <c r="ML5" s="418" t="s">
        <v>44</v>
      </c>
      <c r="MM5" s="419"/>
      <c r="MN5" s="420"/>
      <c r="MO5" s="95"/>
      <c r="MP5" s="421" t="s">
        <v>43</v>
      </c>
      <c r="MQ5" s="419"/>
      <c r="MR5" s="422"/>
      <c r="MS5" s="418" t="s">
        <v>44</v>
      </c>
      <c r="MT5" s="419"/>
      <c r="MU5" s="420"/>
      <c r="MV5" s="95"/>
      <c r="MW5" s="421" t="s">
        <v>43</v>
      </c>
      <c r="MX5" s="419"/>
      <c r="MY5" s="422"/>
      <c r="MZ5" s="418" t="s">
        <v>44</v>
      </c>
      <c r="NA5" s="419"/>
      <c r="NB5" s="420"/>
      <c r="NC5" s="95"/>
      <c r="ND5" s="421" t="s">
        <v>43</v>
      </c>
      <c r="NE5" s="419"/>
      <c r="NF5" s="422"/>
      <c r="NG5" s="418" t="s">
        <v>44</v>
      </c>
      <c r="NH5" s="419"/>
      <c r="NI5" s="420"/>
      <c r="NJ5" s="95"/>
      <c r="NK5" s="421" t="s">
        <v>43</v>
      </c>
      <c r="NL5" s="419"/>
      <c r="NM5" s="422"/>
      <c r="NN5" s="418" t="s">
        <v>44</v>
      </c>
      <c r="NO5" s="419"/>
      <c r="NP5" s="420"/>
      <c r="NQ5" s="95"/>
      <c r="NR5" s="421" t="s">
        <v>43</v>
      </c>
      <c r="NS5" s="419"/>
      <c r="NT5" s="422"/>
      <c r="NU5" s="418" t="s">
        <v>44</v>
      </c>
      <c r="NV5" s="419"/>
      <c r="NW5" s="420"/>
      <c r="NX5" s="95"/>
      <c r="NY5" s="421" t="s">
        <v>43</v>
      </c>
      <c r="NZ5" s="419"/>
      <c r="OA5" s="422"/>
      <c r="OB5" s="418" t="s">
        <v>44</v>
      </c>
      <c r="OC5" s="419"/>
      <c r="OD5" s="420"/>
      <c r="OE5" s="95"/>
      <c r="OF5" s="421" t="s">
        <v>43</v>
      </c>
      <c r="OG5" s="419"/>
      <c r="OH5" s="422"/>
      <c r="OI5" s="418" t="s">
        <v>44</v>
      </c>
      <c r="OJ5" s="419"/>
      <c r="OK5" s="420"/>
      <c r="OL5" s="95"/>
      <c r="OM5" s="421" t="s">
        <v>43</v>
      </c>
      <c r="ON5" s="419"/>
      <c r="OO5" s="422"/>
      <c r="OP5" s="418" t="s">
        <v>44</v>
      </c>
      <c r="OQ5" s="419"/>
      <c r="OR5" s="420"/>
      <c r="OS5" s="95"/>
      <c r="OT5" s="421" t="s">
        <v>43</v>
      </c>
      <c r="OU5" s="419"/>
      <c r="OV5" s="422"/>
      <c r="OW5" s="418" t="s">
        <v>44</v>
      </c>
      <c r="OX5" s="419"/>
      <c r="OY5" s="420"/>
      <c r="OZ5" s="95"/>
      <c r="PA5" s="421" t="s">
        <v>43</v>
      </c>
      <c r="PB5" s="419"/>
      <c r="PC5" s="422"/>
      <c r="PD5" s="418" t="s">
        <v>44</v>
      </c>
      <c r="PE5" s="419"/>
      <c r="PF5" s="420"/>
      <c r="PG5" s="95"/>
      <c r="PH5" s="421" t="s">
        <v>43</v>
      </c>
      <c r="PI5" s="419"/>
      <c r="PJ5" s="422"/>
      <c r="PK5" s="418" t="s">
        <v>44</v>
      </c>
      <c r="PL5" s="419"/>
      <c r="PM5" s="420"/>
      <c r="PN5" s="95"/>
      <c r="PO5" s="421" t="s">
        <v>43</v>
      </c>
      <c r="PP5" s="419"/>
      <c r="PQ5" s="422"/>
      <c r="PR5" s="418" t="s">
        <v>44</v>
      </c>
      <c r="PS5" s="419"/>
      <c r="PT5" s="420"/>
      <c r="PU5" s="95"/>
      <c r="PV5" s="421" t="s">
        <v>43</v>
      </c>
      <c r="PW5" s="419"/>
      <c r="PX5" s="422"/>
      <c r="PY5" s="418" t="s">
        <v>44</v>
      </c>
      <c r="PZ5" s="419"/>
      <c r="QA5" s="420"/>
      <c r="QB5" s="95"/>
      <c r="QC5" s="421" t="s">
        <v>43</v>
      </c>
      <c r="QD5" s="419"/>
      <c r="QE5" s="422"/>
      <c r="QF5" s="418" t="s">
        <v>44</v>
      </c>
      <c r="QG5" s="419"/>
      <c r="QH5" s="420"/>
      <c r="QJ5" s="421" t="s">
        <v>43</v>
      </c>
      <c r="QK5" s="419"/>
      <c r="QL5" s="422"/>
      <c r="QM5" s="418" t="s">
        <v>44</v>
      </c>
      <c r="QN5" s="419"/>
      <c r="QO5" s="420"/>
      <c r="QQ5" s="421" t="s">
        <v>43</v>
      </c>
      <c r="QR5" s="419"/>
      <c r="QS5" s="422"/>
      <c r="QT5" s="418" t="s">
        <v>44</v>
      </c>
      <c r="QU5" s="419"/>
      <c r="QV5" s="420"/>
    </row>
    <row r="6" spans="1:464" ht="12.75" customHeight="1" x14ac:dyDescent="0.2">
      <c r="A6" s="467"/>
      <c r="B6" s="468"/>
      <c r="C6" s="469"/>
      <c r="D6" s="424" t="s">
        <v>211</v>
      </c>
      <c r="E6" s="424"/>
      <c r="F6" s="425"/>
      <c r="G6" s="424" t="s">
        <v>215</v>
      </c>
      <c r="H6" s="424"/>
      <c r="I6" s="426"/>
      <c r="J6" s="111"/>
      <c r="K6" s="423" t="s">
        <v>218</v>
      </c>
      <c r="L6" s="424"/>
      <c r="M6" s="425"/>
      <c r="N6" s="424" t="s">
        <v>215</v>
      </c>
      <c r="O6" s="424"/>
      <c r="P6" s="426"/>
      <c r="Q6" s="112"/>
      <c r="R6" s="448" t="s">
        <v>218</v>
      </c>
      <c r="S6" s="449"/>
      <c r="T6" s="450"/>
      <c r="U6" s="451" t="s">
        <v>216</v>
      </c>
      <c r="V6" s="449"/>
      <c r="W6" s="452"/>
      <c r="X6" s="112"/>
      <c r="Y6" s="423" t="s">
        <v>217</v>
      </c>
      <c r="Z6" s="424"/>
      <c r="AA6" s="425"/>
      <c r="AB6" s="424" t="s">
        <v>216</v>
      </c>
      <c r="AC6" s="424"/>
      <c r="AD6" s="426"/>
      <c r="AE6" s="112"/>
      <c r="AF6" s="423" t="s">
        <v>288</v>
      </c>
      <c r="AG6" s="424"/>
      <c r="AH6" s="425"/>
      <c r="AI6" s="424" t="s">
        <v>211</v>
      </c>
      <c r="AJ6" s="424"/>
      <c r="AK6" s="426"/>
      <c r="AL6" s="112"/>
      <c r="AM6" s="423" t="s">
        <v>265</v>
      </c>
      <c r="AN6" s="424"/>
      <c r="AO6" s="425"/>
      <c r="AP6" s="424" t="s">
        <v>215</v>
      </c>
      <c r="AQ6" s="424"/>
      <c r="AR6" s="426"/>
      <c r="AS6" s="112"/>
      <c r="AT6" s="423" t="s">
        <v>217</v>
      </c>
      <c r="AU6" s="424"/>
      <c r="AV6" s="425"/>
      <c r="AW6" s="424"/>
      <c r="AX6" s="424"/>
      <c r="AY6" s="426"/>
      <c r="AZ6" s="112"/>
      <c r="BA6" s="423" t="s">
        <v>215</v>
      </c>
      <c r="BB6" s="424"/>
      <c r="BC6" s="425"/>
      <c r="BD6" s="424"/>
      <c r="BE6" s="424"/>
      <c r="BF6" s="426"/>
      <c r="BG6" s="79"/>
      <c r="BH6" s="423" t="s">
        <v>265</v>
      </c>
      <c r="BI6" s="424"/>
      <c r="BJ6" s="425"/>
      <c r="BK6" s="424" t="s">
        <v>359</v>
      </c>
      <c r="BL6" s="424"/>
      <c r="BM6" s="426"/>
      <c r="BN6" s="112"/>
      <c r="BO6" s="423" t="s">
        <v>265</v>
      </c>
      <c r="BP6" s="424"/>
      <c r="BQ6" s="425"/>
      <c r="BR6" s="424" t="s">
        <v>206</v>
      </c>
      <c r="BS6" s="424"/>
      <c r="BT6" s="426"/>
      <c r="BU6" s="112"/>
      <c r="BV6" s="423" t="s">
        <v>359</v>
      </c>
      <c r="BW6" s="424"/>
      <c r="BX6" s="425"/>
      <c r="BY6" s="424" t="s">
        <v>211</v>
      </c>
      <c r="BZ6" s="424"/>
      <c r="CA6" s="426"/>
      <c r="CB6" s="112"/>
      <c r="CC6" s="423" t="s">
        <v>215</v>
      </c>
      <c r="CD6" s="424"/>
      <c r="CE6" s="425"/>
      <c r="CF6" s="424" t="s">
        <v>217</v>
      </c>
      <c r="CG6" s="424"/>
      <c r="CH6" s="426"/>
      <c r="CI6" s="112"/>
      <c r="CJ6" s="423" t="s">
        <v>215</v>
      </c>
      <c r="CK6" s="424"/>
      <c r="CL6" s="425"/>
      <c r="CM6" s="424" t="s">
        <v>217</v>
      </c>
      <c r="CN6" s="424"/>
      <c r="CO6" s="426"/>
      <c r="CP6" s="112"/>
      <c r="CQ6" s="423" t="s">
        <v>216</v>
      </c>
      <c r="CR6" s="424"/>
      <c r="CS6" s="425"/>
      <c r="CT6" s="424" t="s">
        <v>211</v>
      </c>
      <c r="CU6" s="424"/>
      <c r="CV6" s="426"/>
      <c r="CW6" s="112"/>
      <c r="CX6" s="423" t="s">
        <v>216</v>
      </c>
      <c r="CY6" s="424"/>
      <c r="CZ6" s="425"/>
      <c r="DA6" s="424" t="s">
        <v>217</v>
      </c>
      <c r="DB6" s="424"/>
      <c r="DC6" s="426"/>
      <c r="DD6" s="112"/>
      <c r="DE6" s="423" t="s">
        <v>265</v>
      </c>
      <c r="DF6" s="424"/>
      <c r="DG6" s="425"/>
      <c r="DH6" s="424" t="s">
        <v>214</v>
      </c>
      <c r="DI6" s="424"/>
      <c r="DJ6" s="426"/>
      <c r="DK6" s="112"/>
      <c r="DL6" s="423" t="s">
        <v>218</v>
      </c>
      <c r="DM6" s="424"/>
      <c r="DN6" s="425"/>
      <c r="DO6" s="424" t="s">
        <v>214</v>
      </c>
      <c r="DP6" s="424"/>
      <c r="DQ6" s="426"/>
      <c r="DR6" s="112"/>
      <c r="DS6" s="423" t="s">
        <v>216</v>
      </c>
      <c r="DT6" s="424"/>
      <c r="DU6" s="425"/>
      <c r="DV6" s="424" t="s">
        <v>326</v>
      </c>
      <c r="DW6" s="424"/>
      <c r="DX6" s="426"/>
      <c r="DY6" s="112"/>
      <c r="DZ6" s="423" t="s">
        <v>215</v>
      </c>
      <c r="EA6" s="424"/>
      <c r="EB6" s="425"/>
      <c r="EC6" s="424" t="s">
        <v>217</v>
      </c>
      <c r="ED6" s="424"/>
      <c r="EE6" s="426"/>
      <c r="EF6" s="112"/>
      <c r="EG6" s="423" t="s">
        <v>211</v>
      </c>
      <c r="EH6" s="424"/>
      <c r="EI6" s="425"/>
      <c r="EJ6" s="424" t="s">
        <v>215</v>
      </c>
      <c r="EK6" s="424"/>
      <c r="EL6" s="426"/>
      <c r="EM6" s="112"/>
      <c r="EN6" s="423" t="s">
        <v>218</v>
      </c>
      <c r="EO6" s="424"/>
      <c r="EP6" s="425"/>
      <c r="EQ6" s="424" t="s">
        <v>207</v>
      </c>
      <c r="ER6" s="424"/>
      <c r="ES6" s="426"/>
      <c r="ET6" s="112"/>
      <c r="EU6" s="423" t="s">
        <v>326</v>
      </c>
      <c r="EV6" s="424"/>
      <c r="EW6" s="425"/>
      <c r="EX6" s="424"/>
      <c r="EY6" s="424"/>
      <c r="EZ6" s="426"/>
      <c r="FA6" s="112"/>
      <c r="FB6" s="423" t="s">
        <v>206</v>
      </c>
      <c r="FC6" s="424"/>
      <c r="FD6" s="425"/>
      <c r="FE6" s="424" t="s">
        <v>211</v>
      </c>
      <c r="FF6" s="424"/>
      <c r="FG6" s="426"/>
      <c r="FH6" s="112"/>
      <c r="FI6" s="423" t="s">
        <v>215</v>
      </c>
      <c r="FJ6" s="424"/>
      <c r="FK6" s="425"/>
      <c r="FL6" s="424" t="s">
        <v>213</v>
      </c>
      <c r="FM6" s="424"/>
      <c r="FN6" s="426"/>
      <c r="FO6" s="112"/>
      <c r="FP6" s="423" t="s">
        <v>356</v>
      </c>
      <c r="FQ6" s="424"/>
      <c r="FR6" s="425"/>
      <c r="FS6" s="424" t="s">
        <v>213</v>
      </c>
      <c r="FT6" s="424"/>
      <c r="FU6" s="426"/>
      <c r="FV6" s="112"/>
      <c r="FW6" s="423"/>
      <c r="FX6" s="424"/>
      <c r="FY6" s="425"/>
      <c r="FZ6" s="424"/>
      <c r="GA6" s="424"/>
      <c r="GB6" s="426"/>
      <c r="GC6" s="112"/>
      <c r="GD6" s="423" t="s">
        <v>394</v>
      </c>
      <c r="GE6" s="424"/>
      <c r="GF6" s="425"/>
      <c r="GG6" s="424" t="s">
        <v>356</v>
      </c>
      <c r="GH6" s="424"/>
      <c r="GI6" s="426"/>
      <c r="GJ6" s="112"/>
      <c r="GK6" s="423" t="s">
        <v>215</v>
      </c>
      <c r="GL6" s="424"/>
      <c r="GM6" s="425"/>
      <c r="GN6" s="424" t="s">
        <v>211</v>
      </c>
      <c r="GO6" s="424"/>
      <c r="GP6" s="426"/>
      <c r="GQ6" s="112"/>
      <c r="GR6" s="423" t="s">
        <v>217</v>
      </c>
      <c r="GS6" s="424"/>
      <c r="GT6" s="425"/>
      <c r="GU6" s="424" t="s">
        <v>265</v>
      </c>
      <c r="GV6" s="424"/>
      <c r="GW6" s="426"/>
      <c r="GX6" s="112"/>
      <c r="GY6" s="423" t="s">
        <v>215</v>
      </c>
      <c r="GZ6" s="424"/>
      <c r="HA6" s="425"/>
      <c r="HB6" s="424" t="s">
        <v>217</v>
      </c>
      <c r="HC6" s="424"/>
      <c r="HD6" s="426"/>
      <c r="HE6" s="112"/>
      <c r="HF6" s="423" t="s">
        <v>218</v>
      </c>
      <c r="HG6" s="424"/>
      <c r="HH6" s="425"/>
      <c r="HI6" s="424" t="s">
        <v>216</v>
      </c>
      <c r="HJ6" s="424"/>
      <c r="HK6" s="426"/>
      <c r="HL6" s="112"/>
      <c r="HM6" s="423" t="s">
        <v>213</v>
      </c>
      <c r="HN6" s="424"/>
      <c r="HO6" s="425"/>
      <c r="HP6" s="424" t="s">
        <v>217</v>
      </c>
      <c r="HQ6" s="424"/>
      <c r="HR6" s="426"/>
      <c r="HS6" s="112"/>
      <c r="HT6" s="423" t="s">
        <v>217</v>
      </c>
      <c r="HU6" s="424"/>
      <c r="HV6" s="425"/>
      <c r="HW6" s="424" t="s">
        <v>216</v>
      </c>
      <c r="HX6" s="424"/>
      <c r="HY6" s="426"/>
      <c r="HZ6" s="112"/>
      <c r="IA6" s="423" t="s">
        <v>218</v>
      </c>
      <c r="IB6" s="424"/>
      <c r="IC6" s="425"/>
      <c r="ID6" s="424" t="s">
        <v>356</v>
      </c>
      <c r="IE6" s="424"/>
      <c r="IF6" s="426"/>
      <c r="IG6" s="112"/>
      <c r="IH6" s="423" t="s">
        <v>213</v>
      </c>
      <c r="II6" s="424"/>
      <c r="IJ6" s="425"/>
      <c r="IK6" s="424" t="s">
        <v>406</v>
      </c>
      <c r="IL6" s="424"/>
      <c r="IM6" s="426"/>
      <c r="IN6" s="112"/>
      <c r="IO6" s="423" t="s">
        <v>216</v>
      </c>
      <c r="IP6" s="424"/>
      <c r="IQ6" s="425"/>
      <c r="IR6" s="424" t="s">
        <v>388</v>
      </c>
      <c r="IS6" s="424"/>
      <c r="IT6" s="426"/>
      <c r="IU6" s="112"/>
      <c r="IV6" s="423" t="s">
        <v>396</v>
      </c>
      <c r="IW6" s="424"/>
      <c r="IX6" s="425"/>
      <c r="IY6" s="424"/>
      <c r="IZ6" s="424"/>
      <c r="JA6" s="426"/>
      <c r="JB6" s="112"/>
      <c r="JC6" s="423" t="s">
        <v>216</v>
      </c>
      <c r="JD6" s="424"/>
      <c r="JE6" s="425"/>
      <c r="JF6" s="424" t="s">
        <v>211</v>
      </c>
      <c r="JG6" s="424"/>
      <c r="JH6" s="426"/>
      <c r="JI6" s="112"/>
      <c r="JJ6" s="423"/>
      <c r="JK6" s="424"/>
      <c r="JL6" s="425"/>
      <c r="JM6" s="424"/>
      <c r="JN6" s="424"/>
      <c r="JO6" s="426"/>
      <c r="JP6" s="112"/>
      <c r="JQ6" s="423" t="s">
        <v>217</v>
      </c>
      <c r="JR6" s="424"/>
      <c r="JS6" s="425"/>
      <c r="JT6" s="424" t="s">
        <v>216</v>
      </c>
      <c r="JU6" s="424"/>
      <c r="JV6" s="426"/>
      <c r="JW6" s="112"/>
      <c r="JX6" s="423"/>
      <c r="JY6" s="424"/>
      <c r="JZ6" s="425"/>
      <c r="KA6" s="424"/>
      <c r="KB6" s="424"/>
      <c r="KC6" s="426"/>
      <c r="KD6" s="112"/>
      <c r="KE6" s="423" t="s">
        <v>206</v>
      </c>
      <c r="KF6" s="424"/>
      <c r="KG6" s="425"/>
      <c r="KH6" s="424" t="s">
        <v>326</v>
      </c>
      <c r="KI6" s="424"/>
      <c r="KJ6" s="426"/>
      <c r="KK6" s="112"/>
      <c r="KL6" s="423"/>
      <c r="KM6" s="424"/>
      <c r="KN6" s="425"/>
      <c r="KO6" s="424"/>
      <c r="KP6" s="424"/>
      <c r="KQ6" s="426"/>
      <c r="KR6" s="112"/>
      <c r="KS6" s="423" t="s">
        <v>414</v>
      </c>
      <c r="KT6" s="424"/>
      <c r="KU6" s="425"/>
      <c r="KV6" s="424" t="s">
        <v>416</v>
      </c>
      <c r="KW6" s="424"/>
      <c r="KX6" s="426"/>
      <c r="KY6" s="112"/>
      <c r="KZ6" s="423" t="s">
        <v>217</v>
      </c>
      <c r="LA6" s="424"/>
      <c r="LB6" s="425"/>
      <c r="LC6" s="424" t="s">
        <v>326</v>
      </c>
      <c r="LD6" s="424"/>
      <c r="LE6" s="426"/>
      <c r="LF6" s="112"/>
      <c r="LG6" s="423" t="s">
        <v>326</v>
      </c>
      <c r="LH6" s="424"/>
      <c r="LI6" s="425"/>
      <c r="LJ6" s="424" t="s">
        <v>214</v>
      </c>
      <c r="LK6" s="424"/>
      <c r="LL6" s="426"/>
      <c r="LM6" s="112"/>
      <c r="LN6" s="423" t="s">
        <v>326</v>
      </c>
      <c r="LO6" s="424"/>
      <c r="LP6" s="425"/>
      <c r="LQ6" s="424" t="s">
        <v>420</v>
      </c>
      <c r="LR6" s="424"/>
      <c r="LS6" s="426"/>
      <c r="LT6" s="112"/>
      <c r="LU6" s="423" t="s">
        <v>217</v>
      </c>
      <c r="LV6" s="424"/>
      <c r="LW6" s="425"/>
      <c r="LX6" s="424" t="s">
        <v>288</v>
      </c>
      <c r="LY6" s="424"/>
      <c r="LZ6" s="426"/>
      <c r="MA6" s="112"/>
      <c r="MB6" s="423" t="s">
        <v>326</v>
      </c>
      <c r="MC6" s="424"/>
      <c r="MD6" s="425"/>
      <c r="ME6" s="424" t="s">
        <v>217</v>
      </c>
      <c r="MF6" s="424"/>
      <c r="MG6" s="426"/>
      <c r="MH6" s="112"/>
      <c r="MI6" s="423"/>
      <c r="MJ6" s="424"/>
      <c r="MK6" s="425"/>
      <c r="ML6" s="424"/>
      <c r="MM6" s="424"/>
      <c r="MN6" s="426"/>
      <c r="MO6" s="112"/>
      <c r="MP6" s="423" t="s">
        <v>218</v>
      </c>
      <c r="MQ6" s="424"/>
      <c r="MR6" s="425"/>
      <c r="MS6" s="424"/>
      <c r="MT6" s="424"/>
      <c r="MU6" s="426"/>
      <c r="MV6" s="112"/>
      <c r="MW6" s="423"/>
      <c r="MX6" s="424"/>
      <c r="MY6" s="425"/>
      <c r="MZ6" s="424"/>
      <c r="NA6" s="424"/>
      <c r="NB6" s="426"/>
      <c r="NC6" s="112"/>
      <c r="ND6" s="423"/>
      <c r="NE6" s="424"/>
      <c r="NF6" s="425"/>
      <c r="NG6" s="424"/>
      <c r="NH6" s="424"/>
      <c r="NI6" s="426"/>
      <c r="NJ6" s="112"/>
      <c r="NK6" s="423"/>
      <c r="NL6" s="424"/>
      <c r="NM6" s="425"/>
      <c r="NN6" s="424"/>
      <c r="NO6" s="424"/>
      <c r="NP6" s="426"/>
      <c r="NQ6" s="112"/>
      <c r="NR6" s="423"/>
      <c r="NS6" s="424"/>
      <c r="NT6" s="425"/>
      <c r="NU6" s="424"/>
      <c r="NV6" s="424"/>
      <c r="NW6" s="426"/>
      <c r="NX6" s="112"/>
      <c r="NY6" s="423"/>
      <c r="NZ6" s="424"/>
      <c r="OA6" s="425"/>
      <c r="OB6" s="424"/>
      <c r="OC6" s="424"/>
      <c r="OD6" s="426"/>
      <c r="OE6" s="112"/>
      <c r="OF6" s="423"/>
      <c r="OG6" s="424"/>
      <c r="OH6" s="425"/>
      <c r="OI6" s="424"/>
      <c r="OJ6" s="424"/>
      <c r="OK6" s="426"/>
      <c r="OL6" s="112"/>
      <c r="OM6" s="423"/>
      <c r="ON6" s="424"/>
      <c r="OO6" s="425"/>
      <c r="OP6" s="424"/>
      <c r="OQ6" s="424"/>
      <c r="OR6" s="426"/>
      <c r="OS6" s="112"/>
      <c r="OT6" s="423"/>
      <c r="OU6" s="424"/>
      <c r="OV6" s="425"/>
      <c r="OW6" s="424"/>
      <c r="OX6" s="424"/>
      <c r="OY6" s="426"/>
      <c r="OZ6" s="112"/>
      <c r="PA6" s="423"/>
      <c r="PB6" s="424"/>
      <c r="PC6" s="425"/>
      <c r="PD6" s="424"/>
      <c r="PE6" s="424"/>
      <c r="PF6" s="426"/>
      <c r="PG6" s="112"/>
      <c r="PH6" s="423"/>
      <c r="PI6" s="424"/>
      <c r="PJ6" s="425"/>
      <c r="PK6" s="424"/>
      <c r="PL6" s="424"/>
      <c r="PM6" s="426"/>
      <c r="PN6" s="112"/>
      <c r="PO6" s="423"/>
      <c r="PP6" s="424"/>
      <c r="PQ6" s="425"/>
      <c r="PR6" s="424"/>
      <c r="PS6" s="424"/>
      <c r="PT6" s="426"/>
      <c r="PU6" s="112"/>
      <c r="PV6" s="423"/>
      <c r="PW6" s="424"/>
      <c r="PX6" s="425"/>
      <c r="PY6" s="424"/>
      <c r="PZ6" s="424"/>
      <c r="QA6" s="426"/>
      <c r="QB6" s="112"/>
      <c r="QC6" s="423"/>
      <c r="QD6" s="424"/>
      <c r="QE6" s="425"/>
      <c r="QF6" s="424"/>
      <c r="QG6" s="424"/>
      <c r="QH6" s="426"/>
      <c r="QI6" s="335"/>
      <c r="QJ6" s="423"/>
      <c r="QK6" s="424"/>
      <c r="QL6" s="425"/>
      <c r="QM6" s="424"/>
      <c r="QN6" s="424"/>
      <c r="QO6" s="426"/>
      <c r="QP6" s="335"/>
      <c r="QQ6" s="423"/>
      <c r="QR6" s="424"/>
      <c r="QS6" s="425"/>
      <c r="QT6" s="424"/>
      <c r="QU6" s="424"/>
      <c r="QV6" s="426"/>
    </row>
    <row r="7" spans="1:464" ht="12.75" customHeight="1" x14ac:dyDescent="0.2">
      <c r="A7" s="467"/>
      <c r="B7" s="468"/>
      <c r="C7" s="469"/>
      <c r="D7" s="424"/>
      <c r="E7" s="424"/>
      <c r="F7" s="425"/>
      <c r="G7" s="424"/>
      <c r="H7" s="424"/>
      <c r="I7" s="426"/>
      <c r="J7" s="111"/>
      <c r="K7" s="423"/>
      <c r="L7" s="424"/>
      <c r="M7" s="425"/>
      <c r="N7" s="424"/>
      <c r="O7" s="424"/>
      <c r="P7" s="426"/>
      <c r="Q7" s="111"/>
      <c r="R7" s="423" t="s">
        <v>215</v>
      </c>
      <c r="S7" s="424"/>
      <c r="T7" s="425"/>
      <c r="U7" s="453"/>
      <c r="V7" s="424"/>
      <c r="W7" s="426"/>
      <c r="X7" s="111"/>
      <c r="Y7" s="423"/>
      <c r="Z7" s="424"/>
      <c r="AA7" s="425"/>
      <c r="AB7" s="424" t="s">
        <v>215</v>
      </c>
      <c r="AC7" s="424"/>
      <c r="AD7" s="426"/>
      <c r="AE7" s="111"/>
      <c r="AF7" s="423" t="s">
        <v>215</v>
      </c>
      <c r="AG7" s="424"/>
      <c r="AH7" s="425"/>
      <c r="AI7" s="424" t="s">
        <v>217</v>
      </c>
      <c r="AJ7" s="424"/>
      <c r="AK7" s="426"/>
      <c r="AL7" s="111"/>
      <c r="AM7" s="423" t="s">
        <v>209</v>
      </c>
      <c r="AN7" s="424"/>
      <c r="AO7" s="425"/>
      <c r="AP7" s="424"/>
      <c r="AQ7" s="424"/>
      <c r="AR7" s="426"/>
      <c r="AS7" s="111"/>
      <c r="AT7" s="423" t="s">
        <v>218</v>
      </c>
      <c r="AU7" s="424"/>
      <c r="AV7" s="425"/>
      <c r="AW7" s="424" t="s">
        <v>359</v>
      </c>
      <c r="AX7" s="424"/>
      <c r="AY7" s="426"/>
      <c r="AZ7" s="111"/>
      <c r="BA7" s="423" t="s">
        <v>217</v>
      </c>
      <c r="BB7" s="424"/>
      <c r="BC7" s="425"/>
      <c r="BD7" s="424" t="s">
        <v>326</v>
      </c>
      <c r="BE7" s="424"/>
      <c r="BF7" s="426"/>
      <c r="BG7" s="72"/>
      <c r="BH7" s="423" t="s">
        <v>288</v>
      </c>
      <c r="BI7" s="424"/>
      <c r="BJ7" s="425"/>
      <c r="BK7" s="424" t="s">
        <v>344</v>
      </c>
      <c r="BL7" s="424"/>
      <c r="BM7" s="426"/>
      <c r="BN7" s="111"/>
      <c r="BO7" s="423"/>
      <c r="BP7" s="424"/>
      <c r="BQ7" s="425"/>
      <c r="BR7" s="424"/>
      <c r="BS7" s="424"/>
      <c r="BT7" s="426"/>
      <c r="BU7" s="111"/>
      <c r="BV7" s="423" t="s">
        <v>216</v>
      </c>
      <c r="BW7" s="424"/>
      <c r="BX7" s="425"/>
      <c r="BY7" s="424"/>
      <c r="BZ7" s="424"/>
      <c r="CA7" s="426"/>
      <c r="CB7" s="111"/>
      <c r="CC7" s="423"/>
      <c r="CD7" s="424"/>
      <c r="CE7" s="425"/>
      <c r="CF7" s="424"/>
      <c r="CG7" s="424"/>
      <c r="CH7" s="426"/>
      <c r="CI7" s="111"/>
      <c r="CJ7" s="423"/>
      <c r="CK7" s="424"/>
      <c r="CL7" s="425"/>
      <c r="CM7" s="424"/>
      <c r="CN7" s="424"/>
      <c r="CO7" s="426"/>
      <c r="CP7" s="111"/>
      <c r="CQ7" s="423" t="s">
        <v>217</v>
      </c>
      <c r="CR7" s="424"/>
      <c r="CS7" s="425"/>
      <c r="CT7" s="424" t="s">
        <v>213</v>
      </c>
      <c r="CU7" s="424"/>
      <c r="CV7" s="426"/>
      <c r="CW7" s="111"/>
      <c r="CX7" s="423" t="s">
        <v>217</v>
      </c>
      <c r="CY7" s="424"/>
      <c r="CZ7" s="425"/>
      <c r="DA7" s="424" t="s">
        <v>288</v>
      </c>
      <c r="DB7" s="424"/>
      <c r="DC7" s="426"/>
      <c r="DD7" s="111"/>
      <c r="DE7" s="423" t="s">
        <v>217</v>
      </c>
      <c r="DF7" s="424"/>
      <c r="DG7" s="425"/>
      <c r="DH7" s="424" t="s">
        <v>211</v>
      </c>
      <c r="DI7" s="424"/>
      <c r="DJ7" s="426"/>
      <c r="DK7" s="111"/>
      <c r="DL7" s="423"/>
      <c r="DM7" s="424"/>
      <c r="DN7" s="425"/>
      <c r="DO7" s="424"/>
      <c r="DP7" s="424"/>
      <c r="DQ7" s="426"/>
      <c r="DR7" s="111"/>
      <c r="DS7" s="423"/>
      <c r="DT7" s="424"/>
      <c r="DU7" s="425"/>
      <c r="DV7" s="424"/>
      <c r="DW7" s="424"/>
      <c r="DX7" s="426"/>
      <c r="DY7" s="111"/>
      <c r="DZ7" s="423" t="s">
        <v>216</v>
      </c>
      <c r="EA7" s="424"/>
      <c r="EB7" s="425"/>
      <c r="EC7" s="424" t="s">
        <v>208</v>
      </c>
      <c r="ED7" s="424"/>
      <c r="EE7" s="426"/>
      <c r="EF7" s="111"/>
      <c r="EG7" s="423" t="s">
        <v>374</v>
      </c>
      <c r="EH7" s="424"/>
      <c r="EI7" s="425"/>
      <c r="EJ7" s="424"/>
      <c r="EK7" s="424"/>
      <c r="EL7" s="426"/>
      <c r="EM7" s="111"/>
      <c r="EN7" s="423" t="s">
        <v>265</v>
      </c>
      <c r="EO7" s="424"/>
      <c r="EP7" s="425"/>
      <c r="EQ7" s="424" t="s">
        <v>215</v>
      </c>
      <c r="ER7" s="424"/>
      <c r="ES7" s="426"/>
      <c r="ET7" s="111"/>
      <c r="EU7" s="423" t="s">
        <v>344</v>
      </c>
      <c r="EV7" s="424"/>
      <c r="EW7" s="425"/>
      <c r="EX7" s="424" t="s">
        <v>215</v>
      </c>
      <c r="EY7" s="424"/>
      <c r="EZ7" s="426"/>
      <c r="FA7" s="111"/>
      <c r="FB7" s="423" t="s">
        <v>288</v>
      </c>
      <c r="FC7" s="424"/>
      <c r="FD7" s="425"/>
      <c r="FE7" s="424" t="s">
        <v>217</v>
      </c>
      <c r="FF7" s="424"/>
      <c r="FG7" s="426"/>
      <c r="FH7" s="111"/>
      <c r="FI7" s="423" t="s">
        <v>214</v>
      </c>
      <c r="FJ7" s="424"/>
      <c r="FK7" s="425"/>
      <c r="FL7" s="424" t="s">
        <v>215</v>
      </c>
      <c r="FM7" s="424"/>
      <c r="FN7" s="426"/>
      <c r="FO7" s="111"/>
      <c r="FP7" s="423" t="s">
        <v>386</v>
      </c>
      <c r="FQ7" s="424"/>
      <c r="FR7" s="425"/>
      <c r="FS7" s="424"/>
      <c r="FT7" s="424"/>
      <c r="FU7" s="426"/>
      <c r="FV7" s="111"/>
      <c r="FW7" s="423"/>
      <c r="FX7" s="424"/>
      <c r="FY7" s="425"/>
      <c r="FZ7" s="424"/>
      <c r="GA7" s="424"/>
      <c r="GB7" s="426"/>
      <c r="GC7" s="111"/>
      <c r="GD7" s="423" t="s">
        <v>213</v>
      </c>
      <c r="GE7" s="424"/>
      <c r="GF7" s="425"/>
      <c r="GG7" s="424" t="s">
        <v>217</v>
      </c>
      <c r="GH7" s="424"/>
      <c r="GI7" s="426"/>
      <c r="GJ7" s="111"/>
      <c r="GK7" s="423"/>
      <c r="GL7" s="424"/>
      <c r="GM7" s="425"/>
      <c r="GN7" s="424"/>
      <c r="GO7" s="424"/>
      <c r="GP7" s="426"/>
      <c r="GQ7" s="111"/>
      <c r="GR7" s="423" t="s">
        <v>216</v>
      </c>
      <c r="GS7" s="424"/>
      <c r="GT7" s="425"/>
      <c r="GU7" s="424" t="s">
        <v>218</v>
      </c>
      <c r="GV7" s="424"/>
      <c r="GW7" s="426"/>
      <c r="GX7" s="111"/>
      <c r="GY7" s="423" t="s">
        <v>213</v>
      </c>
      <c r="GZ7" s="424"/>
      <c r="HA7" s="425"/>
      <c r="HB7" s="424" t="s">
        <v>216</v>
      </c>
      <c r="HC7" s="424"/>
      <c r="HD7" s="426"/>
      <c r="HE7" s="111"/>
      <c r="HF7" s="423"/>
      <c r="HG7" s="424"/>
      <c r="HH7" s="425"/>
      <c r="HI7" s="424"/>
      <c r="HJ7" s="424"/>
      <c r="HK7" s="426"/>
      <c r="HL7" s="111"/>
      <c r="HM7" s="423" t="s">
        <v>265</v>
      </c>
      <c r="HN7" s="424"/>
      <c r="HO7" s="425"/>
      <c r="HP7" s="424"/>
      <c r="HQ7" s="424"/>
      <c r="HR7" s="426"/>
      <c r="HS7" s="111"/>
      <c r="HT7" s="423" t="s">
        <v>216</v>
      </c>
      <c r="HU7" s="424"/>
      <c r="HV7" s="425"/>
      <c r="HW7" s="424" t="s">
        <v>265</v>
      </c>
      <c r="HX7" s="424"/>
      <c r="HY7" s="426"/>
      <c r="HZ7" s="111"/>
      <c r="IA7" s="423"/>
      <c r="IB7" s="424"/>
      <c r="IC7" s="425"/>
      <c r="ID7" s="424"/>
      <c r="IE7" s="424"/>
      <c r="IF7" s="426"/>
      <c r="IG7" s="111"/>
      <c r="IH7" s="423" t="s">
        <v>217</v>
      </c>
      <c r="II7" s="424"/>
      <c r="IJ7" s="425"/>
      <c r="IK7" s="424" t="s">
        <v>388</v>
      </c>
      <c r="IL7" s="424"/>
      <c r="IM7" s="426"/>
      <c r="IN7" s="111"/>
      <c r="IO7" s="423" t="s">
        <v>388</v>
      </c>
      <c r="IP7" s="424"/>
      <c r="IQ7" s="425"/>
      <c r="IR7" s="424" t="s">
        <v>218</v>
      </c>
      <c r="IS7" s="424"/>
      <c r="IT7" s="426"/>
      <c r="IU7" s="111"/>
      <c r="IV7" s="423"/>
      <c r="IW7" s="424"/>
      <c r="IX7" s="425"/>
      <c r="IY7" s="424"/>
      <c r="IZ7" s="424"/>
      <c r="JA7" s="426"/>
      <c r="JB7" s="111"/>
      <c r="JC7" s="423" t="s">
        <v>218</v>
      </c>
      <c r="JD7" s="424"/>
      <c r="JE7" s="425"/>
      <c r="JF7" s="424" t="s">
        <v>214</v>
      </c>
      <c r="JG7" s="424"/>
      <c r="JH7" s="426"/>
      <c r="JI7" s="111"/>
      <c r="JJ7" s="423"/>
      <c r="JK7" s="424"/>
      <c r="JL7" s="425"/>
      <c r="JM7" s="424"/>
      <c r="JN7" s="424"/>
      <c r="JO7" s="426"/>
      <c r="JP7" s="111"/>
      <c r="JQ7" s="423" t="s">
        <v>408</v>
      </c>
      <c r="JR7" s="424"/>
      <c r="JS7" s="425"/>
      <c r="JT7" s="424" t="s">
        <v>215</v>
      </c>
      <c r="JU7" s="424"/>
      <c r="JV7" s="426"/>
      <c r="JW7" s="111"/>
      <c r="JX7" s="423"/>
      <c r="JY7" s="424"/>
      <c r="JZ7" s="425"/>
      <c r="KA7" s="424"/>
      <c r="KB7" s="424"/>
      <c r="KC7" s="426"/>
      <c r="KD7" s="111"/>
      <c r="KE7" s="423" t="s">
        <v>265</v>
      </c>
      <c r="KF7" s="424"/>
      <c r="KG7" s="425"/>
      <c r="KH7" s="424" t="s">
        <v>209</v>
      </c>
      <c r="KI7" s="424"/>
      <c r="KJ7" s="426"/>
      <c r="KK7" s="111"/>
      <c r="KL7" s="423"/>
      <c r="KM7" s="424"/>
      <c r="KN7" s="425"/>
      <c r="KO7" s="424"/>
      <c r="KP7" s="424"/>
      <c r="KQ7" s="426"/>
      <c r="KR7" s="111"/>
      <c r="KS7" s="423" t="s">
        <v>415</v>
      </c>
      <c r="KT7" s="424"/>
      <c r="KU7" s="425"/>
      <c r="KV7" s="424" t="s">
        <v>214</v>
      </c>
      <c r="KW7" s="424"/>
      <c r="KX7" s="426"/>
      <c r="KY7" s="111"/>
      <c r="KZ7" s="423"/>
      <c r="LA7" s="424"/>
      <c r="LB7" s="425"/>
      <c r="LC7" s="424"/>
      <c r="LD7" s="424"/>
      <c r="LE7" s="426"/>
      <c r="LF7" s="111"/>
      <c r="LG7" s="423" t="s">
        <v>217</v>
      </c>
      <c r="LH7" s="424"/>
      <c r="LI7" s="425"/>
      <c r="LJ7" s="424" t="s">
        <v>326</v>
      </c>
      <c r="LK7" s="424"/>
      <c r="LL7" s="426"/>
      <c r="LM7" s="111"/>
      <c r="LN7" s="423"/>
      <c r="LO7" s="424"/>
      <c r="LP7" s="425"/>
      <c r="LQ7" s="424"/>
      <c r="LR7" s="424"/>
      <c r="LS7" s="426"/>
      <c r="LT7" s="111"/>
      <c r="LU7" s="423" t="s">
        <v>416</v>
      </c>
      <c r="LV7" s="424"/>
      <c r="LW7" s="425"/>
      <c r="LX7" s="424" t="s">
        <v>215</v>
      </c>
      <c r="LY7" s="424"/>
      <c r="LZ7" s="426"/>
      <c r="MA7" s="111"/>
      <c r="MB7" s="423" t="s">
        <v>215</v>
      </c>
      <c r="MC7" s="424"/>
      <c r="MD7" s="425"/>
      <c r="ME7" s="424"/>
      <c r="MF7" s="424"/>
      <c r="MG7" s="426"/>
      <c r="MH7" s="111"/>
      <c r="MI7" s="423"/>
      <c r="MJ7" s="424"/>
      <c r="MK7" s="425"/>
      <c r="ML7" s="424"/>
      <c r="MM7" s="424"/>
      <c r="MN7" s="426"/>
      <c r="MO7" s="111"/>
      <c r="MP7" s="423" t="s">
        <v>215</v>
      </c>
      <c r="MQ7" s="424"/>
      <c r="MR7" s="425"/>
      <c r="MS7" s="424" t="s">
        <v>326</v>
      </c>
      <c r="MT7" s="424"/>
      <c r="MU7" s="426"/>
      <c r="MV7" s="111"/>
      <c r="MW7" s="423"/>
      <c r="MX7" s="424"/>
      <c r="MY7" s="425"/>
      <c r="MZ7" s="424"/>
      <c r="NA7" s="424"/>
      <c r="NB7" s="426"/>
      <c r="NC7" s="111"/>
      <c r="ND7" s="423"/>
      <c r="NE7" s="424"/>
      <c r="NF7" s="425"/>
      <c r="NG7" s="424"/>
      <c r="NH7" s="424"/>
      <c r="NI7" s="426"/>
      <c r="NJ7" s="111"/>
      <c r="NK7" s="423"/>
      <c r="NL7" s="424"/>
      <c r="NM7" s="425"/>
      <c r="NN7" s="424"/>
      <c r="NO7" s="424"/>
      <c r="NP7" s="426"/>
      <c r="NQ7" s="111"/>
      <c r="NR7" s="423"/>
      <c r="NS7" s="424"/>
      <c r="NT7" s="425"/>
      <c r="NU7" s="424"/>
      <c r="NV7" s="424"/>
      <c r="NW7" s="426"/>
      <c r="NX7" s="111"/>
      <c r="NY7" s="423"/>
      <c r="NZ7" s="424"/>
      <c r="OA7" s="425"/>
      <c r="OB7" s="424"/>
      <c r="OC7" s="424"/>
      <c r="OD7" s="426"/>
      <c r="OE7" s="111"/>
      <c r="OF7" s="423"/>
      <c r="OG7" s="424"/>
      <c r="OH7" s="425"/>
      <c r="OI7" s="424"/>
      <c r="OJ7" s="424"/>
      <c r="OK7" s="426"/>
      <c r="OL7" s="111"/>
      <c r="OM7" s="423"/>
      <c r="ON7" s="424"/>
      <c r="OO7" s="425"/>
      <c r="OP7" s="424"/>
      <c r="OQ7" s="424"/>
      <c r="OR7" s="426"/>
      <c r="OS7" s="111"/>
      <c r="OT7" s="423"/>
      <c r="OU7" s="424"/>
      <c r="OV7" s="425"/>
      <c r="OW7" s="424"/>
      <c r="OX7" s="424"/>
      <c r="OY7" s="426"/>
      <c r="OZ7" s="111"/>
      <c r="PA7" s="423"/>
      <c r="PB7" s="424"/>
      <c r="PC7" s="425"/>
      <c r="PD7" s="424"/>
      <c r="PE7" s="424"/>
      <c r="PF7" s="426"/>
      <c r="PG7" s="111"/>
      <c r="PH7" s="423"/>
      <c r="PI7" s="424"/>
      <c r="PJ7" s="425"/>
      <c r="PK7" s="424"/>
      <c r="PL7" s="424"/>
      <c r="PM7" s="426"/>
      <c r="PN7" s="111"/>
      <c r="PO7" s="423"/>
      <c r="PP7" s="424"/>
      <c r="PQ7" s="425"/>
      <c r="PR7" s="424"/>
      <c r="PS7" s="424"/>
      <c r="PT7" s="426"/>
      <c r="PU7" s="111"/>
      <c r="PV7" s="423"/>
      <c r="PW7" s="424"/>
      <c r="PX7" s="425"/>
      <c r="PY7" s="424"/>
      <c r="PZ7" s="424"/>
      <c r="QA7" s="426"/>
      <c r="QB7" s="111"/>
      <c r="QC7" s="423"/>
      <c r="QD7" s="424"/>
      <c r="QE7" s="425"/>
      <c r="QF7" s="424"/>
      <c r="QG7" s="424"/>
      <c r="QH7" s="426"/>
      <c r="QI7" s="335"/>
      <c r="QJ7" s="423"/>
      <c r="QK7" s="424"/>
      <c r="QL7" s="425"/>
      <c r="QM7" s="424"/>
      <c r="QN7" s="424"/>
      <c r="QO7" s="426"/>
      <c r="QP7" s="335"/>
      <c r="QQ7" s="423"/>
      <c r="QR7" s="424"/>
      <c r="QS7" s="425"/>
      <c r="QT7" s="424"/>
      <c r="QU7" s="424"/>
      <c r="QV7" s="426"/>
    </row>
    <row r="8" spans="1:464" ht="12.75" customHeight="1" x14ac:dyDescent="0.2">
      <c r="A8" s="467"/>
      <c r="B8" s="468"/>
      <c r="C8" s="469"/>
      <c r="D8" s="424"/>
      <c r="E8" s="424"/>
      <c r="F8" s="425"/>
      <c r="G8" s="424"/>
      <c r="H8" s="424"/>
      <c r="I8" s="426"/>
      <c r="J8" s="111"/>
      <c r="K8" s="423"/>
      <c r="L8" s="424"/>
      <c r="M8" s="425"/>
      <c r="N8" s="424"/>
      <c r="O8" s="424"/>
      <c r="P8" s="426"/>
      <c r="Q8" s="111"/>
      <c r="R8" s="423" t="s">
        <v>216</v>
      </c>
      <c r="S8" s="424"/>
      <c r="T8" s="425"/>
      <c r="U8" s="453"/>
      <c r="V8" s="424"/>
      <c r="W8" s="426"/>
      <c r="X8" s="111"/>
      <c r="Y8" s="423"/>
      <c r="Z8" s="424"/>
      <c r="AA8" s="425"/>
      <c r="AB8" s="424"/>
      <c r="AC8" s="424"/>
      <c r="AD8" s="426"/>
      <c r="AE8" s="111"/>
      <c r="AF8" s="423"/>
      <c r="AG8" s="424"/>
      <c r="AH8" s="425"/>
      <c r="AI8" s="424"/>
      <c r="AJ8" s="424"/>
      <c r="AK8" s="426"/>
      <c r="AL8" s="111"/>
      <c r="AM8" s="423"/>
      <c r="AN8" s="424"/>
      <c r="AO8" s="425"/>
      <c r="AP8" s="424"/>
      <c r="AQ8" s="424"/>
      <c r="AR8" s="426"/>
      <c r="AS8" s="111"/>
      <c r="AT8" s="423" t="s">
        <v>215</v>
      </c>
      <c r="AU8" s="424"/>
      <c r="AV8" s="425"/>
      <c r="AW8" s="424" t="s">
        <v>217</v>
      </c>
      <c r="AX8" s="424"/>
      <c r="AY8" s="426"/>
      <c r="AZ8" s="111"/>
      <c r="BA8" s="423" t="s">
        <v>216</v>
      </c>
      <c r="BB8" s="424"/>
      <c r="BC8" s="425"/>
      <c r="BD8" s="424" t="s">
        <v>206</v>
      </c>
      <c r="BE8" s="424"/>
      <c r="BF8" s="426"/>
      <c r="BG8" s="72"/>
      <c r="BH8" s="423" t="s">
        <v>216</v>
      </c>
      <c r="BI8" s="424"/>
      <c r="BJ8" s="425"/>
      <c r="BK8" s="424" t="s">
        <v>356</v>
      </c>
      <c r="BL8" s="424"/>
      <c r="BM8" s="426"/>
      <c r="BN8" s="111"/>
      <c r="BO8" s="423"/>
      <c r="BP8" s="424"/>
      <c r="BQ8" s="425"/>
      <c r="BR8" s="424"/>
      <c r="BS8" s="424"/>
      <c r="BT8" s="426"/>
      <c r="BU8" s="111"/>
      <c r="BV8" s="423"/>
      <c r="BW8" s="424"/>
      <c r="BX8" s="425"/>
      <c r="BY8" s="424"/>
      <c r="BZ8" s="424"/>
      <c r="CA8" s="426"/>
      <c r="CB8" s="111"/>
      <c r="CC8" s="423"/>
      <c r="CD8" s="424"/>
      <c r="CE8" s="425"/>
      <c r="CF8" s="424"/>
      <c r="CG8" s="424"/>
      <c r="CH8" s="426"/>
      <c r="CI8" s="111"/>
      <c r="CJ8" s="423"/>
      <c r="CK8" s="424"/>
      <c r="CL8" s="425"/>
      <c r="CM8" s="424"/>
      <c r="CN8" s="424"/>
      <c r="CO8" s="426"/>
      <c r="CP8" s="111"/>
      <c r="CQ8" s="423" t="s">
        <v>359</v>
      </c>
      <c r="CR8" s="424"/>
      <c r="CS8" s="425"/>
      <c r="CT8" s="424" t="s">
        <v>217</v>
      </c>
      <c r="CU8" s="424"/>
      <c r="CV8" s="426"/>
      <c r="CW8" s="111"/>
      <c r="CX8" s="423" t="s">
        <v>215</v>
      </c>
      <c r="CY8" s="424"/>
      <c r="CZ8" s="425"/>
      <c r="DA8" s="424"/>
      <c r="DB8" s="424"/>
      <c r="DC8" s="426"/>
      <c r="DD8" s="111"/>
      <c r="DE8" s="423"/>
      <c r="DF8" s="424"/>
      <c r="DG8" s="425"/>
      <c r="DH8" s="424"/>
      <c r="DI8" s="424"/>
      <c r="DJ8" s="426"/>
      <c r="DK8" s="111"/>
      <c r="DL8" s="423"/>
      <c r="DM8" s="424"/>
      <c r="DN8" s="425"/>
      <c r="DO8" s="424"/>
      <c r="DP8" s="424"/>
      <c r="DQ8" s="426"/>
      <c r="DR8" s="111"/>
      <c r="DS8" s="423"/>
      <c r="DT8" s="424"/>
      <c r="DU8" s="425"/>
      <c r="DV8" s="424"/>
      <c r="DW8" s="424"/>
      <c r="DX8" s="426"/>
      <c r="DY8" s="111"/>
      <c r="DZ8" s="423"/>
      <c r="EA8" s="424"/>
      <c r="EB8" s="425"/>
      <c r="EC8" s="424"/>
      <c r="ED8" s="424"/>
      <c r="EE8" s="426"/>
      <c r="EF8" s="111"/>
      <c r="EG8" s="423"/>
      <c r="EH8" s="424"/>
      <c r="EI8" s="425"/>
      <c r="EJ8" s="424"/>
      <c r="EK8" s="424"/>
      <c r="EL8" s="426"/>
      <c r="EM8" s="111"/>
      <c r="EN8" s="423" t="s">
        <v>215</v>
      </c>
      <c r="EO8" s="424"/>
      <c r="EP8" s="425"/>
      <c r="EQ8" s="424" t="s">
        <v>211</v>
      </c>
      <c r="ER8" s="424"/>
      <c r="ES8" s="426"/>
      <c r="ET8" s="111"/>
      <c r="EU8" s="423" t="s">
        <v>211</v>
      </c>
      <c r="EV8" s="424"/>
      <c r="EW8" s="425"/>
      <c r="EX8" s="424" t="s">
        <v>208</v>
      </c>
      <c r="EY8" s="424"/>
      <c r="EZ8" s="426"/>
      <c r="FA8" s="111"/>
      <c r="FB8" s="423"/>
      <c r="FC8" s="424"/>
      <c r="FD8" s="425"/>
      <c r="FE8" s="424"/>
      <c r="FF8" s="424"/>
      <c r="FG8" s="426"/>
      <c r="FH8" s="111"/>
      <c r="FI8" s="423"/>
      <c r="FJ8" s="424"/>
      <c r="FK8" s="425"/>
      <c r="FL8" s="424"/>
      <c r="FM8" s="424"/>
      <c r="FN8" s="426"/>
      <c r="FO8" s="111"/>
      <c r="FP8" s="423"/>
      <c r="FQ8" s="424"/>
      <c r="FR8" s="425"/>
      <c r="FS8" s="424"/>
      <c r="FT8" s="424"/>
      <c r="FU8" s="426"/>
      <c r="FV8" s="111"/>
      <c r="FW8" s="423"/>
      <c r="FX8" s="424"/>
      <c r="FY8" s="425"/>
      <c r="FZ8" s="424"/>
      <c r="GA8" s="424"/>
      <c r="GB8" s="426"/>
      <c r="GC8" s="111"/>
      <c r="GD8" s="423" t="s">
        <v>265</v>
      </c>
      <c r="GE8" s="424"/>
      <c r="GF8" s="425"/>
      <c r="GG8" s="424" t="s">
        <v>219</v>
      </c>
      <c r="GH8" s="424"/>
      <c r="GI8" s="426"/>
      <c r="GJ8" s="111"/>
      <c r="GK8" s="423"/>
      <c r="GL8" s="424"/>
      <c r="GM8" s="425"/>
      <c r="GN8" s="424"/>
      <c r="GO8" s="424"/>
      <c r="GP8" s="426"/>
      <c r="GQ8" s="111"/>
      <c r="GR8" s="423"/>
      <c r="GS8" s="424"/>
      <c r="GT8" s="425"/>
      <c r="GU8" s="424"/>
      <c r="GV8" s="424"/>
      <c r="GW8" s="426"/>
      <c r="GX8" s="111"/>
      <c r="GY8" s="423" t="s">
        <v>265</v>
      </c>
      <c r="GZ8" s="424"/>
      <c r="HA8" s="425"/>
      <c r="HB8" s="424" t="s">
        <v>215</v>
      </c>
      <c r="HC8" s="424"/>
      <c r="HD8" s="426"/>
      <c r="HE8" s="111"/>
      <c r="HF8" s="423"/>
      <c r="HG8" s="424"/>
      <c r="HH8" s="425"/>
      <c r="HI8" s="424"/>
      <c r="HJ8" s="424"/>
      <c r="HK8" s="426"/>
      <c r="HL8" s="111"/>
      <c r="HM8" s="423"/>
      <c r="HN8" s="424"/>
      <c r="HO8" s="425"/>
      <c r="HP8" s="424"/>
      <c r="HQ8" s="424"/>
      <c r="HR8" s="426"/>
      <c r="HS8" s="111"/>
      <c r="HT8" s="423"/>
      <c r="HU8" s="424"/>
      <c r="HV8" s="425"/>
      <c r="HW8" s="424" t="s">
        <v>388</v>
      </c>
      <c r="HX8" s="424"/>
      <c r="HY8" s="426"/>
      <c r="HZ8" s="111"/>
      <c r="IA8" s="423"/>
      <c r="IB8" s="424"/>
      <c r="IC8" s="425"/>
      <c r="ID8" s="424"/>
      <c r="IE8" s="424"/>
      <c r="IF8" s="426"/>
      <c r="IG8" s="111"/>
      <c r="IH8" s="423" t="s">
        <v>216</v>
      </c>
      <c r="II8" s="424"/>
      <c r="IJ8" s="425"/>
      <c r="IK8" s="424" t="s">
        <v>213</v>
      </c>
      <c r="IL8" s="424"/>
      <c r="IM8" s="426"/>
      <c r="IN8" s="111"/>
      <c r="IO8" s="423" t="s">
        <v>288</v>
      </c>
      <c r="IP8" s="424"/>
      <c r="IQ8" s="425"/>
      <c r="IR8" s="424"/>
      <c r="IS8" s="424"/>
      <c r="IT8" s="426"/>
      <c r="IU8" s="111"/>
      <c r="IV8" s="423"/>
      <c r="IW8" s="424"/>
      <c r="IX8" s="425"/>
      <c r="IY8" s="424"/>
      <c r="IZ8" s="424"/>
      <c r="JA8" s="426"/>
      <c r="JB8" s="111"/>
      <c r="JC8" s="423" t="s">
        <v>217</v>
      </c>
      <c r="JD8" s="424"/>
      <c r="JE8" s="425"/>
      <c r="JF8" s="424"/>
      <c r="JG8" s="424"/>
      <c r="JH8" s="426"/>
      <c r="JI8" s="111"/>
      <c r="JJ8" s="423"/>
      <c r="JK8" s="424"/>
      <c r="JL8" s="425"/>
      <c r="JM8" s="424"/>
      <c r="JN8" s="424"/>
      <c r="JO8" s="426"/>
      <c r="JP8" s="111"/>
      <c r="JQ8" s="423" t="s">
        <v>215</v>
      </c>
      <c r="JR8" s="424"/>
      <c r="JS8" s="425"/>
      <c r="JT8" s="424" t="s">
        <v>265</v>
      </c>
      <c r="JU8" s="424"/>
      <c r="JV8" s="426"/>
      <c r="JW8" s="111"/>
      <c r="JX8" s="423"/>
      <c r="JY8" s="424"/>
      <c r="JZ8" s="425"/>
      <c r="KA8" s="424"/>
      <c r="KB8" s="424"/>
      <c r="KC8" s="426"/>
      <c r="KD8" s="111"/>
      <c r="KE8" s="423" t="s">
        <v>218</v>
      </c>
      <c r="KF8" s="424"/>
      <c r="KG8" s="425"/>
      <c r="KH8" s="424"/>
      <c r="KI8" s="424"/>
      <c r="KJ8" s="426"/>
      <c r="KK8" s="111"/>
      <c r="KL8" s="423"/>
      <c r="KM8" s="424"/>
      <c r="KN8" s="425"/>
      <c r="KO8" s="424"/>
      <c r="KP8" s="424"/>
      <c r="KQ8" s="426"/>
      <c r="KR8" s="111"/>
      <c r="KS8" s="423"/>
      <c r="KT8" s="424"/>
      <c r="KU8" s="425"/>
      <c r="KV8" s="424" t="s">
        <v>388</v>
      </c>
      <c r="KW8" s="424"/>
      <c r="KX8" s="426"/>
      <c r="KY8" s="111"/>
      <c r="KZ8" s="423"/>
      <c r="LA8" s="424"/>
      <c r="LB8" s="425"/>
      <c r="LC8" s="424"/>
      <c r="LD8" s="424"/>
      <c r="LE8" s="426"/>
      <c r="LF8" s="111"/>
      <c r="LG8" s="423" t="s">
        <v>218</v>
      </c>
      <c r="LH8" s="424"/>
      <c r="LI8" s="425"/>
      <c r="LJ8" s="424"/>
      <c r="LK8" s="424"/>
      <c r="LL8" s="426"/>
      <c r="LM8" s="111"/>
      <c r="LN8" s="423"/>
      <c r="LO8" s="424"/>
      <c r="LP8" s="425"/>
      <c r="LQ8" s="424"/>
      <c r="LR8" s="424"/>
      <c r="LS8" s="426"/>
      <c r="LT8" s="111"/>
      <c r="LU8" s="423" t="s">
        <v>215</v>
      </c>
      <c r="LV8" s="424"/>
      <c r="LW8" s="425"/>
      <c r="LX8" s="424" t="s">
        <v>416</v>
      </c>
      <c r="LY8" s="424"/>
      <c r="LZ8" s="426"/>
      <c r="MA8" s="111"/>
      <c r="MB8" s="423"/>
      <c r="MC8" s="424"/>
      <c r="MD8" s="425"/>
      <c r="ME8" s="424"/>
      <c r="MF8" s="424"/>
      <c r="MG8" s="426"/>
      <c r="MH8" s="111"/>
      <c r="MI8" s="423"/>
      <c r="MJ8" s="424"/>
      <c r="MK8" s="425"/>
      <c r="ML8" s="424"/>
      <c r="MM8" s="424"/>
      <c r="MN8" s="426"/>
      <c r="MO8" s="111"/>
      <c r="MP8" s="423"/>
      <c r="MQ8" s="424"/>
      <c r="MR8" s="425"/>
      <c r="MS8" s="424"/>
      <c r="MT8" s="424"/>
      <c r="MU8" s="426"/>
      <c r="MV8" s="111"/>
      <c r="MW8" s="423"/>
      <c r="MX8" s="424"/>
      <c r="MY8" s="425"/>
      <c r="MZ8" s="424"/>
      <c r="NA8" s="424"/>
      <c r="NB8" s="426"/>
      <c r="NC8" s="111"/>
      <c r="ND8" s="423"/>
      <c r="NE8" s="424"/>
      <c r="NF8" s="425"/>
      <c r="NG8" s="424"/>
      <c r="NH8" s="424"/>
      <c r="NI8" s="426"/>
      <c r="NJ8" s="111"/>
      <c r="NK8" s="423"/>
      <c r="NL8" s="424"/>
      <c r="NM8" s="425"/>
      <c r="NN8" s="424"/>
      <c r="NO8" s="424"/>
      <c r="NP8" s="426"/>
      <c r="NQ8" s="111"/>
      <c r="NR8" s="423"/>
      <c r="NS8" s="424"/>
      <c r="NT8" s="425"/>
      <c r="NU8" s="424"/>
      <c r="NV8" s="424"/>
      <c r="NW8" s="426"/>
      <c r="NX8" s="111"/>
      <c r="NY8" s="423"/>
      <c r="NZ8" s="424"/>
      <c r="OA8" s="425"/>
      <c r="OB8" s="424"/>
      <c r="OC8" s="424"/>
      <c r="OD8" s="426"/>
      <c r="OE8" s="111"/>
      <c r="OF8" s="423"/>
      <c r="OG8" s="424"/>
      <c r="OH8" s="425"/>
      <c r="OI8" s="424"/>
      <c r="OJ8" s="424"/>
      <c r="OK8" s="426"/>
      <c r="OL8" s="111"/>
      <c r="OM8" s="423"/>
      <c r="ON8" s="424"/>
      <c r="OO8" s="425"/>
      <c r="OP8" s="424"/>
      <c r="OQ8" s="424"/>
      <c r="OR8" s="426"/>
      <c r="OS8" s="111"/>
      <c r="OT8" s="423"/>
      <c r="OU8" s="424"/>
      <c r="OV8" s="425"/>
      <c r="OW8" s="424"/>
      <c r="OX8" s="424"/>
      <c r="OY8" s="426"/>
      <c r="OZ8" s="111"/>
      <c r="PA8" s="423"/>
      <c r="PB8" s="424"/>
      <c r="PC8" s="425"/>
      <c r="PD8" s="424"/>
      <c r="PE8" s="424"/>
      <c r="PF8" s="426"/>
      <c r="PG8" s="111"/>
      <c r="PH8" s="423"/>
      <c r="PI8" s="424"/>
      <c r="PJ8" s="425"/>
      <c r="PK8" s="424"/>
      <c r="PL8" s="424"/>
      <c r="PM8" s="426"/>
      <c r="PN8" s="111"/>
      <c r="PO8" s="423"/>
      <c r="PP8" s="424"/>
      <c r="PQ8" s="425"/>
      <c r="PR8" s="424"/>
      <c r="PS8" s="424"/>
      <c r="PT8" s="426"/>
      <c r="PU8" s="111"/>
      <c r="PV8" s="423"/>
      <c r="PW8" s="424"/>
      <c r="PX8" s="425"/>
      <c r="PY8" s="424"/>
      <c r="PZ8" s="424"/>
      <c r="QA8" s="426"/>
      <c r="QB8" s="111"/>
      <c r="QC8" s="423"/>
      <c r="QD8" s="424"/>
      <c r="QE8" s="425"/>
      <c r="QF8" s="424"/>
      <c r="QG8" s="424"/>
      <c r="QH8" s="426"/>
      <c r="QI8" s="335"/>
      <c r="QJ8" s="423"/>
      <c r="QK8" s="424"/>
      <c r="QL8" s="425"/>
      <c r="QM8" s="424"/>
      <c r="QN8" s="424"/>
      <c r="QO8" s="426"/>
      <c r="QP8" s="335"/>
      <c r="QQ8" s="423"/>
      <c r="QR8" s="424"/>
      <c r="QS8" s="425"/>
      <c r="QT8" s="424"/>
      <c r="QU8" s="424"/>
      <c r="QV8" s="426"/>
    </row>
    <row r="9" spans="1:464" ht="12.75" customHeight="1" thickBot="1" x14ac:dyDescent="0.25">
      <c r="A9" s="467"/>
      <c r="B9" s="468"/>
      <c r="C9" s="469"/>
      <c r="D9" s="428"/>
      <c r="E9" s="428"/>
      <c r="F9" s="431"/>
      <c r="G9" s="427"/>
      <c r="H9" s="428"/>
      <c r="I9" s="429"/>
      <c r="J9" s="111"/>
      <c r="K9" s="430"/>
      <c r="L9" s="428"/>
      <c r="M9" s="431"/>
      <c r="N9" s="427"/>
      <c r="O9" s="428"/>
      <c r="P9" s="429"/>
      <c r="Q9" s="112"/>
      <c r="R9" s="423"/>
      <c r="S9" s="424"/>
      <c r="T9" s="425"/>
      <c r="U9" s="453"/>
      <c r="V9" s="424"/>
      <c r="W9" s="426"/>
      <c r="X9" s="112"/>
      <c r="Y9" s="430"/>
      <c r="Z9" s="428"/>
      <c r="AA9" s="431"/>
      <c r="AB9" s="427"/>
      <c r="AC9" s="428"/>
      <c r="AD9" s="429"/>
      <c r="AE9" s="112"/>
      <c r="AF9" s="430"/>
      <c r="AG9" s="428"/>
      <c r="AH9" s="431"/>
      <c r="AI9" s="427"/>
      <c r="AJ9" s="428"/>
      <c r="AK9" s="429"/>
      <c r="AL9" s="112"/>
      <c r="AM9" s="430"/>
      <c r="AN9" s="428"/>
      <c r="AO9" s="431"/>
      <c r="AP9" s="427"/>
      <c r="AQ9" s="428"/>
      <c r="AR9" s="429"/>
      <c r="AS9" s="112"/>
      <c r="AT9" s="430"/>
      <c r="AU9" s="428"/>
      <c r="AV9" s="431"/>
      <c r="AW9" s="427"/>
      <c r="AX9" s="428"/>
      <c r="AY9" s="429"/>
      <c r="AZ9" s="112"/>
      <c r="BA9" s="430"/>
      <c r="BB9" s="428"/>
      <c r="BC9" s="431"/>
      <c r="BD9" s="427"/>
      <c r="BE9" s="428"/>
      <c r="BF9" s="429"/>
      <c r="BG9" s="79"/>
      <c r="BH9" s="430"/>
      <c r="BI9" s="428"/>
      <c r="BJ9" s="431"/>
      <c r="BK9" s="427"/>
      <c r="BL9" s="428"/>
      <c r="BM9" s="429"/>
      <c r="BN9" s="112"/>
      <c r="BO9" s="430"/>
      <c r="BP9" s="428"/>
      <c r="BQ9" s="431"/>
      <c r="BR9" s="427"/>
      <c r="BS9" s="428"/>
      <c r="BT9" s="429"/>
      <c r="BU9" s="112"/>
      <c r="BV9" s="430"/>
      <c r="BW9" s="428"/>
      <c r="BX9" s="431"/>
      <c r="BY9" s="427"/>
      <c r="BZ9" s="428"/>
      <c r="CA9" s="429"/>
      <c r="CB9" s="112"/>
      <c r="CC9" s="430"/>
      <c r="CD9" s="428"/>
      <c r="CE9" s="431"/>
      <c r="CF9" s="427"/>
      <c r="CG9" s="428"/>
      <c r="CH9" s="429"/>
      <c r="CI9" s="112"/>
      <c r="CJ9" s="430"/>
      <c r="CK9" s="428"/>
      <c r="CL9" s="431"/>
      <c r="CM9" s="427"/>
      <c r="CN9" s="428"/>
      <c r="CO9" s="429"/>
      <c r="CP9" s="112"/>
      <c r="CQ9" s="430" t="s">
        <v>215</v>
      </c>
      <c r="CR9" s="428"/>
      <c r="CS9" s="431"/>
      <c r="CT9" s="427" t="s">
        <v>265</v>
      </c>
      <c r="CU9" s="428"/>
      <c r="CV9" s="429"/>
      <c r="CW9" s="112"/>
      <c r="CX9" s="430"/>
      <c r="CY9" s="428"/>
      <c r="CZ9" s="431"/>
      <c r="DA9" s="427"/>
      <c r="DB9" s="428"/>
      <c r="DC9" s="429"/>
      <c r="DD9" s="112"/>
      <c r="DE9" s="430"/>
      <c r="DF9" s="428"/>
      <c r="DG9" s="431"/>
      <c r="DH9" s="427"/>
      <c r="DI9" s="428"/>
      <c r="DJ9" s="429"/>
      <c r="DK9" s="112"/>
      <c r="DL9" s="430"/>
      <c r="DM9" s="428"/>
      <c r="DN9" s="431"/>
      <c r="DO9" s="427"/>
      <c r="DP9" s="428"/>
      <c r="DQ9" s="429"/>
      <c r="DR9" s="112"/>
      <c r="DS9" s="430"/>
      <c r="DT9" s="428"/>
      <c r="DU9" s="431"/>
      <c r="DV9" s="427"/>
      <c r="DW9" s="428"/>
      <c r="DX9" s="429"/>
      <c r="DY9" s="112"/>
      <c r="DZ9" s="430"/>
      <c r="EA9" s="428"/>
      <c r="EB9" s="431"/>
      <c r="EC9" s="427"/>
      <c r="ED9" s="428"/>
      <c r="EE9" s="429"/>
      <c r="EF9" s="112"/>
      <c r="EG9" s="430"/>
      <c r="EH9" s="428"/>
      <c r="EI9" s="431"/>
      <c r="EJ9" s="427"/>
      <c r="EK9" s="428"/>
      <c r="EL9" s="429"/>
      <c r="EM9" s="112"/>
      <c r="EN9" s="430"/>
      <c r="EO9" s="428"/>
      <c r="EP9" s="431"/>
      <c r="EQ9" s="427"/>
      <c r="ER9" s="428"/>
      <c r="ES9" s="429"/>
      <c r="ET9" s="112"/>
      <c r="EU9" s="430"/>
      <c r="EV9" s="428"/>
      <c r="EW9" s="431"/>
      <c r="EX9" s="427"/>
      <c r="EY9" s="428"/>
      <c r="EZ9" s="429"/>
      <c r="FA9" s="112"/>
      <c r="FB9" s="430"/>
      <c r="FC9" s="428"/>
      <c r="FD9" s="431"/>
      <c r="FE9" s="427"/>
      <c r="FF9" s="428"/>
      <c r="FG9" s="429"/>
      <c r="FH9" s="112"/>
      <c r="FI9" s="430"/>
      <c r="FJ9" s="428"/>
      <c r="FK9" s="431"/>
      <c r="FL9" s="427"/>
      <c r="FM9" s="428"/>
      <c r="FN9" s="429"/>
      <c r="FO9" s="112"/>
      <c r="FP9" s="430"/>
      <c r="FQ9" s="428"/>
      <c r="FR9" s="431"/>
      <c r="FS9" s="427"/>
      <c r="FT9" s="428"/>
      <c r="FU9" s="429"/>
      <c r="FV9" s="112"/>
      <c r="FW9" s="430"/>
      <c r="FX9" s="428"/>
      <c r="FY9" s="431"/>
      <c r="FZ9" s="427"/>
      <c r="GA9" s="428"/>
      <c r="GB9" s="429"/>
      <c r="GC9" s="112"/>
      <c r="GD9" s="430" t="s">
        <v>215</v>
      </c>
      <c r="GE9" s="428"/>
      <c r="GF9" s="431"/>
      <c r="GG9" s="427" t="s">
        <v>211</v>
      </c>
      <c r="GH9" s="428"/>
      <c r="GI9" s="429"/>
      <c r="GJ9" s="112"/>
      <c r="GK9" s="430"/>
      <c r="GL9" s="428"/>
      <c r="GM9" s="431"/>
      <c r="GN9" s="427"/>
      <c r="GO9" s="428"/>
      <c r="GP9" s="429"/>
      <c r="GQ9" s="112"/>
      <c r="GR9" s="430"/>
      <c r="GS9" s="428"/>
      <c r="GT9" s="431"/>
      <c r="GU9" s="427"/>
      <c r="GV9" s="428"/>
      <c r="GW9" s="429"/>
      <c r="GX9" s="112"/>
      <c r="GY9" s="430"/>
      <c r="GZ9" s="428"/>
      <c r="HA9" s="431"/>
      <c r="HB9" s="427"/>
      <c r="HC9" s="428"/>
      <c r="HD9" s="429"/>
      <c r="HE9" s="112"/>
      <c r="HF9" s="430"/>
      <c r="HG9" s="428"/>
      <c r="HH9" s="431"/>
      <c r="HI9" s="427"/>
      <c r="HJ9" s="428"/>
      <c r="HK9" s="429"/>
      <c r="HL9" s="112"/>
      <c r="HM9" s="430"/>
      <c r="HN9" s="428"/>
      <c r="HO9" s="431"/>
      <c r="HP9" s="427"/>
      <c r="HQ9" s="428"/>
      <c r="HR9" s="429"/>
      <c r="HS9" s="112"/>
      <c r="HT9" s="430"/>
      <c r="HU9" s="428"/>
      <c r="HV9" s="431"/>
      <c r="HW9" s="427" t="s">
        <v>207</v>
      </c>
      <c r="HX9" s="428"/>
      <c r="HY9" s="429"/>
      <c r="HZ9" s="112"/>
      <c r="IA9" s="430"/>
      <c r="IB9" s="428"/>
      <c r="IC9" s="431"/>
      <c r="ID9" s="427"/>
      <c r="IE9" s="428"/>
      <c r="IF9" s="429"/>
      <c r="IG9" s="112"/>
      <c r="IH9" s="430" t="s">
        <v>206</v>
      </c>
      <c r="II9" s="428"/>
      <c r="IJ9" s="431"/>
      <c r="IK9" s="427" t="s">
        <v>288</v>
      </c>
      <c r="IL9" s="428"/>
      <c r="IM9" s="429"/>
      <c r="IN9" s="112"/>
      <c r="IO9" s="430" t="s">
        <v>218</v>
      </c>
      <c r="IP9" s="428"/>
      <c r="IQ9" s="431"/>
      <c r="IR9" s="427" t="s">
        <v>217</v>
      </c>
      <c r="IS9" s="428"/>
      <c r="IT9" s="429"/>
      <c r="IU9" s="112"/>
      <c r="IV9" s="430"/>
      <c r="IW9" s="428"/>
      <c r="IX9" s="431"/>
      <c r="IY9" s="427"/>
      <c r="IZ9" s="428"/>
      <c r="JA9" s="429"/>
      <c r="JB9" s="112"/>
      <c r="JC9" s="430"/>
      <c r="JD9" s="428"/>
      <c r="JE9" s="431"/>
      <c r="JF9" s="427"/>
      <c r="JG9" s="428"/>
      <c r="JH9" s="429"/>
      <c r="JI9" s="112"/>
      <c r="JJ9" s="430"/>
      <c r="JK9" s="428"/>
      <c r="JL9" s="431"/>
      <c r="JM9" s="427"/>
      <c r="JN9" s="428"/>
      <c r="JO9" s="429"/>
      <c r="JP9" s="112"/>
      <c r="JQ9" s="430" t="s">
        <v>265</v>
      </c>
      <c r="JR9" s="428"/>
      <c r="JS9" s="431"/>
      <c r="JT9" s="427" t="s">
        <v>218</v>
      </c>
      <c r="JU9" s="428"/>
      <c r="JV9" s="429"/>
      <c r="JW9" s="112"/>
      <c r="JX9" s="430"/>
      <c r="JY9" s="428"/>
      <c r="JZ9" s="431"/>
      <c r="KA9" s="427"/>
      <c r="KB9" s="428"/>
      <c r="KC9" s="429"/>
      <c r="KD9" s="112"/>
      <c r="KE9" s="430" t="s">
        <v>214</v>
      </c>
      <c r="KF9" s="428"/>
      <c r="KG9" s="431"/>
      <c r="KH9" s="427"/>
      <c r="KI9" s="428"/>
      <c r="KJ9" s="429"/>
      <c r="KK9" s="112"/>
      <c r="KL9" s="430"/>
      <c r="KM9" s="428"/>
      <c r="KN9" s="431"/>
      <c r="KO9" s="427"/>
      <c r="KP9" s="428"/>
      <c r="KQ9" s="429"/>
      <c r="KR9" s="112"/>
      <c r="KS9" s="430"/>
      <c r="KT9" s="428"/>
      <c r="KU9" s="431"/>
      <c r="KV9" s="427"/>
      <c r="KW9" s="428"/>
      <c r="KX9" s="429"/>
      <c r="KY9" s="112"/>
      <c r="KZ9" s="430"/>
      <c r="LA9" s="428"/>
      <c r="LB9" s="431"/>
      <c r="LC9" s="427"/>
      <c r="LD9" s="428"/>
      <c r="LE9" s="429"/>
      <c r="LF9" s="112"/>
      <c r="LG9" s="430" t="s">
        <v>288</v>
      </c>
      <c r="LH9" s="428"/>
      <c r="LI9" s="431"/>
      <c r="LJ9" s="427"/>
      <c r="LK9" s="428"/>
      <c r="LL9" s="429"/>
      <c r="LM9" s="112"/>
      <c r="LN9" s="430"/>
      <c r="LO9" s="428"/>
      <c r="LP9" s="431"/>
      <c r="LQ9" s="427"/>
      <c r="LR9" s="428"/>
      <c r="LS9" s="429"/>
      <c r="LT9" s="112"/>
      <c r="LU9" s="430" t="s">
        <v>265</v>
      </c>
      <c r="LV9" s="428"/>
      <c r="LW9" s="431"/>
      <c r="LX9" s="427" t="s">
        <v>214</v>
      </c>
      <c r="LY9" s="428"/>
      <c r="LZ9" s="429"/>
      <c r="MA9" s="112"/>
      <c r="MB9" s="430"/>
      <c r="MC9" s="428"/>
      <c r="MD9" s="431"/>
      <c r="ME9" s="427"/>
      <c r="MF9" s="428"/>
      <c r="MG9" s="429"/>
      <c r="MH9" s="112"/>
      <c r="MI9" s="430"/>
      <c r="MJ9" s="428"/>
      <c r="MK9" s="431"/>
      <c r="ML9" s="427"/>
      <c r="MM9" s="428"/>
      <c r="MN9" s="429"/>
      <c r="MO9" s="112"/>
      <c r="MP9" s="430"/>
      <c r="MQ9" s="428"/>
      <c r="MR9" s="431"/>
      <c r="MS9" s="427"/>
      <c r="MT9" s="428"/>
      <c r="MU9" s="429"/>
      <c r="MV9" s="112"/>
      <c r="MW9" s="430"/>
      <c r="MX9" s="428"/>
      <c r="MY9" s="431"/>
      <c r="MZ9" s="427"/>
      <c r="NA9" s="428"/>
      <c r="NB9" s="429"/>
      <c r="NC9" s="112"/>
      <c r="ND9" s="430"/>
      <c r="NE9" s="428"/>
      <c r="NF9" s="431"/>
      <c r="NG9" s="427"/>
      <c r="NH9" s="428"/>
      <c r="NI9" s="429"/>
      <c r="NJ9" s="112"/>
      <c r="NK9" s="430"/>
      <c r="NL9" s="428"/>
      <c r="NM9" s="431"/>
      <c r="NN9" s="427"/>
      <c r="NO9" s="428"/>
      <c r="NP9" s="429"/>
      <c r="NQ9" s="112"/>
      <c r="NR9" s="430"/>
      <c r="NS9" s="428"/>
      <c r="NT9" s="431"/>
      <c r="NU9" s="427"/>
      <c r="NV9" s="428"/>
      <c r="NW9" s="429"/>
      <c r="NX9" s="112"/>
      <c r="NY9" s="430"/>
      <c r="NZ9" s="428"/>
      <c r="OA9" s="431"/>
      <c r="OB9" s="427"/>
      <c r="OC9" s="428"/>
      <c r="OD9" s="429"/>
      <c r="OE9" s="112"/>
      <c r="OF9" s="430"/>
      <c r="OG9" s="428"/>
      <c r="OH9" s="431"/>
      <c r="OI9" s="427"/>
      <c r="OJ9" s="428"/>
      <c r="OK9" s="429"/>
      <c r="OL9" s="112"/>
      <c r="OM9" s="430"/>
      <c r="ON9" s="428"/>
      <c r="OO9" s="431"/>
      <c r="OP9" s="427"/>
      <c r="OQ9" s="428"/>
      <c r="OR9" s="429"/>
      <c r="OS9" s="112"/>
      <c r="OT9" s="430"/>
      <c r="OU9" s="428"/>
      <c r="OV9" s="431"/>
      <c r="OW9" s="427"/>
      <c r="OX9" s="428"/>
      <c r="OY9" s="429"/>
      <c r="OZ9" s="112"/>
      <c r="PA9" s="430"/>
      <c r="PB9" s="428"/>
      <c r="PC9" s="431"/>
      <c r="PD9" s="427"/>
      <c r="PE9" s="428"/>
      <c r="PF9" s="429"/>
      <c r="PG9" s="112"/>
      <c r="PH9" s="430"/>
      <c r="PI9" s="428"/>
      <c r="PJ9" s="431"/>
      <c r="PK9" s="427"/>
      <c r="PL9" s="428"/>
      <c r="PM9" s="429"/>
      <c r="PN9" s="112"/>
      <c r="PO9" s="430"/>
      <c r="PP9" s="428"/>
      <c r="PQ9" s="431"/>
      <c r="PR9" s="427"/>
      <c r="PS9" s="428"/>
      <c r="PT9" s="429"/>
      <c r="PU9" s="112"/>
      <c r="PV9" s="430"/>
      <c r="PW9" s="428"/>
      <c r="PX9" s="431"/>
      <c r="PY9" s="427"/>
      <c r="PZ9" s="428"/>
      <c r="QA9" s="429"/>
      <c r="QB9" s="112"/>
      <c r="QC9" s="430"/>
      <c r="QD9" s="428"/>
      <c r="QE9" s="431"/>
      <c r="QF9" s="427"/>
      <c r="QG9" s="428"/>
      <c r="QH9" s="429"/>
      <c r="QI9" s="335"/>
      <c r="QJ9" s="430"/>
      <c r="QK9" s="428"/>
      <c r="QL9" s="431"/>
      <c r="QM9" s="427"/>
      <c r="QN9" s="428"/>
      <c r="QO9" s="429"/>
      <c r="QP9" s="335"/>
      <c r="QQ9" s="430"/>
      <c r="QR9" s="428"/>
      <c r="QS9" s="431"/>
      <c r="QT9" s="427"/>
      <c r="QU9" s="428"/>
      <c r="QV9" s="429"/>
    </row>
    <row r="10" spans="1:464" ht="5.0999999999999996" customHeight="1" thickBot="1" x14ac:dyDescent="0.25">
      <c r="A10" s="470"/>
      <c r="B10" s="471"/>
      <c r="C10" s="472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288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40" t="s">
        <v>151</v>
      </c>
      <c r="B11" s="441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>
        <f>IF(ISBLANK($MG$3),"",IF(ISBLANK(Tipy!KF6),0,IF(AND(Tipy!KF6=Výsledky!$ME$3,Tipy!KH6=Výsledky!$MG$3),60,0)))</f>
        <v>0</v>
      </c>
      <c r="MC12" s="5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6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6">
        <f>IF(ISBLANK($MG$3),"",IF(OR(Tipy!KJ6=Výsledky!$ME$6,Tipy!KJ6=Výsledky!$ME$7,Tipy!KJ6=Výsledky!$ME$8,Tipy!KJ6=Výsledky!$ME$9),VLOOKUP(Tipy!KJ6,'Kategórie hráčov'!$A$27:$B$76,2,FALSE),0))</f>
        <v>20</v>
      </c>
      <c r="MF12" s="5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60">
        <f>IF(ISBLANK($MG$3),"",IF(ISBLANK(Tipy!KF6),"-",SUM(MB12:MF12)))</f>
        <v>40</v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>
        <f>IF(ISBLANK($MU$3),"",IF(ISBLANK(Tipy!KR6),0,IF(AND(Tipy!KR6=Výsledky!$MS$3,Tipy!KT6=Výsledky!$MU$3),60,0)))</f>
        <v>0</v>
      </c>
      <c r="MQ12" s="5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6">
        <f>IF(ISBLANK($MU$3),"",IF(OR(Tipy!KU6=Výsledky!$MP$6,Tipy!KU6=Výsledky!$MP$7,Tipy!KU6=Výsledky!$MP$8,Tipy!KU6=Výsledky!$MP$9),IF(VLOOKUP(Tipy!KU6,'Kategórie hráčov'!$A$2:$B$46,2,FALSE)=30,30,20),0))</f>
        <v>20</v>
      </c>
      <c r="MS12" s="56">
        <f>IF(ISBLANK($MU$3),"",IF(OR(Tipy!KV6=Výsledky!$MS$6,Tipy!KV6=Výsledky!$MS$7,Tipy!KV6=Výsledky!$MS$8,Tipy!KV6=Výsledky!$MS$9),IF(VLOOKUP(Tipy!KV6,'Kategórie hráčov'!$A$2:$B$46,2,FALSE)=30,30,20),0))</f>
        <v>0</v>
      </c>
      <c r="MT12" s="57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60">
        <f>IF(ISBLANK($MU$3),"",IF(ISBLANK(Tipy!KR6),"-",SUM(MP12:MT12)))</f>
        <v>40</v>
      </c>
      <c r="MV12" s="59"/>
      <c r="MW12" s="56" t="str">
        <f>IF(ISBLANK($NP$3),"",IF(ISBLANK(Tipy!KX6),0,IF(AND(Tipy!KX6=Výsledky!$NN$3,Tipy!KZ6=Výsledky!$NP$3),60,0)))</f>
        <v/>
      </c>
      <c r="MX12" s="56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56" t="str">
        <f>IF(ISBLANK($NP$3),"",IF(OR(Tipy!LA6=Výsledky!$MW$6,Tipy!LA6=Výsledky!$MW$7,Tipy!LA6=Výsledky!$MW$8,Tipy!LA6=Výsledky!$MW$9),IF(VLOOKUP(Tipy!LA6,'Kategórie hráčov'!$A$2:$B$46,2,FALSE)=30,30,20),0))</f>
        <v/>
      </c>
      <c r="MZ12" s="56" t="str">
        <f>IF(ISBLANK($NP$3),"",IF(OR(Tipy!LB6=Výsledky!$MZ$6,Tipy!LB6=Výsledky!$MZ$7,Tipy!LB6=Výsledky!$MZ$8,Tipy!LB6=Výsledky!$MZ$9),IF(VLOOKUP(Tipy!LB6,'Kategórie hráčov'!$A$2:$B$46,2,FALSE)=30,30,20),0))</f>
        <v/>
      </c>
      <c r="NA12" s="57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0" t="str">
        <f>IF(ISBLANK($NP$3),"",IF(ISBLANK(Tipy!KX6),"-",SUM(MW12:NA12)))</f>
        <v/>
      </c>
      <c r="NC12" s="59"/>
      <c r="ND12" s="56" t="str">
        <f>IF(ISBLANK($NB$3),"",IF(ISBLANK(Tipy!LD6),0,IF(AND(Tipy!LD6=Výsledky!$MZ$3,Tipy!LF6=Výsledky!$NB$3),60,0)))</f>
        <v/>
      </c>
      <c r="NE12" s="56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56" t="str">
        <f>IF(ISBLANK($NB$3),"",IF(OR(Tipy!LG6=Výsledky!#REF!,Tipy!LG6=Výsledky!#REF!,Tipy!LG6=Výsledky!#REF!,Tipy!LG6=Výsledky!$ND$9),IF(VLOOKUP(Tipy!LG6,'Kategórie hráčov'!$A$2:$B$46,2,FALSE)=30,30,20),0))</f>
        <v/>
      </c>
      <c r="NG12" s="56" t="str">
        <f>IF(ISBLANK($NB$3),"",IF(OR(Tipy!LH6=Výsledky!#REF!,Tipy!LH6=Výsledky!#REF!,Tipy!LH6=Výsledky!#REF!,Tipy!LH6=Výsledky!$NG$9),IF(VLOOKUP(Tipy!LH6,'Kategórie hráčov'!$A$2:$B$46,2,FALSE)=30,30,20),0))</f>
        <v/>
      </c>
      <c r="NH12" s="57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0" t="str">
        <f>IF(ISBLANK($NB$3),"",IF(ISBLANK(Tipy!LD6),"-",SUM(ND12:NH12)))</f>
        <v/>
      </c>
      <c r="NJ12" s="59"/>
      <c r="NK12" s="56" t="str">
        <f>IF(ISBLANK($OD$3),"",IF(ISBLANK(Tipy!LJ6),0,IF(AND(Tipy!LJ6=Výsledky!$OB$3,Tipy!LL6=Výsledky!$OD$3),60,0)))</f>
        <v/>
      </c>
      <c r="NL12" s="56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56" t="str">
        <f>IF(ISBLANK($OD$3),"",IF(OR(Tipy!LM6=Výsledky!$NK$6,Tipy!LM6=Výsledky!$NK$7,Tipy!LM6=Výsledky!$NK$8,Tipy!LM6=Výsledky!$NK$9),IF(VLOOKUP(Tipy!LM6,'Kategórie hráčov'!$A$2:$B$46,2,FALSE)=30,30,20),0))</f>
        <v/>
      </c>
      <c r="NN12" s="56" t="str">
        <f>IF(ISBLANK($OD$3),"",IF(OR(Tipy!LN6=Výsledky!$NN$6,Tipy!LN6=Výsledky!$NN$7,Tipy!LN6=Výsledky!$NN$8,Tipy!LN6=Výsledky!$NN$9),IF(VLOOKUP(Tipy!LN6,'Kategórie hráčov'!$A$2:$B$46,2,FALSE)=30,30,20),0))</f>
        <v/>
      </c>
      <c r="NO12" s="57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0" t="str">
        <f>IF(ISBLANK($OD$3),"",IF(ISBLANK(Tipy!LJ6),"-",SUM(NK12:NO12)))</f>
        <v/>
      </c>
      <c r="NQ12" s="59"/>
      <c r="NR12" s="56" t="str">
        <f>IF(ISBLANK($NI$3),"",IF(ISBLANK(Tipy!LP6),0,IF(AND(Tipy!LP6=Výsledky!$NG$3,Tipy!LR6=Výsledky!$NI$3),60,0)))</f>
        <v/>
      </c>
      <c r="NS12" s="56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56" t="str">
        <f>IF(ISBLANK($NI$3),"",IF(OR(Tipy!LS6=Výsledky!$NR$6,Tipy!LS6=Výsledky!$NR$7,Tipy!LS6=Výsledky!$NR$8,Tipy!LS6=Výsledky!$NR$9),IF(VLOOKUP(Tipy!LS6,'Kategórie hráčov'!$A$2:$B$46,2,FALSE)=30,30,20),0))</f>
        <v/>
      </c>
      <c r="NU12" s="56" t="str">
        <f>IF(ISBLANK($NI$3),"",IF(OR(Tipy!LT6=Výsledky!$NU$6,Tipy!LT6=Výsledky!$NU$7,Tipy!LT6=Výsledky!$NU$8,Tipy!LT6=Výsledky!$NU$9),IF(VLOOKUP(Tipy!LT6,'Kategórie hráčov'!$A$2:$B$46,2,FALSE)=30,30,20),0))</f>
        <v/>
      </c>
      <c r="NV12" s="57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0" t="str">
        <f>IF(ISBLANK($NI$3),"",IF(ISBLANK(Tipy!LP6),"-",SUM(NR12:NV12)))</f>
        <v/>
      </c>
      <c r="NX12" s="59"/>
      <c r="NY12" s="56" t="str">
        <f>IF(ISBLANK($OK$3),"",IF(ISBLANK(Tipy!LV6),0,IF(AND(Tipy!LV6=Výsledky!$OI$3,Tipy!LX6=Výsledky!$OK$3),60,0)))</f>
        <v/>
      </c>
      <c r="NZ12" s="5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56" t="str">
        <f>IF(ISBLANK($OK$3),"",IF(OR(Tipy!LY6=Výsledky!#REF!,Tipy!LY6=Výsledky!#REF!,Tipy!LY6=Výsledky!#REF!,Tipy!LY6=Výsledky!$NY$9),IF(VLOOKUP(Tipy!LY6,'Kategórie hráčov'!$A$2:$B$46,2,FALSE)=30,30,20),0))</f>
        <v/>
      </c>
      <c r="OB12" s="56" t="str">
        <f>IF(ISBLANK($OK$3),"",IF(OR(Tipy!LZ6=Výsledky!#REF!,Tipy!LZ6=Výsledky!#REF!,Tipy!LZ6=Výsledky!#REF!,Tipy!LZ6=Výsledky!$OB$9),IF(VLOOKUP(Tipy!LZ6,'Kategórie hráčov'!$A$2:$B$46,2,FALSE)=30,30,20),0))</f>
        <v/>
      </c>
      <c r="OC12" s="5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0" t="str">
        <f>IF(ISBLANK($OK$3),"",IF(ISBLANK(Tipy!LV6),"-",SUM(NY12:OC12)))</f>
        <v/>
      </c>
      <c r="OE12" s="59"/>
      <c r="OF12" s="56" t="str">
        <f>IF(ISBLANK($NW$3),"",IF(ISBLANK(Tipy!MB6),0,IF(AND(Tipy!MB6=Výsledky!$NU$3,Tipy!MD6=Výsledky!$NW$3),60,0)))</f>
        <v/>
      </c>
      <c r="OG12" s="5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56" t="str">
        <f>IF(ISBLANK($NW$3),"",IF(OR(Tipy!ME6=Výsledky!$OF$6,Tipy!ME6=Výsledky!$OF$7,Tipy!ME6=Výsledky!$OF$8,Tipy!ME6=Výsledky!$OF$9),IF(VLOOKUP(Tipy!ME6,'Kategórie hráčov'!$A$2:$B$46,2,FALSE)=30,30,20),0))</f>
        <v/>
      </c>
      <c r="OI12" s="56" t="str">
        <f>IF(ISBLANK($NW$3),"",IF(OR(Tipy!MF6=Výsledky!$OI$6,Tipy!MF6=Výsledky!$OI$7,Tipy!MF6=Výsledky!$OI$8,Tipy!MF6=Výsledky!$OI$9),IF(VLOOKUP(Tipy!MF6,'Kategórie hráčov'!$A$2:$B$46,2,FALSE)=30,30,20),0))</f>
        <v/>
      </c>
      <c r="OJ12" s="5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0" t="str">
        <f>IF(ISBLANK($NW$3),"",IF(ISBLANK(Tipy!MB6),"-",SUM(OF12:OJ12)))</f>
        <v/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">
      <c r="A13" s="260">
        <f>Tipy!A7</f>
        <v>23</v>
      </c>
      <c r="B13" s="250" t="s">
        <v>296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>
        <f>IF(ISBLANK($MG$3),"",IF(ISBLANK(Tipy!KF7),0,IF(AND(Tipy!KF7=Výsledky!$ME$3,Tipy!KH7=Výsledky!$MG$3),60,0)))</f>
        <v>0</v>
      </c>
      <c r="MC13" s="5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6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6">
        <f>IF(ISBLANK($MG$3),"",IF(OR(Tipy!KJ7=Výsledky!$ME$6,Tipy!KJ7=Výsledky!$ME$7,Tipy!KJ7=Výsledky!$ME$8,Tipy!KJ7=Výsledky!$ME$9),VLOOKUP(Tipy!KJ7,'Kategórie hráčov'!$A$27:$B$76,2,FALSE),0))</f>
        <v>0</v>
      </c>
      <c r="MF13" s="5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60" t="str">
        <f>IF(ISBLANK($MG$3),"",IF(ISBLANK(Tipy!KF7),"-",SUM(MB13:MF13)))</f>
        <v>-</v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>
        <f>IF(ISBLANK($MU$3),"",IF(ISBLANK(Tipy!KR7),0,IF(AND(Tipy!KR7=Výsledky!$MS$3,Tipy!KT7=Výsledky!$MU$3),60,0)))</f>
        <v>0</v>
      </c>
      <c r="MQ13" s="5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6">
        <f>IF(ISBLANK($MU$3),"",IF(OR(Tipy!KU7=Výsledky!$MP$6,Tipy!KU7=Výsledky!$MP$7,Tipy!KU7=Výsledky!$MP$8,Tipy!KU7=Výsledky!$MP$9),IF(VLOOKUP(Tipy!KU7,'Kategórie hráčov'!$A$2:$B$46,2,FALSE)=30,30,20),0))</f>
        <v>0</v>
      </c>
      <c r="MS13" s="56">
        <f>IF(ISBLANK($MU$3),"",IF(OR(Tipy!KV7=Výsledky!$MS$6,Tipy!KV7=Výsledky!$MS$7,Tipy!KV7=Výsledky!$MS$8,Tipy!KV7=Výsledky!$MS$9),IF(VLOOKUP(Tipy!KV7,'Kategórie hráčov'!$A$2:$B$46,2,FALSE)=30,30,20),0))</f>
        <v>0</v>
      </c>
      <c r="MT13" s="5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60" t="str">
        <f>IF(ISBLANK($MU$3),"",IF(ISBLANK(Tipy!KR7),"-",SUM(MP13:MT13)))</f>
        <v>-</v>
      </c>
      <c r="MV13" s="59"/>
      <c r="MW13" s="56" t="str">
        <f>IF(ISBLANK($NP$3),"",IF(ISBLANK(Tipy!KX7),0,IF(AND(Tipy!KX7=Výsledky!$NN$3,Tipy!KZ7=Výsledky!$NP$3),60,0)))</f>
        <v/>
      </c>
      <c r="MX13" s="56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56" t="str">
        <f>IF(ISBLANK($NP$3),"",IF(OR(Tipy!LA7=Výsledky!$MW$6,Tipy!LA7=Výsledky!$MW$7,Tipy!LA7=Výsledky!$MW$8,Tipy!LA7=Výsledky!$MW$9),IF(VLOOKUP(Tipy!LA7,'Kategórie hráčov'!$A$2:$B$46,2,FALSE)=30,30,20),0))</f>
        <v/>
      </c>
      <c r="MZ13" s="56" t="str">
        <f>IF(ISBLANK($NP$3),"",IF(OR(Tipy!LB7=Výsledky!$MZ$6,Tipy!LB7=Výsledky!$MZ$7,Tipy!LB7=Výsledky!$MZ$8,Tipy!LB7=Výsledky!$MZ$9),IF(VLOOKUP(Tipy!LB7,'Kategórie hráčov'!$A$2:$B$46,2,FALSE)=30,30,20),0))</f>
        <v/>
      </c>
      <c r="NA13" s="57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0" t="str">
        <f>IF(ISBLANK($NP$3),"",IF(ISBLANK(Tipy!KX7),"-",SUM(MW13:NA13)))</f>
        <v/>
      </c>
      <c r="NC13" s="59"/>
      <c r="ND13" s="56" t="str">
        <f>IF(ISBLANK($NB$3),"",IF(ISBLANK(Tipy!LD7),0,IF(AND(Tipy!LD7=Výsledky!$MZ$3,Tipy!LF7=Výsledky!$NB$3),60,0)))</f>
        <v/>
      </c>
      <c r="NE13" s="56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56" t="str">
        <f>IF(ISBLANK($NB$3),"",IF(OR(Tipy!LG7=Výsledky!#REF!,Tipy!LG7=Výsledky!#REF!,Tipy!LG7=Výsledky!#REF!,Tipy!LG7=Výsledky!$ND$9),IF(VLOOKUP(Tipy!LG7,'Kategórie hráčov'!$A$2:$B$46,2,FALSE)=30,30,20),0))</f>
        <v/>
      </c>
      <c r="NG13" s="56" t="str">
        <f>IF(ISBLANK($NB$3),"",IF(OR(Tipy!LH7=Výsledky!#REF!,Tipy!LH7=Výsledky!#REF!,Tipy!LH7=Výsledky!#REF!,Tipy!LH7=Výsledky!$NG$9),IF(VLOOKUP(Tipy!LH7,'Kategórie hráčov'!$A$2:$B$46,2,FALSE)=30,30,20),0))</f>
        <v/>
      </c>
      <c r="NH13" s="57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0" t="str">
        <f>IF(ISBLANK($NB$3),"",IF(ISBLANK(Tipy!LD7),"-",SUM(ND13:NH13)))</f>
        <v/>
      </c>
      <c r="NJ13" s="59"/>
      <c r="NK13" s="56" t="str">
        <f>IF(ISBLANK($OD$3),"",IF(ISBLANK(Tipy!LJ7),0,IF(AND(Tipy!LJ7=Výsledky!$OB$3,Tipy!LL7=Výsledky!$OD$3),60,0)))</f>
        <v/>
      </c>
      <c r="NL13" s="56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56" t="str">
        <f>IF(ISBLANK($OD$3),"",IF(OR(Tipy!LM7=Výsledky!$NK$6,Tipy!LM7=Výsledky!$NK$7,Tipy!LM7=Výsledky!$NK$8,Tipy!LM7=Výsledky!$NK$9),IF(VLOOKUP(Tipy!LM7,'Kategórie hráčov'!$A$2:$B$46,2,FALSE)=30,30,20),0))</f>
        <v/>
      </c>
      <c r="NN13" s="56" t="str">
        <f>IF(ISBLANK($OD$3),"",IF(OR(Tipy!LN7=Výsledky!$NN$6,Tipy!LN7=Výsledky!$NN$7,Tipy!LN7=Výsledky!$NN$8,Tipy!LN7=Výsledky!$NN$9),IF(VLOOKUP(Tipy!LN7,'Kategórie hráčov'!$A$2:$B$46,2,FALSE)=30,30,20),0))</f>
        <v/>
      </c>
      <c r="NO13" s="57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0" t="str">
        <f>IF(ISBLANK($OD$3),"",IF(ISBLANK(Tipy!LJ7),"-",SUM(NK13:NO13)))</f>
        <v/>
      </c>
      <c r="NQ13" s="59"/>
      <c r="NR13" s="56" t="str">
        <f>IF(ISBLANK($NI$3),"",IF(ISBLANK(Tipy!LP7),0,IF(AND(Tipy!LP7=Výsledky!$NG$3,Tipy!LR7=Výsledky!$NI$3),60,0)))</f>
        <v/>
      </c>
      <c r="NS13" s="56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56" t="str">
        <f>IF(ISBLANK($NI$3),"",IF(OR(Tipy!LS7=Výsledky!$NR$6,Tipy!LS7=Výsledky!$NR$7,Tipy!LS7=Výsledky!$NR$8,Tipy!LS7=Výsledky!$NR$9),IF(VLOOKUP(Tipy!LS7,'Kategórie hráčov'!$A$2:$B$46,2,FALSE)=30,30,20),0))</f>
        <v/>
      </c>
      <c r="NU13" s="56" t="str">
        <f>IF(ISBLANK($NI$3),"",IF(OR(Tipy!LT7=Výsledky!$NU$6,Tipy!LT7=Výsledky!$NU$7,Tipy!LT7=Výsledky!$NU$8,Tipy!LT7=Výsledky!$NU$9),IF(VLOOKUP(Tipy!LT7,'Kategórie hráčov'!$A$2:$B$46,2,FALSE)=30,30,20),0))</f>
        <v/>
      </c>
      <c r="NV13" s="57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0" t="str">
        <f>IF(ISBLANK($NI$3),"",IF(ISBLANK(Tipy!LP7),"-",SUM(NR13:NV13)))</f>
        <v/>
      </c>
      <c r="NX13" s="59"/>
      <c r="NY13" s="56" t="str">
        <f>IF(ISBLANK($OK$3),"",IF(ISBLANK(Tipy!LV7),0,IF(AND(Tipy!LV7=Výsledky!$OI$3,Tipy!LX7=Výsledky!$OK$3),60,0)))</f>
        <v/>
      </c>
      <c r="NZ13" s="5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56" t="str">
        <f>IF(ISBLANK($OK$3),"",IF(OR(Tipy!LY7=Výsledky!#REF!,Tipy!LY7=Výsledky!#REF!,Tipy!LY7=Výsledky!#REF!,Tipy!LY7=Výsledky!$NY$9),IF(VLOOKUP(Tipy!LY7,'Kategórie hráčov'!$A$2:$B$46,2,FALSE)=30,30,20),0))</f>
        <v/>
      </c>
      <c r="OB13" s="56" t="str">
        <f>IF(ISBLANK($OK$3),"",IF(OR(Tipy!LZ7=Výsledky!#REF!,Tipy!LZ7=Výsledky!#REF!,Tipy!LZ7=Výsledky!#REF!,Tipy!LZ7=Výsledky!$OB$9),IF(VLOOKUP(Tipy!LZ7,'Kategórie hráčov'!$A$2:$B$46,2,FALSE)=30,30,20),0))</f>
        <v/>
      </c>
      <c r="OC13" s="5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0" t="str">
        <f>IF(ISBLANK($OK$3),"",IF(ISBLANK(Tipy!LV7),"-",SUM(NY13:OC13)))</f>
        <v/>
      </c>
      <c r="OE13" s="59"/>
      <c r="OF13" s="56" t="str">
        <f>IF(ISBLANK($NW$3),"",IF(ISBLANK(Tipy!MB7),0,IF(AND(Tipy!MB7=Výsledky!$NU$3,Tipy!MD7=Výsledky!$NW$3),60,0)))</f>
        <v/>
      </c>
      <c r="OG13" s="5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56" t="str">
        <f>IF(ISBLANK($NW$3),"",IF(OR(Tipy!ME7=Výsledky!$OF$6,Tipy!ME7=Výsledky!$OF$7,Tipy!ME7=Výsledky!$OF$8,Tipy!ME7=Výsledky!$OF$9),IF(VLOOKUP(Tipy!ME7,'Kategórie hráčov'!$A$2:$B$46,2,FALSE)=30,30,20),0))</f>
        <v/>
      </c>
      <c r="OI13" s="56" t="str">
        <f>IF(ISBLANK($NW$3),"",IF(OR(Tipy!MF7=Výsledky!$OI$6,Tipy!MF7=Výsledky!$OI$7,Tipy!MF7=Výsledky!$OI$8,Tipy!MF7=Výsledky!$OI$9),IF(VLOOKUP(Tipy!MF7,'Kategórie hráčov'!$A$2:$B$46,2,FALSE)=30,30,20),0))</f>
        <v/>
      </c>
      <c r="OJ13" s="5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0" t="str">
        <f>IF(ISBLANK($NW$3),"",IF(ISBLANK(Tipy!MB7),"-",SUM(OF13:OJ13)))</f>
        <v/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>
        <f>IF(ISBLANK($MG$3),"",IF(ISBLANK(Tipy!KF8),0,IF(AND(Tipy!KF8=Výsledky!$ME$3,Tipy!KH8=Výsledky!$MG$3),60,0)))</f>
        <v>0</v>
      </c>
      <c r="MC14" s="5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6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6">
        <f>IF(ISBLANK($MG$3),"",IF(OR(Tipy!KJ8=Výsledky!$ME$6,Tipy!KJ8=Výsledky!$ME$7,Tipy!KJ8=Výsledky!$ME$8,Tipy!KJ8=Výsledky!$ME$9),VLOOKUP(Tipy!KJ8,'Kategórie hráčov'!$A$27:$B$76,2,FALSE),0))</f>
        <v>0</v>
      </c>
      <c r="MF14" s="57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60">
        <f>IF(ISBLANK($MG$3),"",IF(ISBLANK(Tipy!KF8),"-",SUM(MB14:MF14)))</f>
        <v>10</v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>
        <f>IF(ISBLANK($MU$3),"",IF(ISBLANK(Tipy!KR8),0,IF(AND(Tipy!KR8=Výsledky!$MS$3,Tipy!KT8=Výsledky!$MU$3),60,0)))</f>
        <v>60</v>
      </c>
      <c r="MQ14" s="5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6">
        <f>IF(ISBLANK($MU$3),"",IF(OR(Tipy!KU8=Výsledky!$MP$6,Tipy!KU8=Výsledky!$MP$7,Tipy!KU8=Výsledky!$MP$8,Tipy!KU8=Výsledky!$MP$9),IF(VLOOKUP(Tipy!KU8,'Kategórie hráčov'!$A$2:$B$46,2,FALSE)=30,30,20),0))</f>
        <v>0</v>
      </c>
      <c r="MS14" s="56">
        <f>IF(ISBLANK($MU$3),"",IF(OR(Tipy!KV8=Výsledky!$MS$6,Tipy!KV8=Výsledky!$MS$7,Tipy!KV8=Výsledky!$MS$8,Tipy!KV8=Výsledky!$MS$9),IF(VLOOKUP(Tipy!KV8,'Kategórie hráčov'!$A$2:$B$46,2,FALSE)=30,30,20),0))</f>
        <v>0</v>
      </c>
      <c r="MT14" s="5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60">
        <f>IF(ISBLANK($MU$3),"",IF(ISBLANK(Tipy!KR8),"-",SUM(MP14:MT14)))</f>
        <v>60</v>
      </c>
      <c r="MV14" s="59"/>
      <c r="MW14" s="56" t="str">
        <f>IF(ISBLANK($NP$3),"",IF(ISBLANK(Tipy!KX8),0,IF(AND(Tipy!KX8=Výsledky!$NN$3,Tipy!KZ8=Výsledky!$NP$3),60,0)))</f>
        <v/>
      </c>
      <c r="MX14" s="56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56" t="str">
        <f>IF(ISBLANK($NP$3),"",IF(OR(Tipy!LA8=Výsledky!$MW$6,Tipy!LA8=Výsledky!$MW$7,Tipy!LA8=Výsledky!$MW$8,Tipy!LA8=Výsledky!$MW$9),IF(VLOOKUP(Tipy!LA8,'Kategórie hráčov'!$A$2:$B$46,2,FALSE)=30,30,20),0))</f>
        <v/>
      </c>
      <c r="MZ14" s="56" t="str">
        <f>IF(ISBLANK($NP$3),"",IF(OR(Tipy!LB8=Výsledky!$MZ$6,Tipy!LB8=Výsledky!$MZ$7,Tipy!LB8=Výsledky!$MZ$8,Tipy!LB8=Výsledky!$MZ$9),IF(VLOOKUP(Tipy!LB8,'Kategórie hráčov'!$A$2:$B$46,2,FALSE)=30,30,20),0))</f>
        <v/>
      </c>
      <c r="NA14" s="57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0" t="str">
        <f>IF(ISBLANK($NP$3),"",IF(ISBLANK(Tipy!KX8),"-",SUM(MW14:NA14)))</f>
        <v/>
      </c>
      <c r="NC14" s="59"/>
      <c r="ND14" s="56" t="str">
        <f>IF(ISBLANK($NB$3),"",IF(ISBLANK(Tipy!#REF!),0,IF(AND(Tipy!#REF!=Výsledky!$MZ$3,Tipy!#REF!=Výsledky!$NB$3),60,0)))</f>
        <v/>
      </c>
      <c r="NE14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0" t="str">
        <f>IF(ISBLANK($NB$3),"",IF(ISBLANK(Tipy!#REF!),"-",SUM(ND14:NH14)))</f>
        <v/>
      </c>
      <c r="NJ14" s="59"/>
      <c r="NK14" s="56" t="str">
        <f>IF(ISBLANK($OD$3),"",IF(ISBLANK(Tipy!LJ8),0,IF(AND(Tipy!LJ8=Výsledky!$OB$3,Tipy!LL8=Výsledky!$OD$3),60,0)))</f>
        <v/>
      </c>
      <c r="NL14" s="56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56" t="str">
        <f>IF(ISBLANK($OD$3),"",IF(OR(Tipy!LM8=Výsledky!$NK$6,Tipy!LM8=Výsledky!$NK$7,Tipy!LM8=Výsledky!$NK$8,Tipy!LM8=Výsledky!$NK$9),IF(VLOOKUP(Tipy!LM8,'Kategórie hráčov'!$A$2:$B$46,2,FALSE)=30,30,20),0))</f>
        <v/>
      </c>
      <c r="NN14" s="56" t="str">
        <f>IF(ISBLANK($OD$3),"",IF(OR(Tipy!LN8=Výsledky!$NN$6,Tipy!LN8=Výsledky!$NN$7,Tipy!LN8=Výsledky!$NN$8,Tipy!LN8=Výsledky!$NN$9),IF(VLOOKUP(Tipy!LN8,'Kategórie hráčov'!$A$2:$B$46,2,FALSE)=30,30,20),0))</f>
        <v/>
      </c>
      <c r="NO14" s="57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0" t="str">
        <f>IF(ISBLANK($OD$3),"",IF(ISBLANK(Tipy!LJ8),"-",SUM(NK14:NO14)))</f>
        <v/>
      </c>
      <c r="NQ14" s="59"/>
      <c r="NR14" s="56" t="str">
        <f>IF(ISBLANK($NI$3),"",IF(ISBLANK(Tipy!LP8),0,IF(AND(Tipy!LP8=Výsledky!$NG$3,Tipy!LR8=Výsledky!$NI$3),60,0)))</f>
        <v/>
      </c>
      <c r="NS14" s="56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56" t="str">
        <f>IF(ISBLANK($NI$3),"",IF(OR(Tipy!LS8=Výsledky!$NR$6,Tipy!LS8=Výsledky!$NR$7,Tipy!LS8=Výsledky!$NR$8,Tipy!LS8=Výsledky!$NR$9),IF(VLOOKUP(Tipy!LS8,'Kategórie hráčov'!$A$2:$B$46,2,FALSE)=30,30,20),0))</f>
        <v/>
      </c>
      <c r="NU14" s="56" t="str">
        <f>IF(ISBLANK($NI$3),"",IF(OR(Tipy!LT8=Výsledky!$NU$6,Tipy!LT8=Výsledky!$NU$7,Tipy!LT8=Výsledky!$NU$8,Tipy!LT8=Výsledky!$NU$9),IF(VLOOKUP(Tipy!LT8,'Kategórie hráčov'!$A$2:$B$46,2,FALSE)=30,30,20),0))</f>
        <v/>
      </c>
      <c r="NV14" s="57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0" t="str">
        <f>IF(ISBLANK($NI$3),"",IF(ISBLANK(Tipy!LP8),"-",SUM(NR14:NV14)))</f>
        <v/>
      </c>
      <c r="NX14" s="59"/>
      <c r="NY14" s="56" t="str">
        <f>IF(ISBLANK($OK$3),"",IF(ISBLANK(Tipy!LV8),0,IF(AND(Tipy!LV8=Výsledky!$OI$3,Tipy!LX8=Výsledky!$OK$3),60,0)))</f>
        <v/>
      </c>
      <c r="NZ14" s="5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56" t="str">
        <f>IF(ISBLANK($OK$3),"",IF(OR(Tipy!LY8=Výsledky!#REF!,Tipy!LY8=Výsledky!#REF!,Tipy!LY8=Výsledky!#REF!,Tipy!LY8=Výsledky!$NY$9),IF(VLOOKUP(Tipy!LY8,'Kategórie hráčov'!$A$2:$B$46,2,FALSE)=30,30,20),0))</f>
        <v/>
      </c>
      <c r="OB14" s="56" t="str">
        <f>IF(ISBLANK($OK$3),"",IF(OR(Tipy!LZ8=Výsledky!#REF!,Tipy!LZ8=Výsledky!#REF!,Tipy!LZ8=Výsledky!#REF!,Tipy!LZ8=Výsledky!$OB$9),IF(VLOOKUP(Tipy!LZ8,'Kategórie hráčov'!$A$2:$B$46,2,FALSE)=30,30,20),0))</f>
        <v/>
      </c>
      <c r="OC14" s="5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0" t="str">
        <f>IF(ISBLANK($OK$3),"",IF(ISBLANK(Tipy!LV8),"-",SUM(NY14:OC14)))</f>
        <v/>
      </c>
      <c r="OE14" s="59"/>
      <c r="OF14" s="56" t="str">
        <f>IF(ISBLANK($NW$3),"",IF(ISBLANK(Tipy!MB8),0,IF(AND(Tipy!MB8=Výsledky!$NU$3,Tipy!MD8=Výsledky!$NW$3),60,0)))</f>
        <v/>
      </c>
      <c r="OG14" s="5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56" t="str">
        <f>IF(ISBLANK($NW$3),"",IF(OR(Tipy!ME8=Výsledky!$OF$6,Tipy!ME8=Výsledky!$OF$7,Tipy!ME8=Výsledky!$OF$8,Tipy!ME8=Výsledky!$OF$9),IF(VLOOKUP(Tipy!ME8,'Kategórie hráčov'!$A$2:$B$46,2,FALSE)=30,30,20),0))</f>
        <v/>
      </c>
      <c r="OI14" s="56" t="str">
        <f>IF(ISBLANK($NW$3),"",IF(OR(Tipy!MF8=Výsledky!$OI$6,Tipy!MF8=Výsledky!$OI$7,Tipy!MF8=Výsledky!$OI$8,Tipy!MF8=Výsledky!$OI$9),IF(VLOOKUP(Tipy!MF8,'Kategórie hráčov'!$A$2:$B$46,2,FALSE)=30,30,20),0))</f>
        <v/>
      </c>
      <c r="OJ14" s="5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0" t="str">
        <f>IF(ISBLANK($NW$3),"",IF(ISBLANK(Tipy!MB8),"-",SUM(OF14:OJ14)))</f>
        <v/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">
      <c r="A15" s="260">
        <f>Tipy!A9</f>
        <v>46</v>
      </c>
      <c r="B15" s="250" t="s">
        <v>297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>
        <f>IF(ISBLANK($MG$3),"",IF(ISBLANK(Tipy!KF9),0,IF(AND(Tipy!KF9=Výsledky!$ME$3,Tipy!KH9=Výsledky!$MG$3),60,0)))</f>
        <v>0</v>
      </c>
      <c r="MC15" s="5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6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6">
        <f>IF(ISBLANK($MG$3),"",IF(OR(Tipy!KJ9=Výsledky!$ME$6,Tipy!KJ9=Výsledky!$ME$7,Tipy!KJ9=Výsledky!$ME$8,Tipy!KJ9=Výsledky!$ME$9),VLOOKUP(Tipy!KJ9,'Kategórie hráčov'!$A$27:$B$76,2,FALSE),0))</f>
        <v>0</v>
      </c>
      <c r="MF15" s="57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60" t="str">
        <f>IF(ISBLANK($MG$3),"",IF(ISBLANK(Tipy!KF9),"-",SUM(MB15:MF15)))</f>
        <v>-</v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>
        <f>IF(ISBLANK($MU$3),"",IF(ISBLANK(Tipy!KR9),0,IF(AND(Tipy!KR9=Výsledky!$MS$3,Tipy!KT9=Výsledky!$MU$3),60,0)))</f>
        <v>0</v>
      </c>
      <c r="MQ15" s="5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6">
        <f>IF(ISBLANK($MU$3),"",IF(OR(Tipy!KU9=Výsledky!$MP$6,Tipy!KU9=Výsledky!$MP$7,Tipy!KU9=Výsledky!$MP$8,Tipy!KU9=Výsledky!$MP$9),IF(VLOOKUP(Tipy!KU9,'Kategórie hráčov'!$A$2:$B$46,2,FALSE)=30,30,20),0))</f>
        <v>0</v>
      </c>
      <c r="MS15" s="56">
        <f>IF(ISBLANK($MU$3),"",IF(OR(Tipy!KV9=Výsledky!$MS$6,Tipy!KV9=Výsledky!$MS$7,Tipy!KV9=Výsledky!$MS$8,Tipy!KV9=Výsledky!$MS$9),IF(VLOOKUP(Tipy!KV9,'Kategórie hráčov'!$A$2:$B$46,2,FALSE)=30,30,20),0))</f>
        <v>0</v>
      </c>
      <c r="MT15" s="57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60" t="str">
        <f>IF(ISBLANK($MU$3),"",IF(ISBLANK(Tipy!KR9),"-",SUM(MP15:MT15)))</f>
        <v>-</v>
      </c>
      <c r="MV15" s="59"/>
      <c r="MW15" s="56" t="str">
        <f>IF(ISBLANK($NP$3),"",IF(ISBLANK(Tipy!KX9),0,IF(AND(Tipy!KX9=Výsledky!$NN$3,Tipy!KZ9=Výsledky!$NP$3),60,0)))</f>
        <v/>
      </c>
      <c r="MX15" s="56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56" t="str">
        <f>IF(ISBLANK($NP$3),"",IF(OR(Tipy!LA9=Výsledky!$MW$6,Tipy!LA9=Výsledky!$MW$7,Tipy!LA9=Výsledky!$MW$8,Tipy!LA9=Výsledky!$MW$9),IF(VLOOKUP(Tipy!LA9,'Kategórie hráčov'!$A$2:$B$46,2,FALSE)=30,30,20),0))</f>
        <v/>
      </c>
      <c r="MZ15" s="56" t="str">
        <f>IF(ISBLANK($NP$3),"",IF(OR(Tipy!LB9=Výsledky!$MZ$6,Tipy!LB9=Výsledky!$MZ$7,Tipy!LB9=Výsledky!$MZ$8,Tipy!LB9=Výsledky!$MZ$9),IF(VLOOKUP(Tipy!LB9,'Kategórie hráčov'!$A$2:$B$46,2,FALSE)=30,30,20),0))</f>
        <v/>
      </c>
      <c r="NA15" s="57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0" t="str">
        <f>IF(ISBLANK($NP$3),"",IF(ISBLANK(Tipy!KX9),"-",SUM(MW15:NA15)))</f>
        <v/>
      </c>
      <c r="NC15" s="59"/>
      <c r="ND15" s="56" t="str">
        <f>IF(ISBLANK($NB$3),"",IF(ISBLANK(Tipy!#REF!),0,IF(AND(Tipy!#REF!=Výsledky!$MZ$3,Tipy!#REF!=Výsledky!$NB$3),60,0)))</f>
        <v/>
      </c>
      <c r="NE15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0" t="str">
        <f>IF(ISBLANK($NB$3),"",IF(ISBLANK(Tipy!#REF!),"-",SUM(ND15:NH15)))</f>
        <v/>
      </c>
      <c r="NJ15" s="59"/>
      <c r="NK15" s="56" t="str">
        <f>IF(ISBLANK($OD$3),"",IF(ISBLANK(Tipy!LJ9),0,IF(AND(Tipy!LJ9=Výsledky!$OB$3,Tipy!LL9=Výsledky!$OD$3),60,0)))</f>
        <v/>
      </c>
      <c r="NL15" s="56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56" t="str">
        <f>IF(ISBLANK($OD$3),"",IF(OR(Tipy!LM9=Výsledky!$NK$6,Tipy!LM9=Výsledky!$NK$7,Tipy!LM9=Výsledky!$NK$8,Tipy!LM9=Výsledky!$NK$9),IF(VLOOKUP(Tipy!LM9,'Kategórie hráčov'!$A$2:$B$46,2,FALSE)=30,30,20),0))</f>
        <v/>
      </c>
      <c r="NN15" s="56" t="str">
        <f>IF(ISBLANK($OD$3),"",IF(OR(Tipy!LN9=Výsledky!$NN$6,Tipy!LN9=Výsledky!$NN$7,Tipy!LN9=Výsledky!$NN$8,Tipy!LN9=Výsledky!$NN$9),IF(VLOOKUP(Tipy!LN9,'Kategórie hráčov'!$A$2:$B$46,2,FALSE)=30,30,20),0))</f>
        <v/>
      </c>
      <c r="NO15" s="57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0" t="str">
        <f>IF(ISBLANK($OD$3),"",IF(ISBLANK(Tipy!LJ9),"-",SUM(NK15:NO15)))</f>
        <v/>
      </c>
      <c r="NQ15" s="59"/>
      <c r="NR15" s="56" t="str">
        <f>IF(ISBLANK($NI$3),"",IF(ISBLANK(Tipy!LP9),0,IF(AND(Tipy!LP9=Výsledky!$NG$3,Tipy!LR9=Výsledky!$NI$3),60,0)))</f>
        <v/>
      </c>
      <c r="NS15" s="56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56" t="str">
        <f>IF(ISBLANK($NI$3),"",IF(OR(Tipy!LS9=Výsledky!$NR$6,Tipy!LS9=Výsledky!$NR$7,Tipy!LS9=Výsledky!$NR$8,Tipy!LS9=Výsledky!$NR$9),IF(VLOOKUP(Tipy!LS9,'Kategórie hráčov'!$A$2:$B$46,2,FALSE)=30,30,20),0))</f>
        <v/>
      </c>
      <c r="NU15" s="56" t="str">
        <f>IF(ISBLANK($NI$3),"",IF(OR(Tipy!LT9=Výsledky!$NU$6,Tipy!LT9=Výsledky!$NU$7,Tipy!LT9=Výsledky!$NU$8,Tipy!LT9=Výsledky!$NU$9),IF(VLOOKUP(Tipy!LT9,'Kategórie hráčov'!$A$2:$B$46,2,FALSE)=30,30,20),0))</f>
        <v/>
      </c>
      <c r="NV15" s="57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0" t="str">
        <f>IF(ISBLANK($NI$3),"",IF(ISBLANK(Tipy!LP9),"-",SUM(NR15:NV15)))</f>
        <v/>
      </c>
      <c r="NX15" s="59"/>
      <c r="NY15" s="56" t="str">
        <f>IF(ISBLANK($OK$3),"",IF(ISBLANK(Tipy!#REF!),0,IF(AND(Tipy!#REF!=Výsledky!$OI$3,Tipy!#REF!=Výsledky!$OK$3),60,0)))</f>
        <v/>
      </c>
      <c r="NZ15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0" t="str">
        <f>IF(ISBLANK($OK$3),"",IF(ISBLANK(Tipy!#REF!),"-",SUM(NY15:OC15)))</f>
        <v/>
      </c>
      <c r="OE15" s="59"/>
      <c r="OF15" s="56" t="str">
        <f>IF(ISBLANK($NW$3),"",IF(ISBLANK(Tipy!MB9),0,IF(AND(Tipy!MB9=Výsledky!$NU$3,Tipy!MD9=Výsledky!$NW$3),60,0)))</f>
        <v/>
      </c>
      <c r="OG15" s="5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56" t="str">
        <f>IF(ISBLANK($NW$3),"",IF(OR(Tipy!ME9=Výsledky!$OF$6,Tipy!ME9=Výsledky!$OF$7,Tipy!ME9=Výsledky!$OF$8,Tipy!ME9=Výsledky!$OF$9),IF(VLOOKUP(Tipy!ME9,'Kategórie hráčov'!$A$2:$B$46,2,FALSE)=30,30,20),0))</f>
        <v/>
      </c>
      <c r="OI15" s="56" t="str">
        <f>IF(ISBLANK($NW$3),"",IF(OR(Tipy!MF9=Výsledky!$OI$6,Tipy!MF9=Výsledky!$OI$7,Tipy!MF9=Výsledky!$OI$8,Tipy!MF9=Výsledky!$OI$9),IF(VLOOKUP(Tipy!MF9,'Kategórie hráčov'!$A$2:$B$46,2,FALSE)=30,30,20),0))</f>
        <v/>
      </c>
      <c r="OJ15" s="5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0" t="str">
        <f>IF(ISBLANK($NW$3),"",IF(ISBLANK(Tipy!MB9),"-",SUM(OF15:OJ15)))</f>
        <v/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customHeight="1" x14ac:dyDescent="0.2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>
        <f>IF(ISBLANK($MG$3),"",IF(ISBLANK(Tipy!KF10),0,IF(AND(Tipy!KF10=Výsledky!$ME$3,Tipy!KH10=Výsledky!$MG$3),60,0)))</f>
        <v>0</v>
      </c>
      <c r="MC16" s="5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6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6">
        <f>IF(ISBLANK($MG$3),"",IF(OR(Tipy!KJ10=Výsledky!$ME$6,Tipy!KJ10=Výsledky!$ME$7,Tipy!KJ10=Výsledky!$ME$8,Tipy!KJ10=Výsledky!$ME$9),VLOOKUP(Tipy!KJ10,'Kategórie hráčov'!$A$27:$B$76,2,FALSE),0))</f>
        <v>0</v>
      </c>
      <c r="MF16" s="5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60" t="str">
        <f>IF(ISBLANK($MG$3),"",IF(ISBLANK(Tipy!KF10),"-",SUM(MB16:MF16)))</f>
        <v>-</v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>
        <f>IF(ISBLANK($MU$3),"",IF(ISBLANK(Tipy!KR10),0,IF(AND(Tipy!KR10=Výsledky!$MS$3,Tipy!KT10=Výsledky!$MU$3),60,0)))</f>
        <v>0</v>
      </c>
      <c r="MQ16" s="5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6">
        <f>IF(ISBLANK($MU$3),"",IF(OR(Tipy!KU10=Výsledky!$MP$6,Tipy!KU10=Výsledky!$MP$7,Tipy!KU10=Výsledky!$MP$8,Tipy!KU10=Výsledky!$MP$9),IF(VLOOKUP(Tipy!KU10,'Kategórie hráčov'!$A$2:$B$46,2,FALSE)=30,30,20),0))</f>
        <v>0</v>
      </c>
      <c r="MS16" s="56">
        <f>IF(ISBLANK($MU$3),"",IF(OR(Tipy!KV10=Výsledky!$MS$6,Tipy!KV10=Výsledky!$MS$7,Tipy!KV10=Výsledky!$MS$8,Tipy!KV10=Výsledky!$MS$9),IF(VLOOKUP(Tipy!KV10,'Kategórie hráčov'!$A$2:$B$46,2,FALSE)=30,30,20),0))</f>
        <v>0</v>
      </c>
      <c r="MT16" s="5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60" t="str">
        <f>IF(ISBLANK($MU$3),"",IF(ISBLANK(Tipy!KR10),"-",SUM(MP16:MT16)))</f>
        <v>-</v>
      </c>
      <c r="MV16" s="59"/>
      <c r="MW16" s="56" t="str">
        <f>IF(ISBLANK($NP$3),"",IF(ISBLANK(Tipy!KX10),0,IF(AND(Tipy!KX10=Výsledky!$NN$3,Tipy!KZ10=Výsledky!$NP$3),60,0)))</f>
        <v/>
      </c>
      <c r="MX16" s="56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56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56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57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0" t="str">
        <f>IF(ISBLANK($NP$3),"",IF(ISBLANK(Tipy!KX10),"-",SUM(MW16:NA16)))</f>
        <v/>
      </c>
      <c r="NC16" s="59"/>
      <c r="ND16" s="56" t="str">
        <f>IF(ISBLANK($NB$3),"",IF(ISBLANK(Tipy!#REF!),0,IF(AND(Tipy!#REF!=Výsledky!$MZ$3,Tipy!#REF!=Výsledky!$NB$3),60,0)))</f>
        <v/>
      </c>
      <c r="NE16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0" t="str">
        <f>IF(ISBLANK($NB$3),"",IF(ISBLANK(Tipy!#REF!),"-",SUM(ND16:NH16)))</f>
        <v/>
      </c>
      <c r="NJ16" s="59"/>
      <c r="NK16" s="56" t="str">
        <f>IF(ISBLANK($OD$3),"",IF(ISBLANK(Tipy!LJ10),0,IF(AND(Tipy!LJ10=Výsledky!$OB$3,Tipy!LL10=Výsledky!$OD$3),60,0)))</f>
        <v/>
      </c>
      <c r="NL16" s="56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56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56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57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0" t="str">
        <f>IF(ISBLANK($OD$3),"",IF(ISBLANK(Tipy!LJ10),"-",SUM(NK16:NO16)))</f>
        <v/>
      </c>
      <c r="NQ16" s="59"/>
      <c r="NR16" s="56" t="str">
        <f>IF(ISBLANK($NI$3),"",IF(ISBLANK(Tipy!LP10),0,IF(AND(Tipy!LP10=Výsledky!$NG$3,Tipy!LR10=Výsledky!$NI$3),60,0)))</f>
        <v/>
      </c>
      <c r="NS16" s="56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56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56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57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0" t="str">
        <f>IF(ISBLANK($NI$3),"",IF(ISBLANK(Tipy!LP10),"-",SUM(NR16:NV16)))</f>
        <v/>
      </c>
      <c r="NX16" s="59"/>
      <c r="NY16" s="56" t="str">
        <f>IF(ISBLANK($OK$3),"",IF(ISBLANK(Tipy!#REF!),0,IF(AND(Tipy!#REF!=Výsledky!$OI$3,Tipy!#REF!=Výsledky!$OK$3),60,0)))</f>
        <v/>
      </c>
      <c r="NZ16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0" t="str">
        <f>IF(ISBLANK($OK$3),"",IF(ISBLANK(Tipy!#REF!),"-",SUM(NY16:OC16)))</f>
        <v/>
      </c>
      <c r="OE16" s="59"/>
      <c r="OF16" s="56" t="str">
        <f>IF(ISBLANK($NW$3),"",IF(ISBLANK(Tipy!MB10),0,IF(AND(Tipy!MB10=Výsledky!$NU$3,Tipy!MD10=Výsledky!$NW$3),60,0)))</f>
        <v/>
      </c>
      <c r="OG16" s="5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5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5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5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0" t="str">
        <f>IF(ISBLANK($NW$3),"",IF(ISBLANK(Tipy!MB10),"-",SUM(OF16:OJ16)))</f>
        <v/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">
      <c r="A17" s="260">
        <f>Tipy!A11</f>
        <v>11</v>
      </c>
      <c r="B17" s="250" t="s">
        <v>293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>
        <f>IF(ISBLANK($MG$3),"",IF(ISBLANK(Tipy!KF11),0,IF(AND(Tipy!KF11=Výsledky!$ME$3,Tipy!KH11=Výsledky!$MG$3),60,0)))</f>
        <v>0</v>
      </c>
      <c r="MC17" s="5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6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6">
        <f>IF(ISBLANK($MG$3),"",IF(OR(Tipy!KJ11=Výsledky!$ME$6,Tipy!KJ11=Výsledky!$ME$7,Tipy!KJ11=Výsledky!$ME$8,Tipy!KJ11=Výsledky!$ME$9),VLOOKUP(Tipy!KJ11,'Kategórie hráčov'!$A$27:$B$76,2,FALSE),0))</f>
        <v>0</v>
      </c>
      <c r="MF17" s="5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60">
        <f>IF(ISBLANK($MG$3),"",IF(ISBLANK(Tipy!KF11),"-",SUM(MB17:MF17)))</f>
        <v>0</v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>
        <f>IF(ISBLANK($MU$3),"",IF(ISBLANK(Tipy!KR11),0,IF(AND(Tipy!KR11=Výsledky!$MS$3,Tipy!KT11=Výsledky!$MU$3),60,0)))</f>
        <v>0</v>
      </c>
      <c r="MQ17" s="5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6">
        <f>IF(ISBLANK($MU$3),"",IF(OR(Tipy!KU11=Výsledky!$MP$6,Tipy!KU11=Výsledky!$MP$7,Tipy!KU11=Výsledky!$MP$8,Tipy!KU11=Výsledky!$MP$9),IF(VLOOKUP(Tipy!KU11,'Kategórie hráčov'!$A$2:$B$46,2,FALSE)=30,30,20),0))</f>
        <v>20</v>
      </c>
      <c r="MS17" s="56">
        <f>IF(ISBLANK($MU$3),"",IF(OR(Tipy!KV11=Výsledky!$MS$6,Tipy!KV11=Výsledky!$MS$7,Tipy!KV11=Výsledky!$MS$8,Tipy!KV11=Výsledky!$MS$9),IF(VLOOKUP(Tipy!KV11,'Kategórie hráčov'!$A$2:$B$46,2,FALSE)=30,30,20),0))</f>
        <v>0</v>
      </c>
      <c r="MT17" s="5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60">
        <f>IF(ISBLANK($MU$3),"",IF(ISBLANK(Tipy!KR11),"-",SUM(MP17:MT17)))</f>
        <v>40</v>
      </c>
      <c r="MV17" s="59"/>
      <c r="MW17" s="56" t="str">
        <f>IF(ISBLANK($NP$3),"",IF(ISBLANK(Tipy!KX11),0,IF(AND(Tipy!KX11=Výsledky!$NN$3,Tipy!KZ11=Výsledky!$NP$3),60,0)))</f>
        <v/>
      </c>
      <c r="MX17" s="56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56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56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57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0" t="str">
        <f>IF(ISBLANK($NP$3),"",IF(ISBLANK(Tipy!KX11),"-",SUM(MW17:NA17)))</f>
        <v/>
      </c>
      <c r="NC17" s="59"/>
      <c r="ND17" s="56" t="str">
        <f>IF(ISBLANK($NB$3),"",IF(ISBLANK(Tipy!LD11),0,IF(AND(Tipy!LD11=Výsledky!$MZ$3,Tipy!LF11=Výsledky!$NB$3),60,0)))</f>
        <v/>
      </c>
      <c r="NE17" s="56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56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56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57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0" t="str">
        <f>IF(ISBLANK($NB$3),"",IF(ISBLANK(Tipy!LD11),"-",SUM(ND17:NH17)))</f>
        <v/>
      </c>
      <c r="NJ17" s="59"/>
      <c r="NK17" s="56" t="str">
        <f>IF(ISBLANK($OD$3),"",IF(ISBLANK(Tipy!LJ11),0,IF(AND(Tipy!LJ11=Výsledky!$OB$3,Tipy!LL11=Výsledky!$OD$3),60,0)))</f>
        <v/>
      </c>
      <c r="NL17" s="56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56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56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57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0" t="str">
        <f>IF(ISBLANK($OD$3),"",IF(ISBLANK(Tipy!LJ11),"-",SUM(NK17:NO17)))</f>
        <v/>
      </c>
      <c r="NQ17" s="59"/>
      <c r="NR17" s="56" t="str">
        <f>IF(ISBLANK($NI$3),"",IF(ISBLANK(Tipy!LP11),0,IF(AND(Tipy!LP11=Výsledky!$NG$3,Tipy!LR11=Výsledky!$NI$3),60,0)))</f>
        <v/>
      </c>
      <c r="NS17" s="56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56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56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57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0" t="str">
        <f>IF(ISBLANK($NI$3),"",IF(ISBLANK(Tipy!LP11),"-",SUM(NR17:NV17)))</f>
        <v/>
      </c>
      <c r="NX17" s="59"/>
      <c r="NY17" s="56" t="str">
        <f>IF(ISBLANK($OK$3),"",IF(ISBLANK(Tipy!#REF!),0,IF(AND(Tipy!#REF!=Výsledky!$OI$3,Tipy!#REF!=Výsledky!$OK$3),60,0)))</f>
        <v/>
      </c>
      <c r="NZ17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0" t="str">
        <f>IF(ISBLANK($OK$3),"",IF(ISBLANK(Tipy!#REF!),"-",SUM(NY17:OC17)))</f>
        <v/>
      </c>
      <c r="OE17" s="59"/>
      <c r="OF17" s="56" t="str">
        <f>IF(ISBLANK($NW$3),"",IF(ISBLANK(Tipy!MB11),0,IF(AND(Tipy!MB11=Výsledky!$NU$3,Tipy!MD11=Výsledky!$NW$3),60,0)))</f>
        <v/>
      </c>
      <c r="OG17" s="5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5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5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5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0" t="str">
        <f>IF(ISBLANK($NW$3),"",IF(ISBLANK(Tipy!MB11),"-",SUM(OF17:OJ17)))</f>
        <v/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">
      <c r="A18" s="260">
        <f>Tipy!A12</f>
        <v>48</v>
      </c>
      <c r="B18" s="250" t="s">
        <v>298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>
        <f>IF(ISBLANK($MG$3),"",IF(ISBLANK(Tipy!KF12),0,IF(AND(Tipy!KF12=Výsledky!$ME$3,Tipy!KH12=Výsledky!$MG$3),60,0)))</f>
        <v>0</v>
      </c>
      <c r="MC18" s="5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6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6">
        <f>IF(ISBLANK($MG$3),"",IF(OR(Tipy!KJ12=Výsledky!$ME$6,Tipy!KJ12=Výsledky!$ME$7,Tipy!KJ12=Výsledky!$ME$8,Tipy!KJ12=Výsledky!$ME$9),VLOOKUP(Tipy!KJ12,'Kategórie hráčov'!$A$27:$B$76,2,FALSE),0))</f>
        <v>0</v>
      </c>
      <c r="MF18" s="5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60">
        <f>IF(ISBLANK($MG$3),"",IF(ISBLANK(Tipy!KF12),"-",SUM(MB18:MF18)))</f>
        <v>20</v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>
        <f>IF(ISBLANK($MU$3),"",IF(ISBLANK(Tipy!KR12),0,IF(AND(Tipy!KR12=Výsledky!$MS$3,Tipy!KT12=Výsledky!$MU$3),60,0)))</f>
        <v>0</v>
      </c>
      <c r="MQ18" s="5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6">
        <f>IF(ISBLANK($MU$3),"",IF(OR(Tipy!KU12=Výsledky!$MP$6,Tipy!KU12=Výsledky!$MP$7,Tipy!KU12=Výsledky!$MP$8,Tipy!KU12=Výsledky!$MP$9),IF(VLOOKUP(Tipy!KU12,'Kategórie hráčov'!$A$2:$B$70,2,FALSE)=30,30,20),0))</f>
        <v>20</v>
      </c>
      <c r="MS18" s="56">
        <f>IF(ISBLANK($MU$3),"",IF(OR(Tipy!KV12=Výsledky!$MS$6,Tipy!KV12=Výsledky!$MS$7,Tipy!KV12=Výsledky!$MS$8,Tipy!KV12=Výsledky!$MS$9),IF(VLOOKUP(Tipy!KV12,'Kategórie hráčov'!$A$2:$B$46,2,FALSE)=30,30,20),0))</f>
        <v>0</v>
      </c>
      <c r="MT18" s="57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60">
        <f>IF(ISBLANK($MU$3),"",IF(ISBLANK(Tipy!KR12),"-",SUM(MP18:MT18)))</f>
        <v>30</v>
      </c>
      <c r="MV18" s="59"/>
      <c r="MW18" s="56" t="str">
        <f>IF(ISBLANK($NP$3),"",IF(ISBLANK(Tipy!KX12),0,IF(AND(Tipy!KX12=Výsledky!$NN$3,Tipy!KZ12=Výsledky!$NP$3),60,0)))</f>
        <v/>
      </c>
      <c r="MX18" s="56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56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56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57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0" t="str">
        <f>IF(ISBLANK($NP$3),"",IF(ISBLANK(Tipy!KX12),"-",SUM(MW18:NA18)))</f>
        <v/>
      </c>
      <c r="NC18" s="59"/>
      <c r="ND18" s="56" t="str">
        <f>IF(ISBLANK($NB$3),"",IF(ISBLANK(Tipy!LD12),0,IF(AND(Tipy!LD12=Výsledky!$MZ$3,Tipy!LF12=Výsledky!$NB$3),60,0)))</f>
        <v/>
      </c>
      <c r="NE18" s="56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56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56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57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0" t="str">
        <f>IF(ISBLANK($NB$3),"",IF(ISBLANK(Tipy!LD12),"-",SUM(ND18:NH18)))</f>
        <v/>
      </c>
      <c r="NJ18" s="59"/>
      <c r="NK18" s="56" t="str">
        <f>IF(ISBLANK($OD$3),"",IF(ISBLANK(Tipy!LJ12),0,IF(AND(Tipy!LJ12=Výsledky!$OB$3,Tipy!LL12=Výsledky!$OD$3),60,0)))</f>
        <v/>
      </c>
      <c r="NL18" s="56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56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56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57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0" t="str">
        <f>IF(ISBLANK($OD$3),"",IF(ISBLANK(Tipy!LJ12),"-",SUM(NK18:NO18)))</f>
        <v/>
      </c>
      <c r="NQ18" s="59"/>
      <c r="NR18" s="56" t="str">
        <f>IF(ISBLANK($NI$3),"",IF(ISBLANK(Tipy!LP12),0,IF(AND(Tipy!LP12=Výsledky!$NG$3,Tipy!LR12=Výsledky!$NI$3),60,0)))</f>
        <v/>
      </c>
      <c r="NS18" s="56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56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56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57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0" t="str">
        <f>IF(ISBLANK($NI$3),"",IF(ISBLANK(Tipy!LP12),"-",SUM(NR18:NV18)))</f>
        <v/>
      </c>
      <c r="NX18" s="59"/>
      <c r="NY18" s="56" t="str">
        <f>IF(ISBLANK($OK$3),"",IF(ISBLANK(Tipy!LV12),0,IF(AND(Tipy!LV12=Výsledky!$OI$3,Tipy!LX12=Výsledky!$OK$3),60,0)))</f>
        <v/>
      </c>
      <c r="NZ18" s="5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5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5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5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0" t="str">
        <f>IF(ISBLANK($OK$3),"",IF(ISBLANK(Tipy!LV12),"-",SUM(NY18:OC18)))</f>
        <v/>
      </c>
      <c r="OE18" s="59"/>
      <c r="OF18" s="56" t="str">
        <f>IF(ISBLANK($NW$3),"",IF(ISBLANK(Tipy!MB12),0,IF(AND(Tipy!MB12=Výsledky!$NU$3,Tipy!MD12=Výsledky!$NW$3),60,0)))</f>
        <v/>
      </c>
      <c r="OG18" s="5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5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5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5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0" t="str">
        <f>IF(ISBLANK($NW$3),"",IF(ISBLANK(Tipy!MB12),"-",SUM(OF18:OJ18)))</f>
        <v/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>
        <f>IF(ISBLANK($MG$3),"",IF(ISBLANK(Tipy!KF13),0,IF(AND(Tipy!KF13=Výsledky!$ME$3,Tipy!KH13=Výsledky!$MG$3),60,0)))</f>
        <v>0</v>
      </c>
      <c r="MC19" s="5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6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6">
        <f>IF(ISBLANK($MG$3),"",IF(OR(Tipy!KJ13=Výsledky!$ME$6,Tipy!KJ13=Výsledky!$ME$7,Tipy!KJ13=Výsledky!$ME$8,Tipy!KJ13=Výsledky!$ME$9),VLOOKUP(Tipy!KJ13,'Kategórie hráčov'!$A$27:$B$76,2,FALSE),0))</f>
        <v>0</v>
      </c>
      <c r="MF19" s="57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60">
        <f>IF(ISBLANK($MG$3),"",IF(ISBLANK(Tipy!KF13),"-",SUM(MB19:MF19)))</f>
        <v>30</v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>
        <f>IF(ISBLANK($MU$3),"",IF(ISBLANK(Tipy!KR13),0,IF(AND(Tipy!KR13=Výsledky!$MS$3,Tipy!KT13=Výsledky!$MU$3),60,0)))</f>
        <v>0</v>
      </c>
      <c r="MQ19" s="5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6">
        <f>IF(ISBLANK($MU$3),"",IF(OR(Tipy!KU13=Výsledky!$MP$6,Tipy!KU13=Výsledky!$MP$7,Tipy!KU13=Výsledky!$MP$8,Tipy!KU13=Výsledky!$MP$9),IF(VLOOKUP(Tipy!KU13,'Kategórie hráčov'!$A$2:$B$46,2,FALSE)=30,30,20),0))</f>
        <v>20</v>
      </c>
      <c r="MS19" s="56">
        <f>IF(ISBLANK($MU$3),"",IF(OR(Tipy!KV13=Výsledky!$MS$6,Tipy!KV13=Výsledky!$MS$7,Tipy!KV13=Výsledky!$MS$8,Tipy!KV13=Výsledky!$MS$9),IF(VLOOKUP(Tipy!KV13,'Kategórie hráčov'!$A$2:$B$46,2,FALSE)=30,30,20),0))</f>
        <v>20</v>
      </c>
      <c r="MT19" s="5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60">
        <f>IF(ISBLANK($MU$3),"",IF(ISBLANK(Tipy!KR13),"-",SUM(MP19:MT19)))</f>
        <v>60</v>
      </c>
      <c r="MV19" s="59"/>
      <c r="MW19" s="56" t="str">
        <f>IF(ISBLANK($NP$3),"",IF(ISBLANK(Tipy!KX13),0,IF(AND(Tipy!KX13=Výsledky!$NN$3,Tipy!KZ13=Výsledky!$NP$3),60,0)))</f>
        <v/>
      </c>
      <c r="MX19" s="56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56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56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57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0" t="str">
        <f>IF(ISBLANK($NP$3),"",IF(ISBLANK(Tipy!KX13),"-",SUM(MW19:NA19)))</f>
        <v/>
      </c>
      <c r="NC19" s="59"/>
      <c r="ND19" s="56" t="str">
        <f>IF(ISBLANK($NB$3),"",IF(ISBLANK(Tipy!LD13),0,IF(AND(Tipy!LD13=Výsledky!$MZ$3,Tipy!LF13=Výsledky!$NB$3),60,0)))</f>
        <v/>
      </c>
      <c r="NE19" s="56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56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56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57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0" t="str">
        <f>IF(ISBLANK($NB$3),"",IF(ISBLANK(Tipy!LD13),"-",SUM(ND19:NH19)))</f>
        <v/>
      </c>
      <c r="NJ19" s="59"/>
      <c r="NK19" s="56" t="str">
        <f>IF(ISBLANK($OD$3),"",IF(ISBLANK(Tipy!LJ13),0,IF(AND(Tipy!LJ13=Výsledky!$OB$3,Tipy!LL13=Výsledky!$OD$3),60,0)))</f>
        <v/>
      </c>
      <c r="NL19" s="56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56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56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57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0" t="str">
        <f>IF(ISBLANK($OD$3),"",IF(ISBLANK(Tipy!LJ13),"-",SUM(NK19:NO19)))</f>
        <v/>
      </c>
      <c r="NQ19" s="59"/>
      <c r="NR19" s="56" t="str">
        <f>IF(ISBLANK($NI$3),"",IF(ISBLANK(Tipy!LP13),0,IF(AND(Tipy!LP13=Výsledky!$NG$3,Tipy!LR13=Výsledky!$NI$3),60,0)))</f>
        <v/>
      </c>
      <c r="NS19" s="56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56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56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57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0" t="str">
        <f>IF(ISBLANK($NI$3),"",IF(ISBLANK(Tipy!LP13),"-",SUM(NR19:NV19)))</f>
        <v/>
      </c>
      <c r="NX19" s="59"/>
      <c r="NY19" s="56" t="str">
        <f>IF(ISBLANK($OK$3),"",IF(ISBLANK(Tipy!LV13),0,IF(AND(Tipy!LV13=Výsledky!$OI$3,Tipy!LX13=Výsledky!$OK$3),60,0)))</f>
        <v/>
      </c>
      <c r="NZ19" s="5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5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5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5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0" t="str">
        <f>IF(ISBLANK($OK$3),"",IF(ISBLANK(Tipy!LV13),"-",SUM(NY19:OC19)))</f>
        <v/>
      </c>
      <c r="OE19" s="59"/>
      <c r="OF19" s="56" t="str">
        <f>IF(ISBLANK($NW$3),"",IF(ISBLANK(Tipy!MB13),0,IF(AND(Tipy!MB13=Výsledky!$NU$3,Tipy!MD13=Výsledky!$NW$3),60,0)))</f>
        <v/>
      </c>
      <c r="OG19" s="5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5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5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5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0" t="str">
        <f>IF(ISBLANK($NW$3),"",IF(ISBLANK(Tipy!MB13),"-",SUM(OF19:OJ19)))</f>
        <v/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>
        <f>IF(ISBLANK($MG$3),"",IF(ISBLANK(Tipy!KF14),0,IF(AND(Tipy!KF14=Výsledky!$ME$3,Tipy!KH14=Výsledky!$MG$3),60,0)))</f>
        <v>0</v>
      </c>
      <c r="MC20" s="5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6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6">
        <f>IF(ISBLANK($MG$3),"",IF(OR(Tipy!KJ14=Výsledky!$ME$6,Tipy!KJ14=Výsledky!$ME$7,Tipy!KJ14=Výsledky!$ME$8,Tipy!KJ14=Výsledky!$ME$9),VLOOKUP(Tipy!KJ14,'Kategórie hráčov'!$A$27:$B$76,2,FALSE),0))</f>
        <v>0</v>
      </c>
      <c r="MF20" s="5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60">
        <f>IF(ISBLANK($MG$3),"",IF(ISBLANK(Tipy!KF14),"-",SUM(MB20:MF20)))</f>
        <v>20</v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>
        <f>IF(ISBLANK($MU$3),"",IF(ISBLANK(Tipy!KR14),0,IF(AND(Tipy!KR14=Výsledky!$MS$3,Tipy!KT14=Výsledky!$MU$3),60,0)))</f>
        <v>0</v>
      </c>
      <c r="MQ20" s="5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6">
        <f>IF(ISBLANK($MU$3),"",IF(OR(Tipy!KU14=Výsledky!$MP$6,Tipy!KU14=Výsledky!$MP$7,Tipy!KU14=Výsledky!$MP$8,Tipy!KU14=Výsledky!$MP$9),IF(VLOOKUP(Tipy!KU14,'Kategórie hráčov'!$A$2:$B$70,2,FALSE)=30,30,20),0))</f>
        <v>20</v>
      </c>
      <c r="MS20" s="56">
        <f>IF(ISBLANK($MU$3),"",IF(OR(Tipy!KV14=Výsledky!$MS$6,Tipy!KV14=Výsledky!$MS$7,Tipy!KV14=Výsledky!$MS$8,Tipy!KV14=Výsledky!$MS$9),IF(VLOOKUP(Tipy!KV14,'Kategórie hráčov'!$A$2:$B$46,2,FALSE)=30,30,20),0))</f>
        <v>0</v>
      </c>
      <c r="MT20" s="5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60">
        <f>IF(ISBLANK($MU$3),"",IF(ISBLANK(Tipy!KR14),"-",SUM(MP20:MT20)))</f>
        <v>20</v>
      </c>
      <c r="MV20" s="59"/>
      <c r="MW20" s="56" t="str">
        <f>IF(ISBLANK($NP$3),"",IF(ISBLANK(Tipy!KX14),0,IF(AND(Tipy!KX14=Výsledky!$NN$3,Tipy!KZ14=Výsledky!$NP$3),60,0)))</f>
        <v/>
      </c>
      <c r="MX20" s="56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56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56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57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0" t="str">
        <f>IF(ISBLANK($NP$3),"",IF(ISBLANK(Tipy!KX14),"-",SUM(MW20:NA20)))</f>
        <v/>
      </c>
      <c r="NC20" s="59"/>
      <c r="ND20" s="56" t="str">
        <f>IF(ISBLANK($NB$3),"",IF(ISBLANK(Tipy!LD14),0,IF(AND(Tipy!LD14=Výsledky!$MZ$3,Tipy!LF14=Výsledky!$NB$3),60,0)))</f>
        <v/>
      </c>
      <c r="NE20" s="56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56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56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57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0" t="str">
        <f>IF(ISBLANK($NB$3),"",IF(ISBLANK(Tipy!LD14),"-",SUM(ND20:NH20)))</f>
        <v/>
      </c>
      <c r="NJ20" s="59"/>
      <c r="NK20" s="56" t="str">
        <f>IF(ISBLANK($OD$3),"",IF(ISBLANK(Tipy!LJ14),0,IF(AND(Tipy!LJ14=Výsledky!$OB$3,Tipy!LL14=Výsledky!$OD$3),60,0)))</f>
        <v/>
      </c>
      <c r="NL20" s="56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56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56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57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0" t="str">
        <f>IF(ISBLANK($OD$3),"",IF(ISBLANK(Tipy!LJ14),"-",SUM(NK20:NO20)))</f>
        <v/>
      </c>
      <c r="NQ20" s="59"/>
      <c r="NR20" s="56" t="str">
        <f>IF(ISBLANK($NI$3),"",IF(ISBLANK(Tipy!LP14),0,IF(AND(Tipy!LP14=Výsledky!$NG$3,Tipy!LR14=Výsledky!$NI$3),60,0)))</f>
        <v/>
      </c>
      <c r="NS20" s="56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56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56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57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0" t="str">
        <f>IF(ISBLANK($NI$3),"",IF(ISBLANK(Tipy!LP14),"-",SUM(NR20:NV20)))</f>
        <v/>
      </c>
      <c r="NX20" s="59"/>
      <c r="NY20" s="56" t="str">
        <f>IF(ISBLANK($OK$3),"",IF(ISBLANK(Tipy!LV14),0,IF(AND(Tipy!LV14=Výsledky!$OI$3,Tipy!LX14=Výsledky!$OK$3),60,0)))</f>
        <v/>
      </c>
      <c r="NZ20" s="5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5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5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5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0" t="str">
        <f>IF(ISBLANK($OK$3),"",IF(ISBLANK(Tipy!LV14),"-",SUM(NY20:OC20)))</f>
        <v/>
      </c>
      <c r="OE20" s="59"/>
      <c r="OF20" s="56" t="str">
        <f>IF(ISBLANK($NW$3),"",IF(ISBLANK(Tipy!MB14),0,IF(AND(Tipy!MB14=Výsledky!$NU$3,Tipy!MD14=Výsledky!$NW$3),60,0)))</f>
        <v/>
      </c>
      <c r="OG20" s="5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5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5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5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0" t="str">
        <f>IF(ISBLANK($NW$3),"",IF(ISBLANK(Tipy!MB14),"-",SUM(OF20:OJ20)))</f>
        <v/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>
        <f>IF(ISBLANK($MG$3),"",IF(ISBLANK(Tipy!KF15),0,IF(AND(Tipy!KF15=Výsledky!$ME$3,Tipy!KH15=Výsledky!$MG$3),60,0)))</f>
        <v>0</v>
      </c>
      <c r="MC21" s="5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6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6">
        <f>IF(ISBLANK($MG$3),"",IF(OR(Tipy!KJ15=Výsledky!$ME$6,Tipy!KJ15=Výsledky!$ME$7,Tipy!KJ15=Výsledky!$ME$8,Tipy!KJ15=Výsledky!$ME$9),VLOOKUP(Tipy!KJ15,'Kategórie hráčov'!$A$27:$B$76,2,FALSE),0))</f>
        <v>0</v>
      </c>
      <c r="MF21" s="5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60" t="str">
        <f>IF(ISBLANK($MG$3),"",IF(ISBLANK(Tipy!KF15),"-",SUM(MB21:MF21)))</f>
        <v>-</v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>
        <f>IF(ISBLANK($MU$3),"",IF(ISBLANK(Tipy!KR15),0,IF(AND(Tipy!KR15=Výsledky!$MS$3,Tipy!KT15=Výsledky!$MU$3),60,0)))</f>
        <v>0</v>
      </c>
      <c r="MQ21" s="5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6">
        <f>IF(ISBLANK($MU$3),"",IF(OR(Tipy!KU15=Výsledky!$MP$6,Tipy!KU15=Výsledky!$MP$7,Tipy!KU15=Výsledky!$MP$8,Tipy!KU15=Výsledky!$MP$9),IF(VLOOKUP(Tipy!KU15,'Kategórie hráčov'!$A$2:$B$46,2,FALSE)=30,30,20),0))</f>
        <v>0</v>
      </c>
      <c r="MS21" s="56">
        <f>IF(ISBLANK($MU$3),"",IF(OR(Tipy!KV15=Výsledky!$MS$6,Tipy!KV15=Výsledky!$MS$7,Tipy!KV15=Výsledky!$MS$8,Tipy!KV15=Výsledky!$MS$9),IF(VLOOKUP(Tipy!KV15,'Kategórie hráčov'!$A$2:$B$46,2,FALSE)=30,30,20),0))</f>
        <v>0</v>
      </c>
      <c r="MT21" s="5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60" t="str">
        <f>IF(ISBLANK($MU$3),"",IF(ISBLANK(Tipy!KR15),"-",SUM(MP21:MT21)))</f>
        <v>-</v>
      </c>
      <c r="MV21" s="59"/>
      <c r="MW21" s="56" t="str">
        <f>IF(ISBLANK($NP$3),"",IF(ISBLANK(Tipy!KX15),0,IF(AND(Tipy!KX15=Výsledky!$NN$3,Tipy!KZ15=Výsledky!$NP$3),60,0)))</f>
        <v/>
      </c>
      <c r="MX21" s="56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56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56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57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0" t="str">
        <f>IF(ISBLANK($NP$3),"",IF(ISBLANK(Tipy!KX15),"-",SUM(MW21:NA21)))</f>
        <v/>
      </c>
      <c r="NC21" s="59"/>
      <c r="ND21" s="56" t="str">
        <f>IF(ISBLANK($NB$3),"",IF(ISBLANK(Tipy!LD15),0,IF(AND(Tipy!LD15=Výsledky!$MZ$3,Tipy!LF15=Výsledky!$NB$3),60,0)))</f>
        <v/>
      </c>
      <c r="NE21" s="56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56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56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57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0" t="str">
        <f>IF(ISBLANK($NB$3),"",IF(ISBLANK(Tipy!LD15),"-",SUM(ND21:NH21)))</f>
        <v/>
      </c>
      <c r="NJ21" s="59"/>
      <c r="NK21" s="56" t="str">
        <f>IF(ISBLANK($OD$3),"",IF(ISBLANK(Tipy!LJ15),0,IF(AND(Tipy!LJ15=Výsledky!$OB$3,Tipy!LL15=Výsledky!$OD$3),60,0)))</f>
        <v/>
      </c>
      <c r="NL21" s="56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56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56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57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0" t="str">
        <f>IF(ISBLANK($OD$3),"",IF(ISBLANK(Tipy!LJ15),"-",SUM(NK21:NO21)))</f>
        <v/>
      </c>
      <c r="NQ21" s="59"/>
      <c r="NR21" s="56" t="str">
        <f>IF(ISBLANK($NI$3),"",IF(ISBLANK(Tipy!LP15),0,IF(AND(Tipy!LP15=Výsledky!$NG$3,Tipy!LR15=Výsledky!$NI$3),60,0)))</f>
        <v/>
      </c>
      <c r="NS21" s="56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56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56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57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0" t="str">
        <f>IF(ISBLANK($NI$3),"",IF(ISBLANK(Tipy!LP15),"-",SUM(NR21:NV21)))</f>
        <v/>
      </c>
      <c r="NX21" s="59"/>
      <c r="NY21" s="56" t="str">
        <f>IF(ISBLANK($OK$3),"",IF(ISBLANK(Tipy!LV15),0,IF(AND(Tipy!LV15=Výsledky!$OI$3,Tipy!LX15=Výsledky!$OK$3),60,0)))</f>
        <v/>
      </c>
      <c r="NZ21" s="5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5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5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5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0" t="str">
        <f>IF(ISBLANK($OK$3),"",IF(ISBLANK(Tipy!LV15),"-",SUM(NY21:OC21)))</f>
        <v/>
      </c>
      <c r="OE21" s="59"/>
      <c r="OF21" s="56" t="str">
        <f>IF(ISBLANK($NW$3),"",IF(ISBLANK(Tipy!MB15),0,IF(AND(Tipy!MB15=Výsledky!$NU$3,Tipy!MD15=Výsledky!$NW$3),60,0)))</f>
        <v/>
      </c>
      <c r="OG21" s="5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5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5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5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0" t="str">
        <f>IF(ISBLANK($NW$3),"",IF(ISBLANK(Tipy!MB15),"-",SUM(OF21:OJ21)))</f>
        <v/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">
      <c r="A22" s="260">
        <f>Tipy!A16</f>
        <v>63</v>
      </c>
      <c r="B22" s="250" t="s">
        <v>328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>
        <f>IF(ISBLANK($MG$3),"",IF(ISBLANK(Tipy!KF16),0,IF(AND(Tipy!KF16=Výsledky!$ME$3,Tipy!KH16=Výsledky!$MG$3),60,0)))</f>
        <v>0</v>
      </c>
      <c r="MC22" s="5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6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6">
        <f>IF(ISBLANK($MG$3),"",IF(OR(Tipy!KJ16=Výsledky!$ME$6,Tipy!KJ16=Výsledky!$ME$7,Tipy!KJ16=Výsledky!$ME$8,Tipy!KJ16=Výsledky!$ME$9),VLOOKUP(Tipy!KJ16,'Kategórie hráčov'!$A$27:$B$76,2,FALSE),0))</f>
        <v>0</v>
      </c>
      <c r="MF22" s="57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60">
        <f>IF(ISBLANK($MG$3),"",IF(ISBLANK(Tipy!KF16),"-",SUM(MB22:MF22)))</f>
        <v>20</v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>
        <f>IF(ISBLANK($MU$3),"",IF(ISBLANK(Tipy!KR16),0,IF(AND(Tipy!KR16=Výsledky!$MS$3,Tipy!KT16=Výsledky!$MU$3),60,0)))</f>
        <v>0</v>
      </c>
      <c r="MQ22" s="5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6">
        <f>IF(ISBLANK($MU$3),"",IF(OR(Tipy!KU16=Výsledky!$MP$6,Tipy!KU16=Výsledky!$MP$7,Tipy!KU16=Výsledky!$MP$8,Tipy!KU16=Výsledky!$MP$9),IF(VLOOKUP(Tipy!KU16,'Kategórie hráčov'!$A$2:$B$70,2,FALSE)=30,30,20),0))</f>
        <v>20</v>
      </c>
      <c r="MS22" s="56">
        <f>IF(ISBLANK($MU$3),"",IF(OR(Tipy!KV16=Výsledky!$MS$6,Tipy!KV16=Výsledky!$MS$7,Tipy!KV16=Výsledky!$MS$8,Tipy!KV16=Výsledky!$MS$9),IF(VLOOKUP(Tipy!KV16,'Kategórie hráčov'!$A$2:$B$46,2,FALSE)=30,30,20),0))</f>
        <v>0</v>
      </c>
      <c r="MT22" s="5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60">
        <f>IF(ISBLANK($MU$3),"",IF(ISBLANK(Tipy!KR16),"-",SUM(MP22:MT22)))</f>
        <v>40</v>
      </c>
      <c r="MV22" s="59"/>
      <c r="MW22" s="56" t="str">
        <f>IF(ISBLANK($NP$3),"",IF(ISBLANK(Tipy!KX16),0,IF(AND(Tipy!KX16=Výsledky!$NN$3,Tipy!KZ16=Výsledky!$NP$3),60,0)))</f>
        <v/>
      </c>
      <c r="MX22" s="56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56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56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57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0" t="str">
        <f>IF(ISBLANK($NP$3),"",IF(ISBLANK(Tipy!KX16),"-",SUM(MW22:NA22)))</f>
        <v/>
      </c>
      <c r="NC22" s="59"/>
      <c r="ND22" s="56" t="str">
        <f>IF(ISBLANK($NB$3),"",IF(ISBLANK(Tipy!LD16),0,IF(AND(Tipy!LD16=Výsledky!$MZ$3,Tipy!LF16=Výsledky!$NB$3),60,0)))</f>
        <v/>
      </c>
      <c r="NE22" s="56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56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56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57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0" t="str">
        <f>IF(ISBLANK($NB$3),"",IF(ISBLANK(Tipy!LD16),"-",SUM(ND22:NH22)))</f>
        <v/>
      </c>
      <c r="NJ22" s="59"/>
      <c r="NK22" s="56" t="str">
        <f>IF(ISBLANK($OD$3),"",IF(ISBLANK(Tipy!LJ16),0,IF(AND(Tipy!LJ16=Výsledky!$OB$3,Tipy!LL16=Výsledky!$OD$3),60,0)))</f>
        <v/>
      </c>
      <c r="NL22" s="56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56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56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57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0" t="str">
        <f>IF(ISBLANK($OD$3),"",IF(ISBLANK(Tipy!LJ16),"-",SUM(NK22:NO22)))</f>
        <v/>
      </c>
      <c r="NQ22" s="59"/>
      <c r="NR22" s="56" t="str">
        <f>IF(ISBLANK($NI$3),"",IF(ISBLANK(Tipy!LP16),0,IF(AND(Tipy!LP16=Výsledky!$NG$3,Tipy!LR16=Výsledky!$NI$3),60,0)))</f>
        <v/>
      </c>
      <c r="NS22" s="56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56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56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57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0" t="str">
        <f>IF(ISBLANK($NI$3),"",IF(ISBLANK(Tipy!LP16),"-",SUM(NR22:NV22)))</f>
        <v/>
      </c>
      <c r="NX22" s="59"/>
      <c r="NY22" s="56" t="str">
        <f>IF(ISBLANK($OK$3),"",IF(ISBLANK(Tipy!LV16),0,IF(AND(Tipy!LV16=Výsledky!$OI$3,Tipy!LX16=Výsledky!$OK$3),60,0)))</f>
        <v/>
      </c>
      <c r="NZ22" s="5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5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5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5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0" t="str">
        <f>IF(ISBLANK($OK$3),"",IF(ISBLANK(Tipy!LV16),"-",SUM(NY22:OC22)))</f>
        <v/>
      </c>
      <c r="OE22" s="59"/>
      <c r="OF22" s="56" t="str">
        <f>IF(ISBLANK($NW$3),"",IF(ISBLANK(Tipy!MB16),0,IF(AND(Tipy!MB16=Výsledky!$NU$3,Tipy!MD16=Výsledky!$NW$3),60,0)))</f>
        <v/>
      </c>
      <c r="OG22" s="5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5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5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5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0" t="str">
        <f>IF(ISBLANK($NW$3),"",IF(ISBLANK(Tipy!MB16),"-",SUM(OF22:OJ22)))</f>
        <v/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">
      <c r="A23" s="260">
        <f>Tipy!A17</f>
        <v>52</v>
      </c>
      <c r="B23" s="250" t="s">
        <v>246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>
        <f>IF(ISBLANK($MG$3),"",IF(ISBLANK(Tipy!KF17),0,IF(AND(Tipy!KF17=Výsledky!$ME$3,Tipy!KH17=Výsledky!$MG$3),60,0)))</f>
        <v>0</v>
      </c>
      <c r="MC23" s="5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6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6">
        <f>IF(ISBLANK($MG$3),"",IF(OR(Tipy!KJ17=Výsledky!$ME$6,Tipy!KJ17=Výsledky!$ME$7,Tipy!KJ17=Výsledky!$ME$8,Tipy!KJ17=Výsledky!$ME$9),VLOOKUP(Tipy!KJ17,'Kategórie hráčov'!$A$27:$B$76,2,FALSE),0))</f>
        <v>0</v>
      </c>
      <c r="MF23" s="57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60">
        <f>IF(ISBLANK($MG$3),"",IF(ISBLANK(Tipy!KF17),"-",SUM(MB23:MF23)))</f>
        <v>30</v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>
        <f>IF(ISBLANK($MU$3),"",IF(ISBLANK(Tipy!KR17),0,IF(AND(Tipy!KR17=Výsledky!$MS$3,Tipy!KT17=Výsledky!$MU$3),60,0)))</f>
        <v>0</v>
      </c>
      <c r="MQ23" s="5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6">
        <f>IF(ISBLANK($MU$3),"",IF(OR(Tipy!KU17=Výsledky!$MP$6,Tipy!KU17=Výsledky!$MP$7,Tipy!KU17=Výsledky!$MP$8,Tipy!KU17=Výsledky!$MP$9),IF(VLOOKUP(Tipy!KU17,'Kategórie hráčov'!$A$2:$B$70,2,FALSE)=30,30,20),0))</f>
        <v>20</v>
      </c>
      <c r="MS23" s="56">
        <f>IF(ISBLANK($MU$3),"",IF(OR(Tipy!KV17=Výsledky!$MS$6,Tipy!KV17=Výsledky!$MS$7,Tipy!KV17=Výsledky!$MS$8,Tipy!KV17=Výsledky!$MS$9),IF(VLOOKUP(Tipy!KV17,'Kategórie hráčov'!$A$2:$B$46,2,FALSE)=30,30,20),0))</f>
        <v>0</v>
      </c>
      <c r="MT23" s="57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60">
        <f>IF(ISBLANK($MU$3),"",IF(ISBLANK(Tipy!KR17),"-",SUM(MP23:MT23)))</f>
        <v>50</v>
      </c>
      <c r="MV23" s="59"/>
      <c r="MW23" s="56" t="str">
        <f>IF(ISBLANK($NP$3),"",IF(ISBLANK(Tipy!KX17),0,IF(AND(Tipy!KX17=Výsledky!$NN$3,Tipy!KZ17=Výsledky!$NP$3),60,0)))</f>
        <v/>
      </c>
      <c r="MX23" s="56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56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56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57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0" t="str">
        <f>IF(ISBLANK($NP$3),"",IF(ISBLANK(Tipy!KX17),"-",SUM(MW23:NA23)))</f>
        <v/>
      </c>
      <c r="NC23" s="59"/>
      <c r="ND23" s="56" t="str">
        <f>IF(ISBLANK($NB$3),"",IF(ISBLANK(Tipy!LD17),0,IF(AND(Tipy!LD17=Výsledky!$MZ$3,Tipy!LF17=Výsledky!$NB$3),60,0)))</f>
        <v/>
      </c>
      <c r="NE23" s="56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56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56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57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0" t="str">
        <f>IF(ISBLANK($NB$3),"",IF(ISBLANK(Tipy!LD17),"-",SUM(ND23:NH23)))</f>
        <v/>
      </c>
      <c r="NJ23" s="59"/>
      <c r="NK23" s="56" t="str">
        <f>IF(ISBLANK($OD$3),"",IF(ISBLANK(Tipy!LJ17),0,IF(AND(Tipy!LJ17=Výsledky!$OB$3,Tipy!LL17=Výsledky!$OD$3),60,0)))</f>
        <v/>
      </c>
      <c r="NL23" s="56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56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56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57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0" t="str">
        <f>IF(ISBLANK($OD$3),"",IF(ISBLANK(Tipy!LJ17),"-",SUM(NK23:NO23)))</f>
        <v/>
      </c>
      <c r="NQ23" s="59"/>
      <c r="NR23" s="56" t="str">
        <f>IF(ISBLANK($NI$3),"",IF(ISBLANK(Tipy!LP17),0,IF(AND(Tipy!LP17=Výsledky!$NG$3,Tipy!LR17=Výsledky!$NI$3),60,0)))</f>
        <v/>
      </c>
      <c r="NS23" s="56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56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56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57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0" t="str">
        <f>IF(ISBLANK($NI$3),"",IF(ISBLANK(Tipy!LP17),"-",SUM(NR23:NV23)))</f>
        <v/>
      </c>
      <c r="NX23" s="59"/>
      <c r="NY23" s="56" t="str">
        <f>IF(ISBLANK($OK$3),"",IF(ISBLANK(Tipy!LV17),0,IF(AND(Tipy!LV17=Výsledky!$OI$3,Tipy!LX17=Výsledky!$OK$3),60,0)))</f>
        <v/>
      </c>
      <c r="NZ23" s="5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5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5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5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0" t="str">
        <f>IF(ISBLANK($OK$3),"",IF(ISBLANK(Tipy!LV17),"-",SUM(NY23:OC23)))</f>
        <v/>
      </c>
      <c r="OE23" s="59"/>
      <c r="OF23" s="56" t="str">
        <f>IF(ISBLANK($NW$3),"",IF(ISBLANK(Tipy!MB17),0,IF(AND(Tipy!MB17=Výsledky!$NU$3,Tipy!MD17=Výsledky!$NW$3),60,0)))</f>
        <v/>
      </c>
      <c r="OG23" s="5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5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5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5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0" t="str">
        <f>IF(ISBLANK($NW$3),"",IF(ISBLANK(Tipy!MB17),"-",SUM(OF23:OJ23)))</f>
        <v/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>
        <f>IF(ISBLANK($MG$3),"",IF(ISBLANK(Tipy!KF18),0,IF(AND(Tipy!KF18=Výsledky!$ME$3,Tipy!KH18=Výsledky!$MG$3),60,0)))</f>
        <v>0</v>
      </c>
      <c r="MC24" s="5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6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6">
        <f>IF(ISBLANK($MG$3),"",IF(OR(Tipy!KJ18=Výsledky!$ME$6,Tipy!KJ18=Výsledky!$ME$7,Tipy!KJ18=Výsledky!$ME$8,Tipy!KJ18=Výsledky!$ME$9),VLOOKUP(Tipy!KJ18,'Kategórie hráčov'!$A$27:$B$76,2,FALSE),0))</f>
        <v>20</v>
      </c>
      <c r="MF24" s="57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60">
        <f>IF(ISBLANK($MG$3),"",IF(ISBLANK(Tipy!KF18),"-",SUM(MB24:MF24)))</f>
        <v>40</v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>
        <f>IF(ISBLANK($MU$3),"",IF(ISBLANK(Tipy!KR18),0,IF(AND(Tipy!KR18=Výsledky!$MS$3,Tipy!KT18=Výsledky!$MU$3),60,0)))</f>
        <v>0</v>
      </c>
      <c r="MQ24" s="5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6">
        <f>IF(ISBLANK($MU$3),"",IF(OR(Tipy!KU18=Výsledky!$MP$6,Tipy!KU18=Výsledky!$MP$7,Tipy!KU18=Výsledky!$MP$8,Tipy!KU18=Výsledky!$MP$9),IF(VLOOKUP(Tipy!KU18,'Kategórie hráčov'!$A$2:$B$70,2,FALSE)=30,30,20),0))</f>
        <v>20</v>
      </c>
      <c r="MS24" s="56">
        <f>IF(ISBLANK($MU$3),"",IF(OR(Tipy!KV18=Výsledky!$MS$6,Tipy!KV18=Výsledky!$MS$7,Tipy!KV18=Výsledky!$MS$8,Tipy!KV18=Výsledky!$MS$9),IF(VLOOKUP(Tipy!KV18,'Kategórie hráčov'!$A$2:$B$46,2,FALSE)=30,30,20),0))</f>
        <v>0</v>
      </c>
      <c r="MT24" s="57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60">
        <f>IF(ISBLANK($MU$3),"",IF(ISBLANK(Tipy!KR18),"-",SUM(MP24:MT24)))</f>
        <v>40</v>
      </c>
      <c r="MV24" s="59"/>
      <c r="MW24" s="56" t="str">
        <f>IF(ISBLANK($NP$3),"",IF(ISBLANK(Tipy!KX18),0,IF(AND(Tipy!KX18=Výsledky!$NN$3,Tipy!KZ18=Výsledky!$NP$3),60,0)))</f>
        <v/>
      </c>
      <c r="MX24" s="56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56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56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57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0" t="str">
        <f>IF(ISBLANK($NP$3),"",IF(ISBLANK(Tipy!KX18),"-",SUM(MW24:NA24)))</f>
        <v/>
      </c>
      <c r="NC24" s="59"/>
      <c r="ND24" s="56" t="str">
        <f>IF(ISBLANK($NB$3),"",IF(ISBLANK(Tipy!LD18),0,IF(AND(Tipy!LD18=Výsledky!$MZ$3,Tipy!LF18=Výsledky!$NB$3),60,0)))</f>
        <v/>
      </c>
      <c r="NE24" s="56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56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56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57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0" t="str">
        <f>IF(ISBLANK($NB$3),"",IF(ISBLANK(Tipy!LD18),"-",SUM(ND24:NH24)))</f>
        <v/>
      </c>
      <c r="NJ24" s="59"/>
      <c r="NK24" s="56" t="str">
        <f>IF(ISBLANK($OD$3),"",IF(ISBLANK(Tipy!LJ18),0,IF(AND(Tipy!LJ18=Výsledky!$OB$3,Tipy!LL18=Výsledky!$OD$3),60,0)))</f>
        <v/>
      </c>
      <c r="NL24" s="56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56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56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57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0" t="str">
        <f>IF(ISBLANK($OD$3),"",IF(ISBLANK(Tipy!LJ18),"-",SUM(NK24:NO24)))</f>
        <v/>
      </c>
      <c r="NQ24" s="59"/>
      <c r="NR24" s="56" t="str">
        <f>IF(ISBLANK($NI$3),"",IF(ISBLANK(Tipy!LP18),0,IF(AND(Tipy!LP18=Výsledky!$NG$3,Tipy!LR18=Výsledky!$NI$3),60,0)))</f>
        <v/>
      </c>
      <c r="NS24" s="56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56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56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57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0" t="str">
        <f>IF(ISBLANK($NI$3),"",IF(ISBLANK(Tipy!LP18),"-",SUM(NR24:NV24)))</f>
        <v/>
      </c>
      <c r="NX24" s="59"/>
      <c r="NY24" s="56" t="str">
        <f>IF(ISBLANK($OK$3),"",IF(ISBLANK(Tipy!LV18),0,IF(AND(Tipy!LV18=Výsledky!$OI$3,Tipy!LX18=Výsledky!$OK$3),60,0)))</f>
        <v/>
      </c>
      <c r="NZ24" s="5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5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5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5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0" t="str">
        <f>IF(ISBLANK($OK$3),"",IF(ISBLANK(Tipy!LV18),"-",SUM(NY24:OC24)))</f>
        <v/>
      </c>
      <c r="OE24" s="59"/>
      <c r="OF24" s="56" t="str">
        <f>IF(ISBLANK($NW$3),"",IF(ISBLANK(Tipy!MB18),0,IF(AND(Tipy!MB18=Výsledky!$NU$3,Tipy!MD18=Výsledky!$NW$3),60,0)))</f>
        <v/>
      </c>
      <c r="OG24" s="5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5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5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5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0" t="str">
        <f>IF(ISBLANK($NW$3),"",IF(ISBLANK(Tipy!MB18),"-",SUM(OF24:OJ24)))</f>
        <v/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50" t="s">
        <v>256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>
        <f>IF(ISBLANK($MG$3),"",IF(ISBLANK(Tipy!KF19),0,IF(AND(Tipy!KF19=Výsledky!$ME$3,Tipy!KH19=Výsledky!$MG$3),60,0)))</f>
        <v>0</v>
      </c>
      <c r="MC25" s="5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6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6">
        <f>IF(ISBLANK($MG$3),"",IF(OR(Tipy!KJ19=Výsledky!$ME$6,Tipy!KJ19=Výsledky!$ME$7,Tipy!KJ19=Výsledky!$ME$8,Tipy!KJ19=Výsledky!$ME$9),VLOOKUP(Tipy!KJ19,'Kategórie hráčov'!$A$27:$B$76,2,FALSE),0))</f>
        <v>0</v>
      </c>
      <c r="MF25" s="5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60" t="str">
        <f>IF(ISBLANK($MG$3),"",IF(ISBLANK(Tipy!KF19),"-",SUM(MB25:MF25)))</f>
        <v>-</v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>
        <f>IF(ISBLANK($MU$3),"",IF(ISBLANK(Tipy!KR19),0,IF(AND(Tipy!KR19=Výsledky!$MS$3,Tipy!KT19=Výsledky!$MU$3),60,0)))</f>
        <v>0</v>
      </c>
      <c r="MQ25" s="5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6">
        <f>IF(ISBLANK($MU$3),"",IF(OR(Tipy!KU19=Výsledky!$MP$6,Tipy!KU19=Výsledky!$MP$7,Tipy!KU19=Výsledky!$MP$8,Tipy!KU19=Výsledky!$MP$9),IF(VLOOKUP(Tipy!KU19,'Kategórie hráčov'!$A$2:$B$46,2,FALSE)=30,30,20),0))</f>
        <v>0</v>
      </c>
      <c r="MS25" s="56">
        <f>IF(ISBLANK($MU$3),"",IF(OR(Tipy!KV19=Výsledky!$MS$6,Tipy!KV19=Výsledky!$MS$7,Tipy!KV19=Výsledky!$MS$8,Tipy!KV19=Výsledky!$MS$9),IF(VLOOKUP(Tipy!KV19,'Kategórie hráčov'!$A$2:$B$46,2,FALSE)=30,30,20),0))</f>
        <v>0</v>
      </c>
      <c r="MT25" s="5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60" t="str">
        <f>IF(ISBLANK($MU$3),"",IF(ISBLANK(Tipy!KR19),"-",SUM(MP25:MT25)))</f>
        <v>-</v>
      </c>
      <c r="MV25" s="59"/>
      <c r="MW25" s="56" t="str">
        <f>IF(ISBLANK($NP$3),"",IF(ISBLANK(Tipy!KX19),0,IF(AND(Tipy!KX19=Výsledky!$NN$3,Tipy!KZ19=Výsledky!$NP$3),60,0)))</f>
        <v/>
      </c>
      <c r="MX25" s="56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56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56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57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0" t="str">
        <f>IF(ISBLANK($NP$3),"",IF(ISBLANK(Tipy!KX19),"-",SUM(MW25:NA25)))</f>
        <v/>
      </c>
      <c r="NC25" s="59"/>
      <c r="ND25" s="56" t="str">
        <f>IF(ISBLANK($NB$3),"",IF(ISBLANK(Tipy!LD19),0,IF(AND(Tipy!LD19=Výsledky!$MZ$3,Tipy!LF19=Výsledky!$NB$3),60,0)))</f>
        <v/>
      </c>
      <c r="NE25" s="56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56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56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57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0" t="str">
        <f>IF(ISBLANK($NB$3),"",IF(ISBLANK(Tipy!LD19),"-",SUM(ND25:NH25)))</f>
        <v/>
      </c>
      <c r="NJ25" s="59"/>
      <c r="NK25" s="56" t="str">
        <f>IF(ISBLANK($OD$3),"",IF(ISBLANK(Tipy!LJ19),0,IF(AND(Tipy!LJ19=Výsledky!$OB$3,Tipy!LL19=Výsledky!$OD$3),60,0)))</f>
        <v/>
      </c>
      <c r="NL25" s="56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56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56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57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0" t="str">
        <f>IF(ISBLANK($OD$3),"",IF(ISBLANK(Tipy!LJ19),"-",SUM(NK25:NO25)))</f>
        <v/>
      </c>
      <c r="NQ25" s="59"/>
      <c r="NR25" s="56" t="str">
        <f>IF(ISBLANK($NI$3),"",IF(ISBLANK(Tipy!LP19),0,IF(AND(Tipy!LP19=Výsledky!$NG$3,Tipy!LR19=Výsledky!$NI$3),60,0)))</f>
        <v/>
      </c>
      <c r="NS25" s="56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56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56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57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0" t="str">
        <f>IF(ISBLANK($NI$3),"",IF(ISBLANK(Tipy!LP19),"-",SUM(NR25:NV25)))</f>
        <v/>
      </c>
      <c r="NX25" s="59"/>
      <c r="NY25" s="56" t="str">
        <f>IF(ISBLANK($OK$3),"",IF(ISBLANK(Tipy!LV19),0,IF(AND(Tipy!LV19=Výsledky!$OI$3,Tipy!LX19=Výsledky!$OK$3),60,0)))</f>
        <v/>
      </c>
      <c r="NZ25" s="5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5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5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5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0" t="str">
        <f>IF(ISBLANK($OK$3),"",IF(ISBLANK(Tipy!LV19),"-",SUM(NY25:OC25)))</f>
        <v/>
      </c>
      <c r="OE25" s="59"/>
      <c r="OF25" s="56" t="str">
        <f>IF(ISBLANK($NW$3),"",IF(ISBLANK(Tipy!MB19),0,IF(AND(Tipy!MB19=Výsledky!$NU$3,Tipy!MD19=Výsledky!$NW$3),60,0)))</f>
        <v/>
      </c>
      <c r="OG25" s="5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5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5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5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0" t="str">
        <f>IF(ISBLANK($NW$3),"",IF(ISBLANK(Tipy!MB19),"-",SUM(OF25:OJ25)))</f>
        <v/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">
      <c r="A26" s="260">
        <f>Tipy!A20</f>
        <v>9</v>
      </c>
      <c r="B26" s="250" t="s">
        <v>197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>
        <f>IF(ISBLANK($MG$3),"",IF(ISBLANK(Tipy!KF20),0,IF(AND(Tipy!KF20=Výsledky!$ME$3,Tipy!KH20=Výsledky!$MG$3),60,0)))</f>
        <v>0</v>
      </c>
      <c r="MC26" s="5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6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6">
        <f>IF(ISBLANK($MG$3),"",IF(OR(Tipy!KJ20=Výsledky!$ME$6,Tipy!KJ20=Výsledky!$ME$7,Tipy!KJ20=Výsledky!$ME$8,Tipy!KJ20=Výsledky!$ME$9),VLOOKUP(Tipy!KJ20,'Kategórie hráčov'!$A$27:$B$76,2,FALSE),0))</f>
        <v>0</v>
      </c>
      <c r="MF26" s="57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60">
        <f>IF(ISBLANK($MG$3),"",IF(ISBLANK(Tipy!KF20),"-",SUM(MB26:MF26)))</f>
        <v>0</v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>
        <f>IF(ISBLANK($MU$3),"",IF(ISBLANK(Tipy!KR20),0,IF(AND(Tipy!KR20=Výsledky!$MS$3,Tipy!KT20=Výsledky!$MU$3),60,0)))</f>
        <v>0</v>
      </c>
      <c r="MQ26" s="5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6">
        <f>IF(ISBLANK($MU$3),"",IF(OR(Tipy!KU20=Výsledky!$MP$6,Tipy!KU20=Výsledky!$MP$7,Tipy!KU20=Výsledky!$MP$8,Tipy!KU20=Výsledky!$MP$9),IF(VLOOKUP(Tipy!KU20,'Kategórie hráčov'!$A$2:$B$46,2,FALSE)=30,30,20),0))</f>
        <v>20</v>
      </c>
      <c r="MS26" s="56">
        <f>IF(ISBLANK($MU$3),"",IF(OR(Tipy!KV20=Výsledky!$MS$6,Tipy!KV20=Výsledky!$MS$7,Tipy!KV20=Výsledky!$MS$8,Tipy!KV20=Výsledky!$MS$9),IF(VLOOKUP(Tipy!KV20,'Kategórie hráčov'!$A$2:$B$46,2,FALSE)=30,30,20),0))</f>
        <v>0</v>
      </c>
      <c r="MT26" s="57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60">
        <f>IF(ISBLANK($MU$3),"",IF(ISBLANK(Tipy!KR20),"-",SUM(MP26:MT26)))</f>
        <v>50</v>
      </c>
      <c r="MV26" s="59"/>
      <c r="MW26" s="56" t="str">
        <f>IF(ISBLANK($NP$3),"",IF(ISBLANK(Tipy!KX20),0,IF(AND(Tipy!KX20=Výsledky!$NN$3,Tipy!KZ20=Výsledky!$NP$3),60,0)))</f>
        <v/>
      </c>
      <c r="MX26" s="56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56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56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57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0" t="str">
        <f>IF(ISBLANK($NP$3),"",IF(ISBLANK(Tipy!KX20),"-",SUM(MW26:NA26)))</f>
        <v/>
      </c>
      <c r="NC26" s="59"/>
      <c r="ND26" s="56" t="str">
        <f>IF(ISBLANK($NB$3),"",IF(ISBLANK(Tipy!LD20),0,IF(AND(Tipy!LD20=Výsledky!$MZ$3,Tipy!LF20=Výsledky!$NB$3),60,0)))</f>
        <v/>
      </c>
      <c r="NE26" s="56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56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56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57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0" t="str">
        <f>IF(ISBLANK($NB$3),"",IF(ISBLANK(Tipy!LD20),"-",SUM(ND26:NH26)))</f>
        <v/>
      </c>
      <c r="NJ26" s="59"/>
      <c r="NK26" s="56" t="str">
        <f>IF(ISBLANK($OD$3),"",IF(ISBLANK(Tipy!LJ20),0,IF(AND(Tipy!LJ20=Výsledky!$OB$3,Tipy!LL20=Výsledky!$OD$3),60,0)))</f>
        <v/>
      </c>
      <c r="NL26" s="56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56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56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57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0" t="str">
        <f>IF(ISBLANK($OD$3),"",IF(ISBLANK(Tipy!LJ20),"-",SUM(NK26:NO26)))</f>
        <v/>
      </c>
      <c r="NQ26" s="59"/>
      <c r="NR26" s="56" t="str">
        <f>IF(ISBLANK($NI$3),"",IF(ISBLANK(Tipy!LP20),0,IF(AND(Tipy!LP20=Výsledky!$NG$3,Tipy!LR20=Výsledky!$NI$3),60,0)))</f>
        <v/>
      </c>
      <c r="NS26" s="56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56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56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57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0" t="str">
        <f>IF(ISBLANK($NI$3),"",IF(ISBLANK(Tipy!LP20),"-",SUM(NR26:NV26)))</f>
        <v/>
      </c>
      <c r="NX26" s="59"/>
      <c r="NY26" s="56" t="str">
        <f>IF(ISBLANK($OK$3),"",IF(ISBLANK(Tipy!LV20),0,IF(AND(Tipy!LV20=Výsledky!$OI$3,Tipy!LX20=Výsledky!$OK$3),60,0)))</f>
        <v/>
      </c>
      <c r="NZ26" s="5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5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5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5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0" t="str">
        <f>IF(ISBLANK($OK$3),"",IF(ISBLANK(Tipy!LV20),"-",SUM(NY26:OC26)))</f>
        <v/>
      </c>
      <c r="OE26" s="59"/>
      <c r="OF26" s="56" t="str">
        <f>IF(ISBLANK($NW$3),"",IF(ISBLANK(Tipy!MB20),0,IF(AND(Tipy!MB20=Výsledky!$NU$3,Tipy!MD20=Výsledky!$NW$3),60,0)))</f>
        <v/>
      </c>
      <c r="OG26" s="5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5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5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5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0" t="str">
        <f>IF(ISBLANK($NW$3),"",IF(ISBLANK(Tipy!MB20),"-",SUM(OF26:OJ26)))</f>
        <v/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>
        <f>IF(ISBLANK($MG$3),"",IF(ISBLANK(Tipy!KF21),0,IF(AND(Tipy!KF21=Výsledky!$ME$3,Tipy!KH21=Výsledky!$MG$3),60,0)))</f>
        <v>0</v>
      </c>
      <c r="MC27" s="5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6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6">
        <f>IF(ISBLANK($MG$3),"",IF(OR(Tipy!KJ21=Výsledky!$ME$6,Tipy!KJ21=Výsledky!$ME$7,Tipy!KJ21=Výsledky!$ME$8,Tipy!KJ21=Výsledky!$ME$9),VLOOKUP(Tipy!KJ21,'Kategórie hráčov'!$A$27:$B$76,2,FALSE),0))</f>
        <v>0</v>
      </c>
      <c r="MF27" s="5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60">
        <f>IF(ISBLANK($MG$3),"",IF(ISBLANK(Tipy!KF21),"-",SUM(MB27:MF27)))</f>
        <v>20</v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>
        <f>IF(ISBLANK($MU$3),"",IF(ISBLANK(Tipy!KR21),0,IF(AND(Tipy!KR21=Výsledky!$MS$3,Tipy!KT21=Výsledky!$MU$3),60,0)))</f>
        <v>0</v>
      </c>
      <c r="MQ27" s="5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6">
        <f>IF(ISBLANK($MU$3),"",IF(OR(Tipy!KU21=Výsledky!$MP$6,Tipy!KU21=Výsledky!$MP$7,Tipy!KU21=Výsledky!$MP$8,Tipy!KU21=Výsledky!$MP$9),IF(VLOOKUP(Tipy!KU21,'Kategórie hráčov'!$A$2:$B$46,2,FALSE)=30,30,20),0))</f>
        <v>20</v>
      </c>
      <c r="MS27" s="56">
        <f>IF(ISBLANK($MU$3),"",IF(OR(Tipy!KV21=Výsledky!$MS$6,Tipy!KV21=Výsledky!$MS$7,Tipy!KV21=Výsledky!$MS$8,Tipy!KV21=Výsledky!$MS$9),IF(VLOOKUP(Tipy!KV21,'Kategórie hráčov'!$A$2:$B$46,2,FALSE)=30,30,20),0))</f>
        <v>0</v>
      </c>
      <c r="MT27" s="57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60">
        <f>IF(ISBLANK($MU$3),"",IF(ISBLANK(Tipy!KR21),"-",SUM(MP27:MT27)))</f>
        <v>50</v>
      </c>
      <c r="MV27" s="59"/>
      <c r="MW27" s="56" t="str">
        <f>IF(ISBLANK($NP$3),"",IF(ISBLANK(Tipy!KX21),0,IF(AND(Tipy!KX21=Výsledky!$NN$3,Tipy!KZ21=Výsledky!$NP$3),60,0)))</f>
        <v/>
      </c>
      <c r="MX27" s="56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56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56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57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0" t="str">
        <f>IF(ISBLANK($NP$3),"",IF(ISBLANK(Tipy!KX21),"-",SUM(MW27:NA27)))</f>
        <v/>
      </c>
      <c r="NC27" s="59"/>
      <c r="ND27" s="56" t="str">
        <f>IF(ISBLANK($NB$3),"",IF(ISBLANK(Tipy!LD21),0,IF(AND(Tipy!LD21=Výsledky!$MZ$3,Tipy!LF21=Výsledky!$NB$3),60,0)))</f>
        <v/>
      </c>
      <c r="NE27" s="56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56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56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57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0" t="str">
        <f>IF(ISBLANK($NB$3),"",IF(ISBLANK(Tipy!LD21),"-",SUM(ND27:NH27)))</f>
        <v/>
      </c>
      <c r="NJ27" s="59"/>
      <c r="NK27" s="56" t="str">
        <f>IF(ISBLANK($OD$3),"",IF(ISBLANK(Tipy!LJ21),0,IF(AND(Tipy!LJ21=Výsledky!$OB$3,Tipy!LL21=Výsledky!$OD$3),60,0)))</f>
        <v/>
      </c>
      <c r="NL27" s="56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56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56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57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0" t="str">
        <f>IF(ISBLANK($OD$3),"",IF(ISBLANK(Tipy!LJ21),"-",SUM(NK27:NO27)))</f>
        <v/>
      </c>
      <c r="NQ27" s="59"/>
      <c r="NR27" s="56" t="str">
        <f>IF(ISBLANK($NI$3),"",IF(ISBLANK(Tipy!LP21),0,IF(AND(Tipy!LP21=Výsledky!$NG$3,Tipy!LR21=Výsledky!$NI$3),60,0)))</f>
        <v/>
      </c>
      <c r="NS27" s="56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56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56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57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0" t="str">
        <f>IF(ISBLANK($NI$3),"",IF(ISBLANK(Tipy!LP21),"-",SUM(NR27:NV27)))</f>
        <v/>
      </c>
      <c r="NX27" s="59"/>
      <c r="NY27" s="56" t="str">
        <f>IF(ISBLANK($OK$3),"",IF(ISBLANK(Tipy!LV21),0,IF(AND(Tipy!LV21=Výsledky!$OI$3,Tipy!LX21=Výsledky!$OK$3),60,0)))</f>
        <v/>
      </c>
      <c r="NZ27" s="5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5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5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5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0" t="str">
        <f>IF(ISBLANK($OK$3),"",IF(ISBLANK(Tipy!LV21),"-",SUM(NY27:OC27)))</f>
        <v/>
      </c>
      <c r="OE27" s="59"/>
      <c r="OF27" s="56" t="str">
        <f>IF(ISBLANK($NW$3),"",IF(ISBLANK(Tipy!MB21),0,IF(AND(Tipy!MB21=Výsledky!$NU$3,Tipy!MD21=Výsledky!$NW$3),60,0)))</f>
        <v/>
      </c>
      <c r="OG27" s="5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5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5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5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0" t="str">
        <f>IF(ISBLANK($NW$3),"",IF(ISBLANK(Tipy!MB21),"-",SUM(OF27:OJ27)))</f>
        <v/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>
        <f>IF(ISBLANK($MG$3),"",IF(ISBLANK(Tipy!KF22),0,IF(AND(Tipy!KF22=Výsledky!$ME$3,Tipy!KH22=Výsledky!$MG$3),60,0)))</f>
        <v>0</v>
      </c>
      <c r="MC28" s="5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6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6">
        <f>IF(ISBLANK($MG$3),"",IF(OR(Tipy!KJ22=Výsledky!$ME$6,Tipy!KJ22=Výsledky!$ME$7,Tipy!KJ22=Výsledky!$ME$8,Tipy!KJ22=Výsledky!$ME$9),VLOOKUP(Tipy!KJ22,'Kategórie hráčov'!$A$27:$B$76,2,FALSE),0))</f>
        <v>0</v>
      </c>
      <c r="MF28" s="5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60">
        <f>IF(ISBLANK($MG$3),"",IF(ISBLANK(Tipy!KF22),"-",SUM(MB28:MF28)))</f>
        <v>20</v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>
        <f>IF(ISBLANK($MU$3),"",IF(ISBLANK(Tipy!KR22),0,IF(AND(Tipy!KR22=Výsledky!$MS$3,Tipy!KT22=Výsledky!$MU$3),60,0)))</f>
        <v>0</v>
      </c>
      <c r="MQ28" s="5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6">
        <f>IF(ISBLANK($MU$3),"",IF(OR(Tipy!KU22=Výsledky!$MP$6,Tipy!KU22=Výsledky!$MP$7,Tipy!KU22=Výsledky!$MP$8,Tipy!KU22=Výsledky!$MP$9),IF(VLOOKUP(Tipy!KU22,'Kategórie hráčov'!$A$2:$B$70,2,FALSE)=30,30,20),0))</f>
        <v>20</v>
      </c>
      <c r="MS28" s="56">
        <f>IF(ISBLANK($MU$3),"",IF(OR(Tipy!KV22=Výsledky!$MS$6,Tipy!KV22=Výsledky!$MS$7,Tipy!KV22=Výsledky!$MS$8,Tipy!KV22=Výsledky!$MS$9),IF(VLOOKUP(Tipy!KV22,'Kategórie hráčov'!$A$2:$B$46,2,FALSE)=30,30,20),0))</f>
        <v>0</v>
      </c>
      <c r="MT28" s="5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60">
        <f>IF(ISBLANK($MU$3),"",IF(ISBLANK(Tipy!KR22),"-",SUM(MP28:MT28)))</f>
        <v>40</v>
      </c>
      <c r="MV28" s="59"/>
      <c r="MW28" s="56" t="str">
        <f>IF(ISBLANK($NP$3),"",IF(ISBLANK(Tipy!KX22),0,IF(AND(Tipy!KX22=Výsledky!$NN$3,Tipy!KZ22=Výsledky!$NP$3),60,0)))</f>
        <v/>
      </c>
      <c r="MX28" s="56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56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56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57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0" t="str">
        <f>IF(ISBLANK($NP$3),"",IF(ISBLANK(Tipy!KX22),"-",SUM(MW28:NA28)))</f>
        <v/>
      </c>
      <c r="NC28" s="59"/>
      <c r="ND28" s="56" t="str">
        <f>IF(ISBLANK($NB$3),"",IF(ISBLANK(Tipy!LD22),0,IF(AND(Tipy!LD22=Výsledky!$MZ$3,Tipy!LF22=Výsledky!$NB$3),60,0)))</f>
        <v/>
      </c>
      <c r="NE28" s="56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56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56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57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0" t="str">
        <f>IF(ISBLANK($NB$3),"",IF(ISBLANK(Tipy!LD22),"-",SUM(ND28:NH28)))</f>
        <v/>
      </c>
      <c r="NJ28" s="59"/>
      <c r="NK28" s="56" t="str">
        <f>IF(ISBLANK($OD$3),"",IF(ISBLANK(Tipy!LJ22),0,IF(AND(Tipy!LJ22=Výsledky!$OB$3,Tipy!LL22=Výsledky!$OD$3),60,0)))</f>
        <v/>
      </c>
      <c r="NL28" s="56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56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56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57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0" t="str">
        <f>IF(ISBLANK($OD$3),"",IF(ISBLANK(Tipy!LJ22),"-",SUM(NK28:NO28)))</f>
        <v/>
      </c>
      <c r="NQ28" s="59"/>
      <c r="NR28" s="56" t="str">
        <f>IF(ISBLANK($NI$3),"",IF(ISBLANK(Tipy!LP22),0,IF(AND(Tipy!LP22=Výsledky!$NG$3,Tipy!LR22=Výsledky!$NI$3),60,0)))</f>
        <v/>
      </c>
      <c r="NS28" s="56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56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56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57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0" t="str">
        <f>IF(ISBLANK($NI$3),"",IF(ISBLANK(Tipy!LP22),"-",SUM(NR28:NV28)))</f>
        <v/>
      </c>
      <c r="NX28" s="59"/>
      <c r="NY28" s="56" t="str">
        <f>IF(ISBLANK($OK$3),"",IF(ISBLANK(Tipy!LV22),0,IF(AND(Tipy!LV22=Výsledky!$OI$3,Tipy!LX22=Výsledky!$OK$3),60,0)))</f>
        <v/>
      </c>
      <c r="NZ28" s="5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5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5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5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0" t="str">
        <f>IF(ISBLANK($OK$3),"",IF(ISBLANK(Tipy!LV22),"-",SUM(NY28:OC28)))</f>
        <v/>
      </c>
      <c r="OE28" s="59"/>
      <c r="OF28" s="56" t="str">
        <f>IF(ISBLANK($NW$3),"",IF(ISBLANK(Tipy!MB22),0,IF(AND(Tipy!MB22=Výsledky!$NU$3,Tipy!MD22=Výsledky!$NW$3),60,0)))</f>
        <v/>
      </c>
      <c r="OG28" s="5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5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5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5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0" t="str">
        <f>IF(ISBLANK($NW$3),"",IF(ISBLANK(Tipy!MB22),"-",SUM(OF28:OJ28)))</f>
        <v/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>
        <f>IF(ISBLANK($MG$3),"",IF(ISBLANK(Tipy!KF23),0,IF(AND(Tipy!KF23=Výsledky!$ME$3,Tipy!KH23=Výsledky!$MG$3),60,0)))</f>
        <v>0</v>
      </c>
      <c r="MC29" s="5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6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6">
        <f>IF(ISBLANK($MG$3),"",IF(OR(Tipy!KJ23=Výsledky!$ME$6,Tipy!KJ23=Výsledky!$ME$7,Tipy!KJ23=Výsledky!$ME$8,Tipy!KJ23=Výsledky!$ME$9),VLOOKUP(Tipy!KJ23,'Kategórie hráčov'!$A$27:$B$76,2,FALSE),0))</f>
        <v>0</v>
      </c>
      <c r="MF29" s="5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60" t="str">
        <f>IF(ISBLANK($MG$3),"",IF(ISBLANK(Tipy!KF23),"-",SUM(MB29:MF29)))</f>
        <v>-</v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>
        <f>IF(ISBLANK($MU$3),"",IF(ISBLANK(Tipy!KR23),0,IF(AND(Tipy!KR23=Výsledky!$MS$3,Tipy!KT23=Výsledky!$MU$3),60,0)))</f>
        <v>0</v>
      </c>
      <c r="MQ29" s="5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6">
        <f>IF(ISBLANK($MU$3),"",IF(OR(Tipy!KU23=Výsledky!$MP$6,Tipy!KU23=Výsledky!$MP$7,Tipy!KU23=Výsledky!$MP$8,Tipy!KU23=Výsledky!$MP$9),IF(VLOOKUP(Tipy!KU23,'Kategórie hráčov'!$A$2:$B$46,2,FALSE)=30,30,20),0))</f>
        <v>0</v>
      </c>
      <c r="MS29" s="56">
        <f>IF(ISBLANK($MU$3),"",IF(OR(Tipy!KV23=Výsledky!$MS$6,Tipy!KV23=Výsledky!$MS$7,Tipy!KV23=Výsledky!$MS$8,Tipy!KV23=Výsledky!$MS$9),IF(VLOOKUP(Tipy!KV23,'Kategórie hráčov'!$A$2:$B$46,2,FALSE)=30,30,20),0))</f>
        <v>0</v>
      </c>
      <c r="MT29" s="5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60" t="str">
        <f>IF(ISBLANK($MU$3),"",IF(ISBLANK(Tipy!KR23),"-",SUM(MP29:MT29)))</f>
        <v>-</v>
      </c>
      <c r="MV29" s="59"/>
      <c r="MW29" s="56" t="str">
        <f>IF(ISBLANK($NP$3),"",IF(ISBLANK(Tipy!KX23),0,IF(AND(Tipy!KX23=Výsledky!$NN$3,Tipy!KZ23=Výsledky!$NP$3),60,0)))</f>
        <v/>
      </c>
      <c r="MX29" s="56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56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56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57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0" t="str">
        <f>IF(ISBLANK($NP$3),"",IF(ISBLANK(Tipy!KX23),"-",SUM(MW29:NA29)))</f>
        <v/>
      </c>
      <c r="NC29" s="59"/>
      <c r="ND29" s="56" t="str">
        <f>IF(ISBLANK($NB$3),"",IF(ISBLANK(Tipy!LD23),0,IF(AND(Tipy!LD23=Výsledky!$MZ$3,Tipy!LF23=Výsledky!$NB$3),60,0)))</f>
        <v/>
      </c>
      <c r="NE29" s="56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56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56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57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0" t="str">
        <f>IF(ISBLANK($NB$3),"",IF(ISBLANK(Tipy!LD23),"-",SUM(ND29:NH29)))</f>
        <v/>
      </c>
      <c r="NJ29" s="59"/>
      <c r="NK29" s="56" t="str">
        <f>IF(ISBLANK($OD$3),"",IF(ISBLANK(Tipy!LJ23),0,IF(AND(Tipy!LJ23=Výsledky!$OB$3,Tipy!LL23=Výsledky!$OD$3),60,0)))</f>
        <v/>
      </c>
      <c r="NL29" s="56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56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56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57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0" t="str">
        <f>IF(ISBLANK($OD$3),"",IF(ISBLANK(Tipy!LJ23),"-",SUM(NK29:NO29)))</f>
        <v/>
      </c>
      <c r="NQ29" s="59"/>
      <c r="NR29" s="56" t="str">
        <f>IF(ISBLANK($NI$3),"",IF(ISBLANK(Tipy!LP23),0,IF(AND(Tipy!LP23=Výsledky!$NG$3,Tipy!LR23=Výsledky!$NI$3),60,0)))</f>
        <v/>
      </c>
      <c r="NS29" s="56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56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56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57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0" t="str">
        <f>IF(ISBLANK($NI$3),"",IF(ISBLANK(Tipy!LP23),"-",SUM(NR29:NV29)))</f>
        <v/>
      </c>
      <c r="NX29" s="59"/>
      <c r="NY29" s="56" t="str">
        <f>IF(ISBLANK($OK$3),"",IF(ISBLANK(Tipy!LV23),0,IF(AND(Tipy!LV23=Výsledky!$OI$3,Tipy!LX23=Výsledky!$OK$3),60,0)))</f>
        <v/>
      </c>
      <c r="NZ29" s="5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5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5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5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0" t="str">
        <f>IF(ISBLANK($OK$3),"",IF(ISBLANK(Tipy!LV23),"-",SUM(NY29:OC29)))</f>
        <v/>
      </c>
      <c r="OE29" s="59"/>
      <c r="OF29" s="56" t="str">
        <f>IF(ISBLANK($NW$3),"",IF(ISBLANK(Tipy!MB23),0,IF(AND(Tipy!MB23=Výsledky!$NU$3,Tipy!MD23=Výsledky!$NW$3),60,0)))</f>
        <v/>
      </c>
      <c r="OG29" s="5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5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5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5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0" t="str">
        <f>IF(ISBLANK($NW$3),"",IF(ISBLANK(Tipy!MB23),"-",SUM(OF29:OJ29)))</f>
        <v/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>
        <f>IF(ISBLANK($MG$3),"",IF(ISBLANK(Tipy!KF24),0,IF(AND(Tipy!KF24=Výsledky!$ME$3,Tipy!KH24=Výsledky!$MG$3),60,0)))</f>
        <v>0</v>
      </c>
      <c r="MC30" s="5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6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6">
        <f>IF(ISBLANK($MG$3),"",IF(OR(Tipy!KJ24=Výsledky!$ME$6,Tipy!KJ24=Výsledky!$ME$7,Tipy!KJ24=Výsledky!$ME$8,Tipy!KJ24=Výsledky!$ME$9),VLOOKUP(Tipy!KJ24,'Kategórie hráčov'!$A$27:$B$76,2,FALSE),0))</f>
        <v>0</v>
      </c>
      <c r="MF30" s="5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60">
        <f>IF(ISBLANK($MG$3),"",IF(ISBLANK(Tipy!KF24),"-",SUM(MB30:MF30)))</f>
        <v>20</v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>
        <f>IF(ISBLANK($MU$3),"",IF(ISBLANK(Tipy!KR24),0,IF(AND(Tipy!KR24=Výsledky!$MS$3,Tipy!KT24=Výsledky!$MU$3),60,0)))</f>
        <v>0</v>
      </c>
      <c r="MQ30" s="5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6">
        <f>IF(ISBLANK($MU$3),"",IF(OR(Tipy!KU24=Výsledky!$MP$6,Tipy!KU24=Výsledky!$MP$7,Tipy!KU24=Výsledky!$MP$8,Tipy!KU24=Výsledky!$MP$9),IF(VLOOKUP(Tipy!KU24,'Kategórie hráčov'!$A$2:$B$46,2,FALSE)=30,30,20),0))</f>
        <v>20</v>
      </c>
      <c r="MS30" s="56">
        <f>IF(ISBLANK($MU$3),"",IF(OR(Tipy!KV24=Výsledky!$MS$6,Tipy!KV24=Výsledky!$MS$7,Tipy!KV24=Výsledky!$MS$8,Tipy!KV24=Výsledky!$MS$9),IF(VLOOKUP(Tipy!KV24,'Kategórie hráčov'!$A$2:$B$46,2,FALSE)=30,30,20),0))</f>
        <v>0</v>
      </c>
      <c r="MT30" s="57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60">
        <f>IF(ISBLANK($MU$3),"",IF(ISBLANK(Tipy!KR24),"-",SUM(MP30:MT30)))</f>
        <v>50</v>
      </c>
      <c r="MV30" s="59"/>
      <c r="MW30" s="56" t="str">
        <f>IF(ISBLANK($NP$3),"",IF(ISBLANK(Tipy!KX24),0,IF(AND(Tipy!KX24=Výsledky!$NN$3,Tipy!KZ24=Výsledky!$NP$3),60,0)))</f>
        <v/>
      </c>
      <c r="MX30" s="56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56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56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57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0" t="str">
        <f>IF(ISBLANK($NP$3),"",IF(ISBLANK(Tipy!KX24),"-",SUM(MW30:NA30)))</f>
        <v/>
      </c>
      <c r="NC30" s="59"/>
      <c r="ND30" s="56" t="str">
        <f>IF(ISBLANK($NB$3),"",IF(ISBLANK(Tipy!LD24),0,IF(AND(Tipy!LD24=Výsledky!$MZ$3,Tipy!LF24=Výsledky!$NB$3),60,0)))</f>
        <v/>
      </c>
      <c r="NE30" s="56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56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56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57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0" t="str">
        <f>IF(ISBLANK($NB$3),"",IF(ISBLANK(Tipy!LD24),"-",SUM(ND30:NH30)))</f>
        <v/>
      </c>
      <c r="NJ30" s="59"/>
      <c r="NK30" s="56" t="str">
        <f>IF(ISBLANK($OD$3),"",IF(ISBLANK(Tipy!LJ24),0,IF(AND(Tipy!LJ24=Výsledky!$OB$3,Tipy!LL24=Výsledky!$OD$3),60,0)))</f>
        <v/>
      </c>
      <c r="NL30" s="56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56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56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57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0" t="str">
        <f>IF(ISBLANK($OD$3),"",IF(ISBLANK(Tipy!LJ24),"-",SUM(NK30:NO30)))</f>
        <v/>
      </c>
      <c r="NQ30" s="59"/>
      <c r="NR30" s="56" t="str">
        <f>IF(ISBLANK($NI$3),"",IF(ISBLANK(Tipy!LP24),0,IF(AND(Tipy!LP24=Výsledky!$NG$3,Tipy!LR24=Výsledky!$NI$3),60,0)))</f>
        <v/>
      </c>
      <c r="NS30" s="56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56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56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57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0" t="str">
        <f>IF(ISBLANK($NI$3),"",IF(ISBLANK(Tipy!LP24),"-",SUM(NR30:NV30)))</f>
        <v/>
      </c>
      <c r="NX30" s="59"/>
      <c r="NY30" s="56" t="str">
        <f>IF(ISBLANK($OK$3),"",IF(ISBLANK(Tipy!LV24),0,IF(AND(Tipy!LV24=Výsledky!$OI$3,Tipy!LX24=Výsledky!$OK$3),60,0)))</f>
        <v/>
      </c>
      <c r="NZ30" s="5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5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5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5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0" t="str">
        <f>IF(ISBLANK($OK$3),"",IF(ISBLANK(Tipy!LV24),"-",SUM(NY30:OC30)))</f>
        <v/>
      </c>
      <c r="OE30" s="59"/>
      <c r="OF30" s="56" t="str">
        <f>IF(ISBLANK($NW$3),"",IF(ISBLANK(Tipy!MB24),0,IF(AND(Tipy!MB24=Výsledky!$NU$3,Tipy!MD24=Výsledky!$NW$3),60,0)))</f>
        <v/>
      </c>
      <c r="OG30" s="5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5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5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5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0" t="str">
        <f>IF(ISBLANK($NW$3),"",IF(ISBLANK(Tipy!MB24),"-",SUM(OF30:OJ30)))</f>
        <v/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">
      <c r="A31" s="260">
        <f>Tipy!A25</f>
        <v>24</v>
      </c>
      <c r="B31" s="269" t="s">
        <v>183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>
        <f>IF(ISBLANK($MG$3),"",IF(ISBLANK(Tipy!KF25),0,IF(AND(Tipy!KF25=Výsledky!$ME$3,Tipy!KH25=Výsledky!$MG$3),60,0)))</f>
        <v>0</v>
      </c>
      <c r="MC31" s="5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6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6">
        <f>IF(ISBLANK($MG$3),"",IF(OR(Tipy!KJ25=Výsledky!$ME$6,Tipy!KJ25=Výsledky!$ME$7,Tipy!KJ25=Výsledky!$ME$8,Tipy!KJ25=Výsledky!$ME$9),VLOOKUP(Tipy!KJ25,'Kategórie hráčov'!$A$27:$B$76,2,FALSE),0))</f>
        <v>20</v>
      </c>
      <c r="MF31" s="5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60">
        <f>IF(ISBLANK($MG$3),"",IF(ISBLANK(Tipy!KF25),"-",SUM(MB31:MF31)))</f>
        <v>40</v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>
        <f>IF(ISBLANK($MU$3),"",IF(ISBLANK(Tipy!KR25),0,IF(AND(Tipy!KR25=Výsledky!$MS$3,Tipy!KT25=Výsledky!$MU$3),60,0)))</f>
        <v>0</v>
      </c>
      <c r="MQ31" s="5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6">
        <f>IF(ISBLANK($MU$3),"",IF(OR(Tipy!KU25=Výsledky!$MP$6,Tipy!KU25=Výsledky!$MP$7,Tipy!KU25=Výsledky!$MP$8,Tipy!KU25=Výsledky!$MP$9),IF(VLOOKUP(Tipy!KU25,'Kategórie hráčov'!$A$2:$B$70,2,FALSE)=30,30,20),0))</f>
        <v>20</v>
      </c>
      <c r="MS31" s="56">
        <f>IF(ISBLANK($MU$3),"",IF(OR(Tipy!KV25=Výsledky!$MS$6,Tipy!KV25=Výsledky!$MS$7,Tipy!KV25=Výsledky!$MS$8,Tipy!KV25=Výsledky!$MS$9),IF(VLOOKUP(Tipy!KV25,'Kategórie hráčov'!$A$2:$B$46,2,FALSE)=30,30,20),0))</f>
        <v>20</v>
      </c>
      <c r="MT31" s="5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60">
        <f>IF(ISBLANK($MU$3),"",IF(ISBLANK(Tipy!KR25),"-",SUM(MP31:MT31)))</f>
        <v>70</v>
      </c>
      <c r="MV31" s="59"/>
      <c r="MW31" s="56" t="str">
        <f>IF(ISBLANK($NP$3),"",IF(ISBLANK(Tipy!KX25),0,IF(AND(Tipy!KX25=Výsledky!$NN$3,Tipy!KZ25=Výsledky!$NP$3),60,0)))</f>
        <v/>
      </c>
      <c r="MX31" s="56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56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56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57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0" t="str">
        <f>IF(ISBLANK($NP$3),"",IF(ISBLANK(Tipy!KX25),"-",SUM(MW31:NA31)))</f>
        <v/>
      </c>
      <c r="NC31" s="59"/>
      <c r="ND31" s="56" t="str">
        <f>IF(ISBLANK($NB$3),"",IF(ISBLANK(Tipy!LD25),0,IF(AND(Tipy!LD25=Výsledky!$MZ$3,Tipy!LF25=Výsledky!$NB$3),60,0)))</f>
        <v/>
      </c>
      <c r="NE31" s="56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56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56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57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0" t="str">
        <f>IF(ISBLANK($NB$3),"",IF(ISBLANK(Tipy!LD25),"-",SUM(ND31:NH31)))</f>
        <v/>
      </c>
      <c r="NJ31" s="59"/>
      <c r="NK31" s="56" t="str">
        <f>IF(ISBLANK($OD$3),"",IF(ISBLANK(Tipy!LJ25),0,IF(AND(Tipy!LJ25=Výsledky!$OB$3,Tipy!LL25=Výsledky!$OD$3),60,0)))</f>
        <v/>
      </c>
      <c r="NL31" s="56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56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56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57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0" t="str">
        <f>IF(ISBLANK($OD$3),"",IF(ISBLANK(Tipy!LJ25),"-",SUM(NK31:NO31)))</f>
        <v/>
      </c>
      <c r="NQ31" s="59"/>
      <c r="NR31" s="56" t="str">
        <f>IF(ISBLANK($NI$3),"",IF(ISBLANK(Tipy!LP25),0,IF(AND(Tipy!LP25=Výsledky!$NG$3,Tipy!LR25=Výsledky!$NI$3),60,0)))</f>
        <v/>
      </c>
      <c r="NS31" s="56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56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56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57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0" t="str">
        <f>IF(ISBLANK($NI$3),"",IF(ISBLANK(Tipy!LP25),"-",SUM(NR31:NV31)))</f>
        <v/>
      </c>
      <c r="NX31" s="59"/>
      <c r="NY31" s="56" t="str">
        <f>IF(ISBLANK($OK$3),"",IF(ISBLANK(Tipy!LV25),0,IF(AND(Tipy!LV25=Výsledky!$OI$3,Tipy!LX25=Výsledky!$OK$3),60,0)))</f>
        <v/>
      </c>
      <c r="NZ31" s="5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5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5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5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0" t="str">
        <f>IF(ISBLANK($OK$3),"",IF(ISBLANK(Tipy!LV25),"-",SUM(NY31:OC31)))</f>
        <v/>
      </c>
      <c r="OE31" s="59"/>
      <c r="OF31" s="56" t="str">
        <f>IF(ISBLANK($NW$3),"",IF(ISBLANK(Tipy!MB25),0,IF(AND(Tipy!MB25=Výsledky!$NU$3,Tipy!MD25=Výsledky!$NW$3),60,0)))</f>
        <v/>
      </c>
      <c r="OG31" s="5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5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5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5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0" t="str">
        <f>IF(ISBLANK($NW$3),"",IF(ISBLANK(Tipy!MB25),"-",SUM(OF31:OJ31)))</f>
        <v/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>
        <f>IF(ISBLANK($MG$3),"",IF(ISBLANK(Tipy!KF26),0,IF(AND(Tipy!KF26=Výsledky!$ME$3,Tipy!KH26=Výsledky!$MG$3),60,0)))</f>
        <v>0</v>
      </c>
      <c r="MC32" s="5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6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6">
        <f>IF(ISBLANK($MG$3),"",IF(OR(Tipy!KJ26=Výsledky!$ME$6,Tipy!KJ26=Výsledky!$ME$7,Tipy!KJ26=Výsledky!$ME$8,Tipy!KJ26=Výsledky!$ME$9),VLOOKUP(Tipy!KJ26,'Kategórie hráčov'!$A$27:$B$76,2,FALSE),0))</f>
        <v>20</v>
      </c>
      <c r="MF32" s="5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60">
        <f>IF(ISBLANK($MG$3),"",IF(ISBLANK(Tipy!KF26),"-",SUM(MB32:MF32)))</f>
        <v>40</v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>
        <f>IF(ISBLANK($MU$3),"",IF(ISBLANK(Tipy!KR26),0,IF(AND(Tipy!KR26=Výsledky!$MS$3,Tipy!KT26=Výsledky!$MU$3),60,0)))</f>
        <v>0</v>
      </c>
      <c r="MQ32" s="5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6">
        <f>IF(ISBLANK($MU$3),"",IF(OR(Tipy!KU26=Výsledky!$MP$6,Tipy!KU26=Výsledky!$MP$7,Tipy!KU26=Výsledky!$MP$8,Tipy!KU26=Výsledky!$MP$9),IF(VLOOKUP(Tipy!KU26,'Kategórie hráčov'!$A$2:$B$46,2,FALSE)=30,30,20),0))</f>
        <v>20</v>
      </c>
      <c r="MS32" s="56">
        <f>IF(ISBLANK($MU$3),"",IF(OR(Tipy!KV26=Výsledky!$MS$6,Tipy!KV26=Výsledky!$MS$7,Tipy!KV26=Výsledky!$MS$8,Tipy!KV26=Výsledky!$MS$9),IF(VLOOKUP(Tipy!KV26,'Kategórie hráčov'!$A$2:$B$46,2,FALSE)=30,30,20),0))</f>
        <v>0</v>
      </c>
      <c r="MT32" s="5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60">
        <f>IF(ISBLANK($MU$3),"",IF(ISBLANK(Tipy!KR26),"-",SUM(MP32:MT32)))</f>
        <v>40</v>
      </c>
      <c r="MV32" s="59"/>
      <c r="MW32" s="56" t="str">
        <f>IF(ISBLANK($NP$3),"",IF(ISBLANK(Tipy!KX26),0,IF(AND(Tipy!KX26=Výsledky!$NN$3,Tipy!KZ26=Výsledky!$NP$3),60,0)))</f>
        <v/>
      </c>
      <c r="MX32" s="56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56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56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57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0" t="str">
        <f>IF(ISBLANK($NP$3),"",IF(ISBLANK(Tipy!KX26),"-",SUM(MW32:NA32)))</f>
        <v/>
      </c>
      <c r="NC32" s="59"/>
      <c r="ND32" s="56" t="str">
        <f>IF(ISBLANK($NB$3),"",IF(ISBLANK(Tipy!LD26),0,IF(AND(Tipy!LD26=Výsledky!$MZ$3,Tipy!LF26=Výsledky!$NB$3),60,0)))</f>
        <v/>
      </c>
      <c r="NE32" s="56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56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56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57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0" t="str">
        <f>IF(ISBLANK($NB$3),"",IF(ISBLANK(Tipy!LD26),"-",SUM(ND32:NH32)))</f>
        <v/>
      </c>
      <c r="NJ32" s="59"/>
      <c r="NK32" s="56" t="str">
        <f>IF(ISBLANK($OD$3),"",IF(ISBLANK(Tipy!LJ26),0,IF(AND(Tipy!LJ26=Výsledky!$OB$3,Tipy!LL26=Výsledky!$OD$3),60,0)))</f>
        <v/>
      </c>
      <c r="NL32" s="56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56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56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57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0" t="str">
        <f>IF(ISBLANK($OD$3),"",IF(ISBLANK(Tipy!LJ26),"-",SUM(NK32:NO32)))</f>
        <v/>
      </c>
      <c r="NQ32" s="59"/>
      <c r="NR32" s="56" t="str">
        <f>IF(ISBLANK($NI$3),"",IF(ISBLANK(Tipy!LP26),0,IF(AND(Tipy!LP26=Výsledky!$NG$3,Tipy!LR26=Výsledky!$NI$3),60,0)))</f>
        <v/>
      </c>
      <c r="NS32" s="56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56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56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57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0" t="str">
        <f>IF(ISBLANK($NI$3),"",IF(ISBLANK(Tipy!LP26),"-",SUM(NR32:NV32)))</f>
        <v/>
      </c>
      <c r="NX32" s="59"/>
      <c r="NY32" s="56" t="str">
        <f>IF(ISBLANK($OK$3),"",IF(ISBLANK(Tipy!LV26),0,IF(AND(Tipy!LV26=Výsledky!$OI$3,Tipy!LX26=Výsledky!$OK$3),60,0)))</f>
        <v/>
      </c>
      <c r="NZ32" s="5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5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5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5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0" t="str">
        <f>IF(ISBLANK($OK$3),"",IF(ISBLANK(Tipy!LV26),"-",SUM(NY32:OC32)))</f>
        <v/>
      </c>
      <c r="OE32" s="59"/>
      <c r="OF32" s="56" t="str">
        <f>IF(ISBLANK($NW$3),"",IF(ISBLANK(Tipy!MB26),0,IF(AND(Tipy!MB26=Výsledky!$NU$3,Tipy!MD26=Výsledky!$NW$3),60,0)))</f>
        <v/>
      </c>
      <c r="OG32" s="5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5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5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5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0" t="str">
        <f>IF(ISBLANK($NW$3),"",IF(ISBLANK(Tipy!MB26),"-",SUM(OF32:OJ32)))</f>
        <v/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">
      <c r="A33" s="260">
        <f>Tipy!A27</f>
        <v>13</v>
      </c>
      <c r="B33" s="269" t="s">
        <v>195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>
        <f>IF(ISBLANK($MG$3),"",IF(ISBLANK(Tipy!KF27),0,IF(AND(Tipy!KF27=Výsledky!$ME$3,Tipy!KH27=Výsledky!$MG$3),60,0)))</f>
        <v>0</v>
      </c>
      <c r="MC33" s="5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6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6">
        <f>IF(ISBLANK($MG$3),"",IF(OR(Tipy!KJ27=Výsledky!$ME$6,Tipy!KJ27=Výsledky!$ME$7,Tipy!KJ27=Výsledky!$ME$8,Tipy!KJ27=Výsledky!$ME$9),VLOOKUP(Tipy!KJ27,'Kategórie hráčov'!$A$27:$B$76,2,FALSE),0))</f>
        <v>0</v>
      </c>
      <c r="MF33" s="57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60">
        <f>IF(ISBLANK($MG$3),"",IF(ISBLANK(Tipy!KF27),"-",SUM(MB33:MF33)))</f>
        <v>20</v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>
        <f>IF(ISBLANK($MU$3),"",IF(ISBLANK(Tipy!KR27),0,IF(AND(Tipy!KR27=Výsledky!$MS$3,Tipy!KT27=Výsledky!$MU$3),60,0)))</f>
        <v>60</v>
      </c>
      <c r="MQ33" s="5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6">
        <f>IF(ISBLANK($MU$3),"",IF(OR(Tipy!KU27=Výsledky!$MP$6,Tipy!KU27=Výsledky!$MP$7,Tipy!KU27=Výsledky!$MP$8,Tipy!KU27=Výsledky!$MP$9),IF(VLOOKUP(Tipy!KU27,'Kategórie hráčov'!$A$2:$B$46,2,FALSE)=30,30,20),0))</f>
        <v>20</v>
      </c>
      <c r="MS33" s="56">
        <f>IF(ISBLANK($MU$3),"",IF(OR(Tipy!KV27=Výsledky!$MS$6,Tipy!KV27=Výsledky!$MS$7,Tipy!KV27=Výsledky!$MS$8,Tipy!KV27=Výsledky!$MS$9),IF(VLOOKUP(Tipy!KV27,'Kategórie hráčov'!$A$2:$B$46,2,FALSE)=30,30,20),0))</f>
        <v>0</v>
      </c>
      <c r="MT33" s="5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60">
        <f>IF(ISBLANK($MU$3),"",IF(ISBLANK(Tipy!KR27),"-",SUM(MP33:MT33)))</f>
        <v>80</v>
      </c>
      <c r="MV33" s="59"/>
      <c r="MW33" s="56" t="str">
        <f>IF(ISBLANK($NP$3),"",IF(ISBLANK(Tipy!KX27),0,IF(AND(Tipy!KX27=Výsledky!$NN$3,Tipy!KZ27=Výsledky!$NP$3),60,0)))</f>
        <v/>
      </c>
      <c r="MX33" s="56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56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56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57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0" t="str">
        <f>IF(ISBLANK($NP$3),"",IF(ISBLANK(Tipy!KX27),"-",SUM(MW33:NA33)))</f>
        <v/>
      </c>
      <c r="NC33" s="59"/>
      <c r="ND33" s="56" t="str">
        <f>IF(ISBLANK($NB$3),"",IF(ISBLANK(Tipy!LD27),0,IF(AND(Tipy!LD27=Výsledky!$MZ$3,Tipy!LF27=Výsledky!$NB$3),60,0)))</f>
        <v/>
      </c>
      <c r="NE33" s="56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56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56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57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0" t="str">
        <f>IF(ISBLANK($NB$3),"",IF(ISBLANK(Tipy!LD27),"-",SUM(ND33:NH33)))</f>
        <v/>
      </c>
      <c r="NJ33" s="59"/>
      <c r="NK33" s="56" t="str">
        <f>IF(ISBLANK($OD$3),"",IF(ISBLANK(Tipy!LJ27),0,IF(AND(Tipy!LJ27=Výsledky!$OB$3,Tipy!LL27=Výsledky!$OD$3),60,0)))</f>
        <v/>
      </c>
      <c r="NL33" s="56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56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56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57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0" t="str">
        <f>IF(ISBLANK($OD$3),"",IF(ISBLANK(Tipy!LJ27),"-",SUM(NK33:NO33)))</f>
        <v/>
      </c>
      <c r="NQ33" s="59"/>
      <c r="NR33" s="56" t="str">
        <f>IF(ISBLANK($NI$3),"",IF(ISBLANK(Tipy!LP27),0,IF(AND(Tipy!LP27=Výsledky!$NG$3,Tipy!LR27=Výsledky!$NI$3),60,0)))</f>
        <v/>
      </c>
      <c r="NS33" s="56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56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56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57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0" t="str">
        <f>IF(ISBLANK($NI$3),"",IF(ISBLANK(Tipy!LP27),"-",SUM(NR33:NV33)))</f>
        <v/>
      </c>
      <c r="NX33" s="59"/>
      <c r="NY33" s="56" t="str">
        <f>IF(ISBLANK($OK$3),"",IF(ISBLANK(Tipy!LV27),0,IF(AND(Tipy!LV27=Výsledky!$OI$3,Tipy!LX27=Výsledky!$OK$3),60,0)))</f>
        <v/>
      </c>
      <c r="NZ33" s="5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5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5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5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0" t="str">
        <f>IF(ISBLANK($OK$3),"",IF(ISBLANK(Tipy!LV27),"-",SUM(NY33:OC33)))</f>
        <v/>
      </c>
      <c r="OE33" s="59"/>
      <c r="OF33" s="56" t="str">
        <f>IF(ISBLANK($NW$3),"",IF(ISBLANK(Tipy!MB27),0,IF(AND(Tipy!MB27=Výsledky!$NU$3,Tipy!MD27=Výsledky!$NW$3),60,0)))</f>
        <v/>
      </c>
      <c r="OG33" s="5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5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5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5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0" t="str">
        <f>IF(ISBLANK($NW$3),"",IF(ISBLANK(Tipy!MB27),"-",SUM(OF33:OJ33)))</f>
        <v/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>
        <f>IF(ISBLANK($MG$3),"",IF(ISBLANK(Tipy!KF28),0,IF(AND(Tipy!KF28=Výsledky!$ME$3,Tipy!KH28=Výsledky!$MG$3),60,0)))</f>
        <v>0</v>
      </c>
      <c r="MC34" s="5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6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6">
        <f>IF(ISBLANK($MG$3),"",IF(OR(Tipy!KJ28=Výsledky!$ME$6,Tipy!KJ28=Výsledky!$ME$7,Tipy!KJ28=Výsledky!$ME$8,Tipy!KJ28=Výsledky!$ME$9),VLOOKUP(Tipy!KJ28,'Kategórie hráčov'!$A$27:$B$76,2,FALSE),0))</f>
        <v>0</v>
      </c>
      <c r="MF34" s="5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60">
        <f>IF(ISBLANK($MG$3),"",IF(ISBLANK(Tipy!KF28),"-",SUM(MB34:MF34)))</f>
        <v>0</v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>
        <f>IF(ISBLANK($MU$3),"",IF(ISBLANK(Tipy!KR28),0,IF(AND(Tipy!KR28=Výsledky!$MS$3,Tipy!KT28=Výsledky!$MU$3),60,0)))</f>
        <v>0</v>
      </c>
      <c r="MQ34" s="5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6">
        <f>IF(ISBLANK($MU$3),"",IF(OR(Tipy!KU28=Výsledky!$MP$6,Tipy!KU28=Výsledky!$MP$7,Tipy!KU28=Výsledky!$MP$8,Tipy!KU28=Výsledky!$MP$9),IF(VLOOKUP(Tipy!KU28,'Kategórie hráčov'!$A$2:$B$46,2,FALSE)=30,30,20),0))</f>
        <v>20</v>
      </c>
      <c r="MS34" s="56">
        <f>IF(ISBLANK($MU$3),"",IF(OR(Tipy!KV28=Výsledky!$MS$6,Tipy!KV28=Výsledky!$MS$7,Tipy!KV28=Výsledky!$MS$8,Tipy!KV28=Výsledky!$MS$9),IF(VLOOKUP(Tipy!KV28,'Kategórie hráčov'!$A$2:$B$46,2,FALSE)=30,30,20),0))</f>
        <v>0</v>
      </c>
      <c r="MT34" s="5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60">
        <f>IF(ISBLANK($MU$3),"",IF(ISBLANK(Tipy!KR28),"-",SUM(MP34:MT34)))</f>
        <v>40</v>
      </c>
      <c r="MV34" s="59"/>
      <c r="MW34" s="56" t="str">
        <f>IF(ISBLANK($NP$3),"",IF(ISBLANK(Tipy!KX28),0,IF(AND(Tipy!KX28=Výsledky!$NN$3,Tipy!KZ28=Výsledky!$NP$3),60,0)))</f>
        <v/>
      </c>
      <c r="MX34" s="56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56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56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57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0" t="str">
        <f>IF(ISBLANK($NP$3),"",IF(ISBLANK(Tipy!KX28),"-",SUM(MW34:NA34)))</f>
        <v/>
      </c>
      <c r="NC34" s="59"/>
      <c r="ND34" s="56" t="str">
        <f>IF(ISBLANK($NB$3),"",IF(ISBLANK(Tipy!LD28),0,IF(AND(Tipy!LD28=Výsledky!$MZ$3,Tipy!LF28=Výsledky!$NB$3),60,0)))</f>
        <v/>
      </c>
      <c r="NE34" s="56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56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56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57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0" t="str">
        <f>IF(ISBLANK($NB$3),"",IF(ISBLANK(Tipy!LD28),"-",SUM(ND34:NH34)))</f>
        <v/>
      </c>
      <c r="NJ34" s="59"/>
      <c r="NK34" s="56" t="str">
        <f>IF(ISBLANK($OD$3),"",IF(ISBLANK(Tipy!LJ28),0,IF(AND(Tipy!LJ28=Výsledky!$OB$3,Tipy!LL28=Výsledky!$OD$3),60,0)))</f>
        <v/>
      </c>
      <c r="NL34" s="56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56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56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57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0" t="str">
        <f>IF(ISBLANK($OD$3),"",IF(ISBLANK(Tipy!LJ28),"-",SUM(NK34:NO34)))</f>
        <v/>
      </c>
      <c r="NQ34" s="59"/>
      <c r="NR34" s="56" t="str">
        <f>IF(ISBLANK($NI$3),"",IF(ISBLANK(Tipy!LP28),0,IF(AND(Tipy!LP28=Výsledky!$NG$3,Tipy!LR28=Výsledky!$NI$3),60,0)))</f>
        <v/>
      </c>
      <c r="NS34" s="56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56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56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57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0" t="str">
        <f>IF(ISBLANK($NI$3),"",IF(ISBLANK(Tipy!LP28),"-",SUM(NR34:NV34)))</f>
        <v/>
      </c>
      <c r="NX34" s="59"/>
      <c r="NY34" s="56" t="str">
        <f>IF(ISBLANK($OK$3),"",IF(ISBLANK(Tipy!LV28),0,IF(AND(Tipy!LV28=Výsledky!$OI$3,Tipy!LX28=Výsledky!$OK$3),60,0)))</f>
        <v/>
      </c>
      <c r="NZ34" s="5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5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5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5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0" t="str">
        <f>IF(ISBLANK($OK$3),"",IF(ISBLANK(Tipy!LV28),"-",SUM(NY34:OC34)))</f>
        <v/>
      </c>
      <c r="OE34" s="59"/>
      <c r="OF34" s="56" t="str">
        <f>IF(ISBLANK($NW$3),"",IF(ISBLANK(Tipy!MB28),0,IF(AND(Tipy!MB28=Výsledky!$NU$3,Tipy!MD28=Výsledky!$NW$3),60,0)))</f>
        <v/>
      </c>
      <c r="OG34" s="5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5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5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5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0" t="str">
        <f>IF(ISBLANK($NW$3),"",IF(ISBLANK(Tipy!MB28),"-",SUM(OF34:OJ34)))</f>
        <v/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">
      <c r="A35" s="260">
        <f>Tipy!A29</f>
        <v>62</v>
      </c>
      <c r="B35" s="269" t="s">
        <v>255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>
        <f>IF(ISBLANK($MG$3),"",IF(ISBLANK(Tipy!KF29),0,IF(AND(Tipy!KF29=Výsledky!$ME$3,Tipy!KH29=Výsledky!$MG$3),60,0)))</f>
        <v>0</v>
      </c>
      <c r="MC35" s="5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6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6">
        <f>IF(ISBLANK($MG$3),"",IF(OR(Tipy!KJ29=Výsledky!$ME$6,Tipy!KJ29=Výsledky!$ME$7,Tipy!KJ29=Výsledky!$ME$8,Tipy!KJ29=Výsledky!$ME$9),VLOOKUP(Tipy!KJ29,'Kategórie hráčov'!$A$27:$B$76,2,FALSE),0))</f>
        <v>0</v>
      </c>
      <c r="MF35" s="5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60">
        <f>IF(ISBLANK($MG$3),"",IF(ISBLANK(Tipy!KF29),"-",SUM(MB35:MF35)))</f>
        <v>20</v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>
        <f>IF(ISBLANK($MU$3),"",IF(ISBLANK(Tipy!KR29),0,IF(AND(Tipy!KR29=Výsledky!$MS$3,Tipy!KT29=Výsledky!$MU$3),60,0)))</f>
        <v>0</v>
      </c>
      <c r="MQ35" s="5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6">
        <f>IF(ISBLANK($MU$3),"",IF(OR(Tipy!KU29=Výsledky!$MP$6,Tipy!KU29=Výsledky!$MP$7,Tipy!KU29=Výsledky!$MP$8,Tipy!KU29=Výsledky!$MP$9),IF(VLOOKUP(Tipy!KU29,'Kategórie hráčov'!$A$2:$B$46,2,FALSE)=30,30,20),0))</f>
        <v>20</v>
      </c>
      <c r="MS35" s="56">
        <f>IF(ISBLANK($MU$3),"",IF(OR(Tipy!KV29=Výsledky!$MS$6,Tipy!KV29=Výsledky!$MS$7,Tipy!KV29=Výsledky!$MS$8,Tipy!KV29=Výsledky!$MS$9),IF(VLOOKUP(Tipy!KV29,'Kategórie hráčov'!$A$2:$B$46,2,FALSE)=30,30,20),0))</f>
        <v>0</v>
      </c>
      <c r="MT35" s="57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60">
        <f>IF(ISBLANK($MU$3),"",IF(ISBLANK(Tipy!KR29),"-",SUM(MP35:MT35)))</f>
        <v>50</v>
      </c>
      <c r="MV35" s="59"/>
      <c r="MW35" s="56" t="str">
        <f>IF(ISBLANK($NP$3),"",IF(ISBLANK(Tipy!KX29),0,IF(AND(Tipy!KX29=Výsledky!$NN$3,Tipy!KZ29=Výsledky!$NP$3),60,0)))</f>
        <v/>
      </c>
      <c r="MX35" s="56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56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56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57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0" t="str">
        <f>IF(ISBLANK($NP$3),"",IF(ISBLANK(Tipy!KX29),"-",SUM(MW35:NA35)))</f>
        <v/>
      </c>
      <c r="NC35" s="59"/>
      <c r="ND35" s="56" t="str">
        <f>IF(ISBLANK($NB$3),"",IF(ISBLANK(Tipy!LD29),0,IF(AND(Tipy!LD29=Výsledky!$MZ$3,Tipy!LF29=Výsledky!$NB$3),60,0)))</f>
        <v/>
      </c>
      <c r="NE35" s="56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56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56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57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0" t="str">
        <f>IF(ISBLANK($NB$3),"",IF(ISBLANK(Tipy!LD29),"-",SUM(ND35:NH35)))</f>
        <v/>
      </c>
      <c r="NJ35" s="59"/>
      <c r="NK35" s="56" t="str">
        <f>IF(ISBLANK($OD$3),"",IF(ISBLANK(Tipy!LJ29),0,IF(AND(Tipy!LJ29=Výsledky!$OB$3,Tipy!LL29=Výsledky!$OD$3),60,0)))</f>
        <v/>
      </c>
      <c r="NL35" s="56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56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56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57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0" t="str">
        <f>IF(ISBLANK($OD$3),"",IF(ISBLANK(Tipy!LJ29),"-",SUM(NK35:NO35)))</f>
        <v/>
      </c>
      <c r="NQ35" s="59"/>
      <c r="NR35" s="56" t="str">
        <f>IF(ISBLANK($NI$3),"",IF(ISBLANK(Tipy!LP29),0,IF(AND(Tipy!LP29=Výsledky!$NG$3,Tipy!LR29=Výsledky!$NI$3),60,0)))</f>
        <v/>
      </c>
      <c r="NS35" s="56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56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56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57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0" t="str">
        <f>IF(ISBLANK($NI$3),"",IF(ISBLANK(Tipy!LP29),"-",SUM(NR35:NV35)))</f>
        <v/>
      </c>
      <c r="NX35" s="59"/>
      <c r="NY35" s="56" t="str">
        <f>IF(ISBLANK($OK$3),"",IF(ISBLANK(Tipy!LV29),0,IF(AND(Tipy!LV29=Výsledky!$OI$3,Tipy!LX29=Výsledky!$OK$3),60,0)))</f>
        <v/>
      </c>
      <c r="NZ35" s="5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5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5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5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0" t="str">
        <f>IF(ISBLANK($OK$3),"",IF(ISBLANK(Tipy!LV29),"-",SUM(NY35:OC35)))</f>
        <v/>
      </c>
      <c r="OE35" s="59"/>
      <c r="OF35" s="56" t="str">
        <f>IF(ISBLANK($NW$3),"",IF(ISBLANK(Tipy!MB29),0,IF(AND(Tipy!MB29=Výsledky!$NU$3,Tipy!MD29=Výsledky!$NW$3),60,0)))</f>
        <v/>
      </c>
      <c r="OG35" s="5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5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5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5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0" t="str">
        <f>IF(ISBLANK($NW$3),"",IF(ISBLANK(Tipy!MB29),"-",SUM(OF35:OJ35)))</f>
        <v/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hidden="1" customHeight="1" x14ac:dyDescent="0.2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>
        <f>IF(ISBLANK($MG$3),"",IF(ISBLANK(Tipy!KF30),0,IF(AND(Tipy!KF30=Výsledky!$ME$3,Tipy!KH30=Výsledky!$MG$3),60,0)))</f>
        <v>0</v>
      </c>
      <c r="MC36" s="5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6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6">
        <f>IF(ISBLANK($MG$3),"",IF(OR(Tipy!KJ30=Výsledky!$ME$6,Tipy!KJ30=Výsledky!$ME$7,Tipy!KJ30=Výsledky!$ME$8,Tipy!KJ30=Výsledky!$ME$9),VLOOKUP(Tipy!KJ30,'Kategórie hráčov'!$A$27:$B$76,2,FALSE),0))</f>
        <v>0</v>
      </c>
      <c r="MF36" s="5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60" t="str">
        <f>IF(ISBLANK($MG$3),"",IF(ISBLANK(Tipy!KF30),"-",SUM(MB36:MF36)))</f>
        <v>-</v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>
        <f>IF(ISBLANK($MU$3),"",IF(ISBLANK(Tipy!KR30),0,IF(AND(Tipy!KR30=Výsledky!$MS$3,Tipy!KT30=Výsledky!$MU$3),60,0)))</f>
        <v>0</v>
      </c>
      <c r="MQ36" s="5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6">
        <f>IF(ISBLANK($MU$3),"",IF(OR(Tipy!KU30=Výsledky!$MP$6,Tipy!KU30=Výsledky!$MP$7,Tipy!KU30=Výsledky!$MP$8,Tipy!KU30=Výsledky!$MP$9),IF(VLOOKUP(Tipy!KU30,'Kategórie hráčov'!$A$2:$B$46,2,FALSE)=30,30,20),0))</f>
        <v>0</v>
      </c>
      <c r="MS36" s="56">
        <f>IF(ISBLANK($MU$3),"",IF(OR(Tipy!KV30=Výsledky!$MS$6,Tipy!KV30=Výsledky!$MS$7,Tipy!KV30=Výsledky!$MS$8,Tipy!KV30=Výsledky!$MS$9),IF(VLOOKUP(Tipy!KV30,'Kategórie hráčov'!$A$2:$B$46,2,FALSE)=30,30,20),0))</f>
        <v>0</v>
      </c>
      <c r="MT36" s="5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60" t="str">
        <f>IF(ISBLANK($MU$3),"",IF(ISBLANK(Tipy!KR30),"-",SUM(MP36:MT36)))</f>
        <v>-</v>
      </c>
      <c r="MV36" s="59"/>
      <c r="MW36" s="56" t="str">
        <f>IF(ISBLANK($NP$3),"",IF(ISBLANK(Tipy!KX30),0,IF(AND(Tipy!KX30=Výsledky!$NN$3,Tipy!KZ30=Výsledky!$NP$3),60,0)))</f>
        <v/>
      </c>
      <c r="MX36" s="56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56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56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57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0" t="str">
        <f>IF(ISBLANK($NP$3),"",IF(ISBLANK(Tipy!KX30),"-",SUM(MW36:NA36)))</f>
        <v/>
      </c>
      <c r="NC36" s="59"/>
      <c r="ND36" s="56" t="str">
        <f>IF(ISBLANK($NB$3),"",IF(ISBLANK(Tipy!LD30),0,IF(AND(Tipy!LD30=Výsledky!$MZ$3,Tipy!LF30=Výsledky!$NB$3),60,0)))</f>
        <v/>
      </c>
      <c r="NE36" s="56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56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56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57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0" t="str">
        <f>IF(ISBLANK($NB$3),"",IF(ISBLANK(Tipy!LD30),"-",SUM(ND36:NH36)))</f>
        <v/>
      </c>
      <c r="NJ36" s="59"/>
      <c r="NK36" s="56" t="str">
        <f>IF(ISBLANK($OD$3),"",IF(ISBLANK(Tipy!LJ30),0,IF(AND(Tipy!LJ30=Výsledky!$OB$3,Tipy!LL30=Výsledky!$OD$3),60,0)))</f>
        <v/>
      </c>
      <c r="NL36" s="56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56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56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57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0" t="str">
        <f>IF(ISBLANK($OD$3),"",IF(ISBLANK(Tipy!LJ30),"-",SUM(NK36:NO36)))</f>
        <v/>
      </c>
      <c r="NQ36" s="59"/>
      <c r="NR36" s="56" t="str">
        <f>IF(ISBLANK($NI$3),"",IF(ISBLANK(Tipy!LP30),0,IF(AND(Tipy!LP30=Výsledky!$NG$3,Tipy!LR30=Výsledky!$NI$3),60,0)))</f>
        <v/>
      </c>
      <c r="NS36" s="56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56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56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57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0" t="str">
        <f>IF(ISBLANK($NI$3),"",IF(ISBLANK(Tipy!LP30),"-",SUM(NR36:NV36)))</f>
        <v/>
      </c>
      <c r="NX36" s="59"/>
      <c r="NY36" s="56" t="str">
        <f>IF(ISBLANK($OK$3),"",IF(ISBLANK(Tipy!LV30),0,IF(AND(Tipy!LV30=Výsledky!$OI$3,Tipy!LX30=Výsledky!$OK$3),60,0)))</f>
        <v/>
      </c>
      <c r="NZ36" s="5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5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5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5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0" t="str">
        <f>IF(ISBLANK($OK$3),"",IF(ISBLANK(Tipy!LV30),"-",SUM(NY36:OC36)))</f>
        <v/>
      </c>
      <c r="OE36" s="59"/>
      <c r="OF36" s="56" t="str">
        <f>IF(ISBLANK($NW$3),"",IF(ISBLANK(Tipy!MB30),0,IF(AND(Tipy!MB30=Výsledky!$NU$3,Tipy!MD30=Výsledky!$NW$3),60,0)))</f>
        <v/>
      </c>
      <c r="OG36" s="5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5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5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5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0" t="str">
        <f>IF(ISBLANK($NW$3),"",IF(ISBLANK(Tipy!MB30),"-",SUM(OF36:OJ36)))</f>
        <v/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>
        <f>IF(ISBLANK($MG$3),"",IF(ISBLANK(Tipy!KF31),0,IF(AND(Tipy!KF31=Výsledky!$ME$3,Tipy!KH31=Výsledky!$MG$3),60,0)))</f>
        <v>0</v>
      </c>
      <c r="MC37" s="5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6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6">
        <f>IF(ISBLANK($MG$3),"",IF(OR(Tipy!KJ31=Výsledky!$ME$6,Tipy!KJ31=Výsledky!$ME$7,Tipy!KJ31=Výsledky!$ME$8,Tipy!KJ31=Výsledky!$ME$9),VLOOKUP(Tipy!KJ31,'Kategórie hráčov'!$A$27:$B$76,2,FALSE),0))</f>
        <v>0</v>
      </c>
      <c r="MF37" s="57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60">
        <f>IF(ISBLANK($MG$3),"",IF(ISBLANK(Tipy!KF31),"-",SUM(MB37:MF37)))</f>
        <v>10</v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>
        <f>IF(ISBLANK($MU$3),"",IF(ISBLANK(Tipy!KR31),0,IF(AND(Tipy!KR31=Výsledky!$MS$3,Tipy!KT31=Výsledky!$MU$3),60,0)))</f>
        <v>0</v>
      </c>
      <c r="MQ37" s="5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6">
        <f>IF(ISBLANK($MU$3),"",IF(OR(Tipy!KU31=Výsledky!$MP$6,Tipy!KU31=Výsledky!$MP$7,Tipy!KU31=Výsledky!$MP$8,Tipy!KU31=Výsledky!$MP$9),IF(VLOOKUP(Tipy!KU31,'Kategórie hráčov'!$A$2:$B$46,2,FALSE)=30,30,20),0))</f>
        <v>0</v>
      </c>
      <c r="MS37" s="56">
        <f>IF(ISBLANK($MU$3),"",IF(OR(Tipy!KV31=Výsledky!$MS$6,Tipy!KV31=Výsledky!$MS$7,Tipy!KV31=Výsledky!$MS$8,Tipy!KV31=Výsledky!$MS$9),IF(VLOOKUP(Tipy!KV31,'Kategórie hráčov'!$A$2:$B$46,2,FALSE)=30,30,20),0))</f>
        <v>0</v>
      </c>
      <c r="MT37" s="5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60" t="str">
        <f>IF(ISBLANK($MU$3),"",IF(ISBLANK(Tipy!KR31),"-",SUM(MP37:MT37)))</f>
        <v>-</v>
      </c>
      <c r="MV37" s="59"/>
      <c r="MW37" s="56" t="str">
        <f>IF(ISBLANK($NP$3),"",IF(ISBLANK(Tipy!KX31),0,IF(AND(Tipy!KX31=Výsledky!$NN$3,Tipy!KZ31=Výsledky!$NP$3),60,0)))</f>
        <v/>
      </c>
      <c r="MX37" s="56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56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56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57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0" t="str">
        <f>IF(ISBLANK($NP$3),"",IF(ISBLANK(Tipy!KX31),"-",SUM(MW37:NA37)))</f>
        <v/>
      </c>
      <c r="NC37" s="59"/>
      <c r="ND37" s="56" t="str">
        <f>IF(ISBLANK($NB$3),"",IF(ISBLANK(Tipy!LD31),0,IF(AND(Tipy!LD31=Výsledky!$MZ$3,Tipy!LF31=Výsledky!$NB$3),60,0)))</f>
        <v/>
      </c>
      <c r="NE37" s="56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56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56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57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0" t="str">
        <f>IF(ISBLANK($NB$3),"",IF(ISBLANK(Tipy!LD31),"-",SUM(ND37:NH37)))</f>
        <v/>
      </c>
      <c r="NJ37" s="59"/>
      <c r="NK37" s="56" t="str">
        <f>IF(ISBLANK($OD$3),"",IF(ISBLANK(Tipy!LJ31),0,IF(AND(Tipy!LJ31=Výsledky!$OB$3,Tipy!LL31=Výsledky!$OD$3),60,0)))</f>
        <v/>
      </c>
      <c r="NL37" s="56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56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56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57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0" t="str">
        <f>IF(ISBLANK($OD$3),"",IF(ISBLANK(Tipy!LJ31),"-",SUM(NK37:NO37)))</f>
        <v/>
      </c>
      <c r="NQ37" s="59"/>
      <c r="NR37" s="56" t="str">
        <f>IF(ISBLANK($NI$3),"",IF(ISBLANK(Tipy!LP31),0,IF(AND(Tipy!LP31=Výsledky!$NG$3,Tipy!LR31=Výsledky!$NI$3),60,0)))</f>
        <v/>
      </c>
      <c r="NS37" s="56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56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56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57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0" t="str">
        <f>IF(ISBLANK($NI$3),"",IF(ISBLANK(Tipy!LP31),"-",SUM(NR37:NV37)))</f>
        <v/>
      </c>
      <c r="NX37" s="59"/>
      <c r="NY37" s="56" t="str">
        <f>IF(ISBLANK($OK$3),"",IF(ISBLANK(Tipy!LV31),0,IF(AND(Tipy!LV31=Výsledky!$OI$3,Tipy!LX31=Výsledky!$OK$3),60,0)))</f>
        <v/>
      </c>
      <c r="NZ37" s="5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5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5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5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0" t="str">
        <f>IF(ISBLANK($OK$3),"",IF(ISBLANK(Tipy!LV31),"-",SUM(NY37:OC37)))</f>
        <v/>
      </c>
      <c r="OE37" s="59"/>
      <c r="OF37" s="56" t="str">
        <f>IF(ISBLANK($NW$3),"",IF(ISBLANK(Tipy!MB31),0,IF(AND(Tipy!MB31=Výsledky!$NU$3,Tipy!MD31=Výsledky!$NW$3),60,0)))</f>
        <v/>
      </c>
      <c r="OG37" s="5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5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5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5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0" t="str">
        <f>IF(ISBLANK($NW$3),"",IF(ISBLANK(Tipy!MB31),"-",SUM(OF37:OJ37)))</f>
        <v/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">
      <c r="A38" s="260">
        <f>Tipy!A32</f>
        <v>57</v>
      </c>
      <c r="B38" s="269" t="s">
        <v>323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>
        <f>IF(ISBLANK($MG$3),"",IF(ISBLANK(Tipy!KF32),0,IF(AND(Tipy!KF32=Výsledky!$ME$3,Tipy!KH32=Výsledky!$MG$3),60,0)))</f>
        <v>0</v>
      </c>
      <c r="MC38" s="5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6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6">
        <f>IF(ISBLANK($MG$3),"",IF(OR(Tipy!KJ32=Výsledky!$ME$6,Tipy!KJ32=Výsledky!$ME$7,Tipy!KJ32=Výsledky!$ME$8,Tipy!KJ32=Výsledky!$ME$9),VLOOKUP(Tipy!KJ32,'Kategórie hráčov'!$A$27:$B$76,2,FALSE),0))</f>
        <v>0</v>
      </c>
      <c r="MF38" s="57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60">
        <f>IF(ISBLANK($MG$3),"",IF(ISBLANK(Tipy!KF32),"-",SUM(MB38:MF38)))</f>
        <v>0</v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>
        <f>IF(ISBLANK($MU$3),"",IF(ISBLANK(Tipy!KR32),0,IF(AND(Tipy!KR32=Výsledky!$MS$3,Tipy!KT32=Výsledky!$MU$3),60,0)))</f>
        <v>0</v>
      </c>
      <c r="MQ38" s="5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6">
        <f>IF(ISBLANK($MU$3),"",IF(OR(Tipy!KU32=Výsledky!$MP$6,Tipy!KU32=Výsledky!$MP$7,Tipy!KU32=Výsledky!$MP$8,Tipy!KU32=Výsledky!$MP$9),IF(VLOOKUP(Tipy!KU32,'Kategórie hráčov'!$A$2:$B$70,2,FALSE)=30,30,20),0))</f>
        <v>20</v>
      </c>
      <c r="MS38" s="56">
        <f>IF(ISBLANK($MU$3),"",IF(OR(Tipy!KV32=Výsledky!$MS$6,Tipy!KV32=Výsledky!$MS$7,Tipy!KV32=Výsledky!$MS$8,Tipy!KV32=Výsledky!$MS$9),IF(VLOOKUP(Tipy!KV32,'Kategórie hráčov'!$A$2:$B$46,2,FALSE)=30,30,20),0))</f>
        <v>0</v>
      </c>
      <c r="MT38" s="5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60">
        <f>IF(ISBLANK($MU$3),"",IF(ISBLANK(Tipy!KR32),"-",SUM(MP38:MT38)))</f>
        <v>40</v>
      </c>
      <c r="MV38" s="59"/>
      <c r="MW38" s="56" t="str">
        <f>IF(ISBLANK($NP$3),"",IF(ISBLANK(Tipy!KX32),0,IF(AND(Tipy!KX32=Výsledky!$NN$3,Tipy!KZ32=Výsledky!$NP$3),60,0)))</f>
        <v/>
      </c>
      <c r="MX38" s="56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56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56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57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0" t="str">
        <f>IF(ISBLANK($NP$3),"",IF(ISBLANK(Tipy!KX32),"-",SUM(MW38:NA38)))</f>
        <v/>
      </c>
      <c r="NC38" s="59"/>
      <c r="ND38" s="56" t="str">
        <f>IF(ISBLANK($NB$3),"",IF(ISBLANK(Tipy!LD32),0,IF(AND(Tipy!LD32=Výsledky!$MZ$3,Tipy!LF32=Výsledky!$NB$3),60,0)))</f>
        <v/>
      </c>
      <c r="NE38" s="56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56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56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57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0" t="str">
        <f>IF(ISBLANK($NB$3),"",IF(ISBLANK(Tipy!LD32),"-",SUM(ND38:NH38)))</f>
        <v/>
      </c>
      <c r="NJ38" s="59"/>
      <c r="NK38" s="56" t="str">
        <f>IF(ISBLANK($OD$3),"",IF(ISBLANK(Tipy!LJ32),0,IF(AND(Tipy!LJ32=Výsledky!$OB$3,Tipy!LL32=Výsledky!$OD$3),60,0)))</f>
        <v/>
      </c>
      <c r="NL38" s="56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56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56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57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0" t="str">
        <f>IF(ISBLANK($OD$3),"",IF(ISBLANK(Tipy!LJ32),"-",SUM(NK38:NO38)))</f>
        <v/>
      </c>
      <c r="NQ38" s="59"/>
      <c r="NR38" s="56" t="str">
        <f>IF(ISBLANK($NI$3),"",IF(ISBLANK(Tipy!LP32),0,IF(AND(Tipy!LP32=Výsledky!$NG$3,Tipy!LR32=Výsledky!$NI$3),60,0)))</f>
        <v/>
      </c>
      <c r="NS38" s="56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56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56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57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0" t="str">
        <f>IF(ISBLANK($NI$3),"",IF(ISBLANK(Tipy!LP32),"-",SUM(NR38:NV38)))</f>
        <v/>
      </c>
      <c r="NX38" s="59"/>
      <c r="NY38" s="56" t="str">
        <f>IF(ISBLANK($OK$3),"",IF(ISBLANK(Tipy!LV32),0,IF(AND(Tipy!LV32=Výsledky!$OI$3,Tipy!LX32=Výsledky!$OK$3),60,0)))</f>
        <v/>
      </c>
      <c r="NZ38" s="5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5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5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5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0" t="str">
        <f>IF(ISBLANK($OK$3),"",IF(ISBLANK(Tipy!LV32),"-",SUM(NY38:OC38)))</f>
        <v/>
      </c>
      <c r="OE38" s="59"/>
      <c r="OF38" s="56" t="str">
        <f>IF(ISBLANK($NW$3),"",IF(ISBLANK(Tipy!MB32),0,IF(AND(Tipy!MB32=Výsledky!$NU$3,Tipy!MD32=Výsledky!$NW$3),60,0)))</f>
        <v/>
      </c>
      <c r="OG38" s="5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5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5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5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0" t="str">
        <f>IF(ISBLANK($NW$3),"",IF(ISBLANK(Tipy!MB32),"-",SUM(OF38:OJ38)))</f>
        <v/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">
      <c r="A39" s="56">
        <f>Tipy!A33</f>
        <v>71</v>
      </c>
      <c r="B39" s="269" t="s">
        <v>340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>
        <f>IF(ISBLANK($MG$3),"",IF(ISBLANK(Tipy!KF33),0,IF(AND(Tipy!KF33=Výsledky!$ME$3,Tipy!KH33=Výsledky!$MG$3),60,0)))</f>
        <v>0</v>
      </c>
      <c r="MC39" s="5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6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6">
        <f>IF(ISBLANK($MG$3),"",IF(OR(Tipy!KJ33=Výsledky!$ME$6,Tipy!KJ33=Výsledky!$ME$7,Tipy!KJ33=Výsledky!$ME$8,Tipy!KJ33=Výsledky!$ME$9),VLOOKUP(Tipy!KJ33,'Kategórie hráčov'!$A$27:$B$76,2,FALSE),0))</f>
        <v>0</v>
      </c>
      <c r="MF39" s="5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60" t="str">
        <f>IF(ISBLANK($MG$3),"",IF(ISBLANK(Tipy!KF33),"-",SUM(MB39:MF39)))</f>
        <v>-</v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>
        <f>IF(ISBLANK($MU$3),"",IF(ISBLANK(Tipy!KR33),0,IF(AND(Tipy!KR33=Výsledky!$MS$3,Tipy!KT33=Výsledky!$MU$3),60,0)))</f>
        <v>0</v>
      </c>
      <c r="MQ39" s="5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6">
        <f>IF(ISBLANK($MU$3),"",IF(OR(Tipy!KU33=Výsledky!$MP$6,Tipy!KU33=Výsledky!$MP$7,Tipy!KU33=Výsledky!$MP$8,Tipy!KU33=Výsledky!$MP$9),IF(VLOOKUP(Tipy!KU33,'Kategórie hráčov'!$A$2:$B$46,2,FALSE)=30,30,20),0))</f>
        <v>0</v>
      </c>
      <c r="MS39" s="56">
        <f>IF(ISBLANK($MU$3),"",IF(OR(Tipy!KV33=Výsledky!$MS$6,Tipy!KV33=Výsledky!$MS$7,Tipy!KV33=Výsledky!$MS$8,Tipy!KV33=Výsledky!$MS$9),IF(VLOOKUP(Tipy!KV33,'Kategórie hráčov'!$A$2:$B$46,2,FALSE)=30,30,20),0))</f>
        <v>0</v>
      </c>
      <c r="MT39" s="5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60" t="str">
        <f>IF(ISBLANK($MU$3),"",IF(ISBLANK(Tipy!KR33),"-",SUM(MP39:MT39)))</f>
        <v>-</v>
      </c>
      <c r="MV39" s="59"/>
      <c r="MW39" s="56" t="str">
        <f>IF(ISBLANK($NP$3),"",IF(ISBLANK(Tipy!KX33),0,IF(AND(Tipy!KX33=Výsledky!$NN$3,Tipy!KZ33=Výsledky!$NP$3),60,0)))</f>
        <v/>
      </c>
      <c r="MX39" s="56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56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56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57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0" t="str">
        <f>IF(ISBLANK($NP$3),"",IF(ISBLANK(Tipy!KX33),"-",SUM(MW39:NA39)))</f>
        <v/>
      </c>
      <c r="NC39" s="59"/>
      <c r="ND39" s="56" t="str">
        <f>IF(ISBLANK($NB$3),"",IF(ISBLANK(Tipy!LD33),0,IF(AND(Tipy!LD33=Výsledky!$MZ$3,Tipy!LF33=Výsledky!$NB$3),60,0)))</f>
        <v/>
      </c>
      <c r="NE39" s="56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56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56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57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0" t="str">
        <f>IF(ISBLANK($NB$3),"",IF(ISBLANK(Tipy!LD33),"-",SUM(ND39:NH39)))</f>
        <v/>
      </c>
      <c r="NJ39" s="59"/>
      <c r="NK39" s="56" t="str">
        <f>IF(ISBLANK($OD$3),"",IF(ISBLANK(Tipy!LJ33),0,IF(AND(Tipy!LJ33=Výsledky!$OB$3,Tipy!LL33=Výsledky!$OD$3),60,0)))</f>
        <v/>
      </c>
      <c r="NL39" s="56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56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56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57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0" t="str">
        <f>IF(ISBLANK($OD$3),"",IF(ISBLANK(Tipy!LJ33),"-",SUM(NK39:NO39)))</f>
        <v/>
      </c>
      <c r="NQ39" s="59"/>
      <c r="NR39" s="56" t="str">
        <f>IF(ISBLANK($NI$3),"",IF(ISBLANK(Tipy!LP33),0,IF(AND(Tipy!LP33=Výsledky!$NG$3,Tipy!LR33=Výsledky!$NI$3),60,0)))</f>
        <v/>
      </c>
      <c r="NS39" s="56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56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56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57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0" t="str">
        <f>IF(ISBLANK($NI$3),"",IF(ISBLANK(Tipy!LP33),"-",SUM(NR39:NV39)))</f>
        <v/>
      </c>
      <c r="NX39" s="59"/>
      <c r="NY39" s="56" t="str">
        <f>IF(ISBLANK($OK$3),"",IF(ISBLANK(Tipy!LV33),0,IF(AND(Tipy!LV33=Výsledky!$OI$3,Tipy!LX33=Výsledky!$OK$3),60,0)))</f>
        <v/>
      </c>
      <c r="NZ39" s="5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5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5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5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0" t="str">
        <f>IF(ISBLANK($OK$3),"",IF(ISBLANK(Tipy!LV33),"-",SUM(NY39:OC39)))</f>
        <v/>
      </c>
      <c r="OE39" s="59"/>
      <c r="OF39" s="56" t="str">
        <f>IF(ISBLANK($NW$3),"",IF(ISBLANK(Tipy!MB33),0,IF(AND(Tipy!MB33=Výsledky!$NU$3,Tipy!MD33=Výsledky!$NW$3),60,0)))</f>
        <v/>
      </c>
      <c r="OG39" s="5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5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5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5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0" t="str">
        <f>IF(ISBLANK($NW$3),"",IF(ISBLANK(Tipy!MB33),"-",SUM(OF39:OJ39)))</f>
        <v/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">
      <c r="A40" s="260">
        <f>Tipy!A34</f>
        <v>28</v>
      </c>
      <c r="B40" s="269" t="s">
        <v>196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>
        <f>IF(ISBLANK($MG$3),"",IF(ISBLANK(Tipy!KF34),0,IF(AND(Tipy!KF34=Výsledky!$ME$3,Tipy!KH34=Výsledky!$MG$3),60,0)))</f>
        <v>0</v>
      </c>
      <c r="MC40" s="5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6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6">
        <f>IF(ISBLANK($MG$3),"",IF(OR(Tipy!KJ34=Výsledky!$ME$6,Tipy!KJ34=Výsledky!$ME$7,Tipy!KJ34=Výsledky!$ME$8,Tipy!KJ34=Výsledky!$ME$9),VLOOKUP(Tipy!KJ34,'Kategórie hráčov'!$A$27:$B$76,2,FALSE),0))</f>
        <v>20</v>
      </c>
      <c r="MF40" s="5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60">
        <f>IF(ISBLANK($MG$3),"",IF(ISBLANK(Tipy!KF34),"-",SUM(MB40:MF40)))</f>
        <v>40</v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>
        <f>IF(ISBLANK($MU$3),"",IF(ISBLANK(Tipy!KR34),0,IF(AND(Tipy!KR34=Výsledky!$MS$3,Tipy!KT34=Výsledky!$MU$3),60,0)))</f>
        <v>0</v>
      </c>
      <c r="MQ40" s="5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6">
        <f>IF(ISBLANK($MU$3),"",IF(OR(Tipy!KU34=Výsledky!$MP$6,Tipy!KU34=Výsledky!$MP$7,Tipy!KU34=Výsledky!$MP$8,Tipy!KU34=Výsledky!$MP$9),IF(VLOOKUP(Tipy!KU34,'Kategórie hráčov'!$A$2:$B$46,2,FALSE)=30,30,20),0))</f>
        <v>0</v>
      </c>
      <c r="MS40" s="56">
        <f>IF(ISBLANK($MU$3),"",IF(OR(Tipy!KV34=Výsledky!$MS$6,Tipy!KV34=Výsledky!$MS$7,Tipy!KV34=Výsledky!$MS$8,Tipy!KV34=Výsledky!$MS$9),IF(VLOOKUP(Tipy!KV34,'Kategórie hráčov'!$A$2:$B$46,2,FALSE)=30,30,20),0))</f>
        <v>0</v>
      </c>
      <c r="MT40" s="5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60">
        <f>IF(ISBLANK($MU$3),"",IF(ISBLANK(Tipy!KR34),"-",SUM(MP40:MT40)))</f>
        <v>20</v>
      </c>
      <c r="MV40" s="59"/>
      <c r="MW40" s="56" t="str">
        <f>IF(ISBLANK($NP$3),"",IF(ISBLANK(Tipy!KX34),0,IF(AND(Tipy!KX34=Výsledky!$NN$3,Tipy!KZ34=Výsledky!$NP$3),60,0)))</f>
        <v/>
      </c>
      <c r="MX40" s="56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56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56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57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0" t="str">
        <f>IF(ISBLANK($NP$3),"",IF(ISBLANK(Tipy!KX34),"-",SUM(MW40:NA40)))</f>
        <v/>
      </c>
      <c r="NC40" s="59"/>
      <c r="ND40" s="56" t="str">
        <f>IF(ISBLANK($NB$3),"",IF(ISBLANK(Tipy!LD34),0,IF(AND(Tipy!LD34=Výsledky!$MZ$3,Tipy!LF34=Výsledky!$NB$3),60,0)))</f>
        <v/>
      </c>
      <c r="NE40" s="56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56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56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57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0" t="str">
        <f>IF(ISBLANK($NB$3),"",IF(ISBLANK(Tipy!LD34),"-",SUM(ND40:NH40)))</f>
        <v/>
      </c>
      <c r="NJ40" s="59"/>
      <c r="NK40" s="56" t="str">
        <f>IF(ISBLANK($OD$3),"",IF(ISBLANK(Tipy!LJ34),0,IF(AND(Tipy!LJ34=Výsledky!$OB$3,Tipy!LL34=Výsledky!$OD$3),60,0)))</f>
        <v/>
      </c>
      <c r="NL40" s="56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56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56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57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0" t="str">
        <f>IF(ISBLANK($OD$3),"",IF(ISBLANK(Tipy!LJ34),"-",SUM(NK40:NO40)))</f>
        <v/>
      </c>
      <c r="NQ40" s="59"/>
      <c r="NR40" s="56" t="str">
        <f>IF(ISBLANK($NI$3),"",IF(ISBLANK(Tipy!LP34),0,IF(AND(Tipy!LP34=Výsledky!$NG$3,Tipy!LR34=Výsledky!$NI$3),60,0)))</f>
        <v/>
      </c>
      <c r="NS40" s="56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56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56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57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0" t="str">
        <f>IF(ISBLANK($NI$3),"",IF(ISBLANK(Tipy!LP34),"-",SUM(NR40:NV40)))</f>
        <v/>
      </c>
      <c r="NX40" s="59"/>
      <c r="NY40" s="56" t="str">
        <f>IF(ISBLANK($OK$3),"",IF(ISBLANK(Tipy!LV34),0,IF(AND(Tipy!LV34=Výsledky!$OI$3,Tipy!LX34=Výsledky!$OK$3),60,0)))</f>
        <v/>
      </c>
      <c r="NZ40" s="5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5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5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5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0" t="str">
        <f>IF(ISBLANK($OK$3),"",IF(ISBLANK(Tipy!LV34),"-",SUM(NY40:OC40)))</f>
        <v/>
      </c>
      <c r="OE40" s="59"/>
      <c r="OF40" s="56" t="str">
        <f>IF(ISBLANK($NW$3),"",IF(ISBLANK(Tipy!MB34),0,IF(AND(Tipy!MB34=Výsledky!$NU$3,Tipy!MD34=Výsledky!$NW$3),60,0)))</f>
        <v/>
      </c>
      <c r="OG40" s="5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5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5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5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0" t="str">
        <f>IF(ISBLANK($NW$3),"",IF(ISBLANK(Tipy!MB34),"-",SUM(OF40:OJ40)))</f>
        <v/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">
      <c r="A41" s="260">
        <f>Tipy!A35</f>
        <v>58</v>
      </c>
      <c r="B41" s="269" t="s">
        <v>324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>
        <f>IF(ISBLANK($MG$3),"",IF(ISBLANK(Tipy!KF35),0,IF(AND(Tipy!KF35=Výsledky!$ME$3,Tipy!KH35=Výsledky!$MG$3),60,0)))</f>
        <v>0</v>
      </c>
      <c r="MC41" s="5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6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6">
        <f>IF(ISBLANK($MG$3),"",IF(OR(Tipy!KJ35=Výsledky!$ME$6,Tipy!KJ35=Výsledky!$ME$7,Tipy!KJ35=Výsledky!$ME$8,Tipy!KJ35=Výsledky!$ME$9),VLOOKUP(Tipy!KJ35,'Kategórie hráčov'!$A$27:$B$76,2,FALSE),0))</f>
        <v>0</v>
      </c>
      <c r="MF41" s="5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60" t="str">
        <f>IF(ISBLANK($MG$3),"",IF(ISBLANK(Tipy!KF35),"-",SUM(MB41:MF41)))</f>
        <v>-</v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>
        <f>IF(ISBLANK($MU$3),"",IF(ISBLANK(Tipy!KR35),0,IF(AND(Tipy!KR35=Výsledky!$MS$3,Tipy!KT35=Výsledky!$MU$3),60,0)))</f>
        <v>0</v>
      </c>
      <c r="MQ41" s="5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6">
        <f>IF(ISBLANK($MU$3),"",IF(OR(Tipy!KU35=Výsledky!$MP$6,Tipy!KU35=Výsledky!$MP$7,Tipy!KU35=Výsledky!$MP$8,Tipy!KU35=Výsledky!$MP$9),IF(VLOOKUP(Tipy!KU35,'Kategórie hráčov'!$A$2:$B$46,2,FALSE)=30,30,20),0))</f>
        <v>0</v>
      </c>
      <c r="MS41" s="56">
        <f>IF(ISBLANK($MU$3),"",IF(OR(Tipy!KV35=Výsledky!$MS$6,Tipy!KV35=Výsledky!$MS$7,Tipy!KV35=Výsledky!$MS$8,Tipy!KV35=Výsledky!$MS$9),IF(VLOOKUP(Tipy!KV35,'Kategórie hráčov'!$A$2:$B$46,2,FALSE)=30,30,20),0))</f>
        <v>0</v>
      </c>
      <c r="MT41" s="5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60" t="str">
        <f>IF(ISBLANK($MU$3),"",IF(ISBLANK(Tipy!KR35),"-",SUM(MP41:MT41)))</f>
        <v>-</v>
      </c>
      <c r="MV41" s="59"/>
      <c r="MW41" s="56" t="str">
        <f>IF(ISBLANK($NP$3),"",IF(ISBLANK(Tipy!KX35),0,IF(AND(Tipy!KX35=Výsledky!$NN$3,Tipy!KZ35=Výsledky!$NP$3),60,0)))</f>
        <v/>
      </c>
      <c r="MX41" s="56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56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56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57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0" t="str">
        <f>IF(ISBLANK($NP$3),"",IF(ISBLANK(Tipy!KX35),"-",SUM(MW41:NA41)))</f>
        <v/>
      </c>
      <c r="NC41" s="59"/>
      <c r="ND41" s="56" t="str">
        <f>IF(ISBLANK($NB$3),"",IF(ISBLANK(Tipy!LD35),0,IF(AND(Tipy!LD35=Výsledky!$MZ$3,Tipy!LF35=Výsledky!$NB$3),60,0)))</f>
        <v/>
      </c>
      <c r="NE41" s="56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56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56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57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0" t="str">
        <f>IF(ISBLANK($NB$3),"",IF(ISBLANK(Tipy!LD35),"-",SUM(ND41:NH41)))</f>
        <v/>
      </c>
      <c r="NJ41" s="59"/>
      <c r="NK41" s="56" t="str">
        <f>IF(ISBLANK($OD$3),"",IF(ISBLANK(Tipy!LJ35),0,IF(AND(Tipy!LJ35=Výsledky!$OB$3,Tipy!LL35=Výsledky!$OD$3),60,0)))</f>
        <v/>
      </c>
      <c r="NL41" s="56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56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56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57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0" t="str">
        <f>IF(ISBLANK($OD$3),"",IF(ISBLANK(Tipy!LJ35),"-",SUM(NK41:NO41)))</f>
        <v/>
      </c>
      <c r="NQ41" s="59"/>
      <c r="NR41" s="56" t="str">
        <f>IF(ISBLANK($NI$3),"",IF(ISBLANK(Tipy!LP35),0,IF(AND(Tipy!LP35=Výsledky!$NG$3,Tipy!LR35=Výsledky!$NI$3),60,0)))</f>
        <v/>
      </c>
      <c r="NS41" s="56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56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56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57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0" t="str">
        <f>IF(ISBLANK($NI$3),"",IF(ISBLANK(Tipy!LP35),"-",SUM(NR41:NV41)))</f>
        <v/>
      </c>
      <c r="NX41" s="59"/>
      <c r="NY41" s="56" t="str">
        <f>IF(ISBLANK($OK$3),"",IF(ISBLANK(Tipy!LV35),0,IF(AND(Tipy!LV35=Výsledky!$OI$3,Tipy!LX35=Výsledky!$OK$3),60,0)))</f>
        <v/>
      </c>
      <c r="NZ41" s="5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5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5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5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0" t="str">
        <f>IF(ISBLANK($OK$3),"",IF(ISBLANK(Tipy!LV35),"-",SUM(NY41:OC41)))</f>
        <v/>
      </c>
      <c r="OE41" s="59"/>
      <c r="OF41" s="56" t="str">
        <f>IF(ISBLANK($NW$3),"",IF(ISBLANK(Tipy!MB35),0,IF(AND(Tipy!MB35=Výsledky!$NU$3,Tipy!MD35=Výsledky!$NW$3),60,0)))</f>
        <v/>
      </c>
      <c r="OG41" s="5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5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5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5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0" t="str">
        <f>IF(ISBLANK($NW$3),"",IF(ISBLANK(Tipy!MB35),"-",SUM(OF41:OJ41)))</f>
        <v/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">
      <c r="A42" s="260">
        <f>Tipy!A36</f>
        <v>61</v>
      </c>
      <c r="B42" s="269" t="s">
        <v>192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>
        <f>IF(ISBLANK($MG$3),"",IF(ISBLANK(Tipy!KF36),0,IF(AND(Tipy!KF36=Výsledky!$ME$3,Tipy!KH36=Výsledky!$MG$3),60,0)))</f>
        <v>0</v>
      </c>
      <c r="MC42" s="5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6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6">
        <f>IF(ISBLANK($MG$3),"",IF(OR(Tipy!KJ36=Výsledky!$ME$6,Tipy!KJ36=Výsledky!$ME$7,Tipy!KJ36=Výsledky!$ME$8,Tipy!KJ36=Výsledky!$ME$9),VLOOKUP(Tipy!KJ36,'Kategórie hráčov'!$A$27:$B$76,2,FALSE),0))</f>
        <v>0</v>
      </c>
      <c r="MF42" s="5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60">
        <f>IF(ISBLANK($MG$3),"",IF(ISBLANK(Tipy!KF36),"-",SUM(MB42:MF42)))</f>
        <v>20</v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>
        <f>IF(ISBLANK($MU$3),"",IF(ISBLANK(Tipy!KR36),0,IF(AND(Tipy!KR36=Výsledky!$MS$3,Tipy!KT36=Výsledky!$MU$3),60,0)))</f>
        <v>0</v>
      </c>
      <c r="MQ42" s="5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6">
        <f>IF(ISBLANK($MU$3),"",IF(OR(Tipy!KU36=Výsledky!$MP$6,Tipy!KU36=Výsledky!$MP$7,Tipy!KU36=Výsledky!$MP$8,Tipy!KU36=Výsledky!$MP$9),IF(VLOOKUP(Tipy!KU36,'Kategórie hráčov'!$A$2:$B$46,2,FALSE)=30,30,20),0))</f>
        <v>20</v>
      </c>
      <c r="MS42" s="56">
        <f>IF(ISBLANK($MU$3),"",IF(OR(Tipy!KV36=Výsledky!$MS$6,Tipy!KV36=Výsledky!$MS$7,Tipy!KV36=Výsledky!$MS$8,Tipy!KV36=Výsledky!$MS$9),IF(VLOOKUP(Tipy!KV36,'Kategórie hráčov'!$A$2:$B$46,2,FALSE)=30,30,20),0))</f>
        <v>0</v>
      </c>
      <c r="MT42" s="57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60">
        <f>IF(ISBLANK($MU$3),"",IF(ISBLANK(Tipy!KR36),"-",SUM(MP42:MT42)))</f>
        <v>50</v>
      </c>
      <c r="MV42" s="59"/>
      <c r="MW42" s="56" t="str">
        <f>IF(ISBLANK($NP$3),"",IF(ISBLANK(Tipy!KX36),0,IF(AND(Tipy!KX36=Výsledky!$NN$3,Tipy!KZ36=Výsledky!$NP$3),60,0)))</f>
        <v/>
      </c>
      <c r="MX42" s="56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56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56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57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0" t="str">
        <f>IF(ISBLANK($NP$3),"",IF(ISBLANK(Tipy!KX36),"-",SUM(MW42:NA42)))</f>
        <v/>
      </c>
      <c r="NC42" s="59"/>
      <c r="ND42" s="56" t="str">
        <f>IF(ISBLANK($NB$3),"",IF(ISBLANK(Tipy!LD36),0,IF(AND(Tipy!LD36=Výsledky!$MZ$3,Tipy!LF36=Výsledky!$NB$3),60,0)))</f>
        <v/>
      </c>
      <c r="NE42" s="56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56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56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57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0" t="str">
        <f>IF(ISBLANK($NB$3),"",IF(ISBLANK(Tipy!LD36),"-",SUM(ND42:NH42)))</f>
        <v/>
      </c>
      <c r="NJ42" s="59"/>
      <c r="NK42" s="56" t="str">
        <f>IF(ISBLANK($OD$3),"",IF(ISBLANK(Tipy!LJ36),0,IF(AND(Tipy!LJ36=Výsledky!$OB$3,Tipy!LL36=Výsledky!$OD$3),60,0)))</f>
        <v/>
      </c>
      <c r="NL42" s="56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56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56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57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0" t="str">
        <f>IF(ISBLANK($OD$3),"",IF(ISBLANK(Tipy!LJ36),"-",SUM(NK42:NO42)))</f>
        <v/>
      </c>
      <c r="NQ42" s="59"/>
      <c r="NR42" s="56" t="str">
        <f>IF(ISBLANK($NI$3),"",IF(ISBLANK(Tipy!LP36),0,IF(AND(Tipy!LP36=Výsledky!$NG$3,Tipy!LR36=Výsledky!$NI$3),60,0)))</f>
        <v/>
      </c>
      <c r="NS42" s="56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56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56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57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0" t="str">
        <f>IF(ISBLANK($NI$3),"",IF(ISBLANK(Tipy!LP36),"-",SUM(NR42:NV42)))</f>
        <v/>
      </c>
      <c r="NX42" s="59"/>
      <c r="NY42" s="56" t="str">
        <f>IF(ISBLANK($OK$3),"",IF(ISBLANK(Tipy!LV36),0,IF(AND(Tipy!LV36=Výsledky!$OI$3,Tipy!LX36=Výsledky!$OK$3),60,0)))</f>
        <v/>
      </c>
      <c r="NZ42" s="5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5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5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5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0" t="str">
        <f>IF(ISBLANK($OK$3),"",IF(ISBLANK(Tipy!LV36),"-",SUM(NY42:OC42)))</f>
        <v/>
      </c>
      <c r="OE42" s="59"/>
      <c r="OF42" s="56" t="str">
        <f>IF(ISBLANK($NW$3),"",IF(ISBLANK(Tipy!MB36),0,IF(AND(Tipy!MB36=Výsledky!$NU$3,Tipy!MD36=Výsledky!$NW$3),60,0)))</f>
        <v/>
      </c>
      <c r="OG42" s="5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5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5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5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0" t="str">
        <f>IF(ISBLANK($NW$3),"",IF(ISBLANK(Tipy!MB36),"-",SUM(OF42:OJ42)))</f>
        <v/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>
        <f>IF(ISBLANK($MG$3),"",IF(ISBLANK(Tipy!KF37),0,IF(AND(Tipy!KF37=Výsledky!$ME$3,Tipy!KH37=Výsledky!$MG$3),60,0)))</f>
        <v>60</v>
      </c>
      <c r="MC43" s="5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6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6">
        <f>IF(ISBLANK($MG$3),"",IF(OR(Tipy!KJ37=Výsledky!$ME$6,Tipy!KJ37=Výsledky!$ME$7,Tipy!KJ37=Výsledky!$ME$8,Tipy!KJ37=Výsledky!$ME$9),VLOOKUP(Tipy!KJ37,'Kategórie hráčov'!$A$27:$B$76,2,FALSE),0))</f>
        <v>0</v>
      </c>
      <c r="MF43" s="5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60">
        <f>IF(ISBLANK($MG$3),"",IF(ISBLANK(Tipy!KF37),"-",SUM(MB43:MF43)))</f>
        <v>60</v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>
        <f>IF(ISBLANK($MU$3),"",IF(ISBLANK(Tipy!KR37),0,IF(AND(Tipy!KR37=Výsledky!$MS$3,Tipy!KT37=Výsledky!$MU$3),60,0)))</f>
        <v>0</v>
      </c>
      <c r="MQ43" s="5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6">
        <f>IF(ISBLANK($MU$3),"",IF(OR(Tipy!KU37=Výsledky!$MP$6,Tipy!KU37=Výsledky!$MP$7,Tipy!KU37=Výsledky!$MP$8,Tipy!KU37=Výsledky!$MP$9),IF(VLOOKUP(Tipy!KU37,'Kategórie hráčov'!$A$2:$B$46,2,FALSE)=30,30,20),0))</f>
        <v>20</v>
      </c>
      <c r="MS43" s="56">
        <f>IF(ISBLANK($MU$3),"",IF(OR(Tipy!KV37=Výsledky!$MS$6,Tipy!KV37=Výsledky!$MS$7,Tipy!KV37=Výsledky!$MS$8,Tipy!KV37=Výsledky!$MS$9),IF(VLOOKUP(Tipy!KV37,'Kategórie hráčov'!$A$2:$B$46,2,FALSE)=30,30,20),0))</f>
        <v>0</v>
      </c>
      <c r="MT43" s="57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60">
        <f>IF(ISBLANK($MU$3),"",IF(ISBLANK(Tipy!KR37),"-",SUM(MP43:MT43)))</f>
        <v>50</v>
      </c>
      <c r="MV43" s="59"/>
      <c r="MW43" s="56" t="str">
        <f>IF(ISBLANK($NP$3),"",IF(ISBLANK(Tipy!KX37),0,IF(AND(Tipy!KX37=Výsledky!$NN$3,Tipy!KZ37=Výsledky!$NP$3),60,0)))</f>
        <v/>
      </c>
      <c r="MX43" s="56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56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56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57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0" t="str">
        <f>IF(ISBLANK($NP$3),"",IF(ISBLANK(Tipy!KX37),"-",SUM(MW43:NA43)))</f>
        <v/>
      </c>
      <c r="NC43" s="59"/>
      <c r="ND43" s="56" t="str">
        <f>IF(ISBLANK($NB$3),"",IF(ISBLANK(Tipy!LD37),0,IF(AND(Tipy!LD37=Výsledky!$MZ$3,Tipy!LF37=Výsledky!$NB$3),60,0)))</f>
        <v/>
      </c>
      <c r="NE43" s="56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56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56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57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0" t="str">
        <f>IF(ISBLANK($NB$3),"",IF(ISBLANK(Tipy!LD37),"-",SUM(ND43:NH43)))</f>
        <v/>
      </c>
      <c r="NJ43" s="59"/>
      <c r="NK43" s="56" t="str">
        <f>IF(ISBLANK($OD$3),"",IF(ISBLANK(Tipy!LJ37),0,IF(AND(Tipy!LJ37=Výsledky!$OB$3,Tipy!LL37=Výsledky!$OD$3),60,0)))</f>
        <v/>
      </c>
      <c r="NL43" s="56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56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56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57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0" t="str">
        <f>IF(ISBLANK($OD$3),"",IF(ISBLANK(Tipy!LJ37),"-",SUM(NK43:NO43)))</f>
        <v/>
      </c>
      <c r="NQ43" s="59"/>
      <c r="NR43" s="56" t="str">
        <f>IF(ISBLANK($NI$3),"",IF(ISBLANK(Tipy!LP37),0,IF(AND(Tipy!LP37=Výsledky!$NG$3,Tipy!LR37=Výsledky!$NI$3),60,0)))</f>
        <v/>
      </c>
      <c r="NS43" s="56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56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56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57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0" t="str">
        <f>IF(ISBLANK($NI$3),"",IF(ISBLANK(Tipy!LP37),"-",SUM(NR43:NV43)))</f>
        <v/>
      </c>
      <c r="NX43" s="59"/>
      <c r="NY43" s="56" t="str">
        <f>IF(ISBLANK($OK$3),"",IF(ISBLANK(Tipy!LV37),0,IF(AND(Tipy!LV37=Výsledky!$OI$3,Tipy!LX37=Výsledky!$OK$3),60,0)))</f>
        <v/>
      </c>
      <c r="NZ43" s="5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5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5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5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0" t="str">
        <f>IF(ISBLANK($OK$3),"",IF(ISBLANK(Tipy!LV37),"-",SUM(NY43:OC43)))</f>
        <v/>
      </c>
      <c r="OE43" s="59"/>
      <c r="OF43" s="56" t="str">
        <f>IF(ISBLANK($NW$3),"",IF(ISBLANK(Tipy!MB37),0,IF(AND(Tipy!MB37=Výsledky!$NU$3,Tipy!MD37=Výsledky!$NW$3),60,0)))</f>
        <v/>
      </c>
      <c r="OG43" s="5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5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5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5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0" t="str">
        <f>IF(ISBLANK($NW$3),"",IF(ISBLANK(Tipy!MB37),"-",SUM(OF43:OJ43)))</f>
        <v/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>
        <f>IF(ISBLANK($MG$3),"",IF(ISBLANK(Tipy!KF38),0,IF(AND(Tipy!KF38=Výsledky!$ME$3,Tipy!KH38=Výsledky!$MG$3),60,0)))</f>
        <v>0</v>
      </c>
      <c r="MC44" s="5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6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6">
        <f>IF(ISBLANK($MG$3),"",IF(OR(Tipy!KJ38=Výsledky!$ME$6,Tipy!KJ38=Výsledky!$ME$7,Tipy!KJ38=Výsledky!$ME$8,Tipy!KJ38=Výsledky!$ME$9),VLOOKUP(Tipy!KJ38,'Kategórie hráčov'!$A$27:$B$76,2,FALSE),0))</f>
        <v>0</v>
      </c>
      <c r="MF44" s="5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60" t="str">
        <f>IF(ISBLANK($MG$3),"",IF(ISBLANK(Tipy!KF38),"-",SUM(MB44:MF44)))</f>
        <v>-</v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>
        <f>IF(ISBLANK($MU$3),"",IF(ISBLANK(Tipy!KR38),0,IF(AND(Tipy!KR38=Výsledky!$MS$3,Tipy!KT38=Výsledky!$MU$3),60,0)))</f>
        <v>0</v>
      </c>
      <c r="MQ44" s="5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6">
        <f>IF(ISBLANK($MU$3),"",IF(OR(Tipy!KU38=Výsledky!$MP$6,Tipy!KU38=Výsledky!$MP$7,Tipy!KU38=Výsledky!$MP$8,Tipy!KU38=Výsledky!$MP$9),IF(VLOOKUP(Tipy!KU38,'Kategórie hráčov'!$A$2:$B$46,2,FALSE)=30,30,20),0))</f>
        <v>0</v>
      </c>
      <c r="MS44" s="56">
        <f>IF(ISBLANK($MU$3),"",IF(OR(Tipy!KV38=Výsledky!$MS$6,Tipy!KV38=Výsledky!$MS$7,Tipy!KV38=Výsledky!$MS$8,Tipy!KV38=Výsledky!$MS$9),IF(VLOOKUP(Tipy!KV38,'Kategórie hráčov'!$A$2:$B$46,2,FALSE)=30,30,20),0))</f>
        <v>0</v>
      </c>
      <c r="MT44" s="5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60" t="str">
        <f>IF(ISBLANK($MU$3),"",IF(ISBLANK(Tipy!KR38),"-",SUM(MP44:MT44)))</f>
        <v>-</v>
      </c>
      <c r="MV44" s="59"/>
      <c r="MW44" s="56" t="str">
        <f>IF(ISBLANK($NP$3),"",IF(ISBLANK(Tipy!KX38),0,IF(AND(Tipy!KX38=Výsledky!$NN$3,Tipy!KZ38=Výsledky!$NP$3),60,0)))</f>
        <v/>
      </c>
      <c r="MX44" s="56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56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56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57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0" t="str">
        <f>IF(ISBLANK($NP$3),"",IF(ISBLANK(Tipy!KX38),"-",SUM(MW44:NA44)))</f>
        <v/>
      </c>
      <c r="NC44" s="59"/>
      <c r="ND44" s="56" t="str">
        <f>IF(ISBLANK($NB$3),"",IF(ISBLANK(Tipy!LD38),0,IF(AND(Tipy!LD38=Výsledky!$MZ$3,Tipy!LF38=Výsledky!$NB$3),60,0)))</f>
        <v/>
      </c>
      <c r="NE44" s="56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56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56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57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0" t="str">
        <f>IF(ISBLANK($NB$3),"",IF(ISBLANK(Tipy!LD38),"-",SUM(ND44:NH44)))</f>
        <v/>
      </c>
      <c r="NJ44" s="59"/>
      <c r="NK44" s="56" t="str">
        <f>IF(ISBLANK($OD$3),"",IF(ISBLANK(Tipy!LJ38),0,IF(AND(Tipy!LJ38=Výsledky!$OB$3,Tipy!LL38=Výsledky!$OD$3),60,0)))</f>
        <v/>
      </c>
      <c r="NL44" s="56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56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56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57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0" t="str">
        <f>IF(ISBLANK($OD$3),"",IF(ISBLANK(Tipy!LJ38),"-",SUM(NK44:NO44)))</f>
        <v/>
      </c>
      <c r="NQ44" s="59"/>
      <c r="NR44" s="56" t="str">
        <f>IF(ISBLANK($NI$3),"",IF(ISBLANK(Tipy!LP38),0,IF(AND(Tipy!LP38=Výsledky!$NG$3,Tipy!LR38=Výsledky!$NI$3),60,0)))</f>
        <v/>
      </c>
      <c r="NS44" s="56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56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56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57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0" t="str">
        <f>IF(ISBLANK($NI$3),"",IF(ISBLANK(Tipy!LP38),"-",SUM(NR44:NV44)))</f>
        <v/>
      </c>
      <c r="NX44" s="59"/>
      <c r="NY44" s="56" t="str">
        <f>IF(ISBLANK($OK$3),"",IF(ISBLANK(Tipy!LV38),0,IF(AND(Tipy!LV38=Výsledky!$OI$3,Tipy!LX38=Výsledky!$OK$3),60,0)))</f>
        <v/>
      </c>
      <c r="NZ44" s="5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5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5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5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0" t="str">
        <f>IF(ISBLANK($OK$3),"",IF(ISBLANK(Tipy!LV38),"-",SUM(NY44:OC44)))</f>
        <v/>
      </c>
      <c r="OE44" s="59"/>
      <c r="OF44" s="56" t="str">
        <f>IF(ISBLANK($NW$3),"",IF(ISBLANK(Tipy!MB38),0,IF(AND(Tipy!MB38=Výsledky!$NU$3,Tipy!MD38=Výsledky!$NW$3),60,0)))</f>
        <v/>
      </c>
      <c r="OG44" s="5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5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5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5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0" t="str">
        <f>IF(ISBLANK($NW$3),"",IF(ISBLANK(Tipy!MB38),"-",SUM(OF44:OJ44)))</f>
        <v/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">
      <c r="A45" s="260">
        <f>Tipy!A39</f>
        <v>40</v>
      </c>
      <c r="B45" s="269" t="s">
        <v>188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>
        <f>IF(ISBLANK($MG$3),"",IF(ISBLANK(Tipy!KF39),0,IF(AND(Tipy!KF39=Výsledky!$ME$3,Tipy!KH39=Výsledky!$MG$3),60,0)))</f>
        <v>0</v>
      </c>
      <c r="MC45" s="5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6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6">
        <f>IF(ISBLANK($MG$3),"",IF(OR(Tipy!KJ39=Výsledky!$ME$6,Tipy!KJ39=Výsledky!$ME$7,Tipy!KJ39=Výsledky!$ME$8,Tipy!KJ39=Výsledky!$ME$9),VLOOKUP(Tipy!KJ39,'Kategórie hráčov'!$A$27:$B$76,2,FALSE),0))</f>
        <v>0</v>
      </c>
      <c r="MF45" s="57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60" t="str">
        <f>IF(ISBLANK($MG$3),"",IF(ISBLANK(Tipy!KF39),"-",SUM(MB45:MF45)))</f>
        <v>-</v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>
        <f>IF(ISBLANK($MU$3),"",IF(ISBLANK(Tipy!KR39),0,IF(AND(Tipy!KR39=Výsledky!$MS$3,Tipy!KT39=Výsledky!$MU$3),60,0)))</f>
        <v>0</v>
      </c>
      <c r="MQ45" s="5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6">
        <f>IF(ISBLANK($MU$3),"",IF(OR(Tipy!KU39=Výsledky!$MP$6,Tipy!KU39=Výsledky!$MP$7,Tipy!KU39=Výsledky!$MP$8,Tipy!KU39=Výsledky!$MP$9),IF(VLOOKUP(Tipy!KU39,'Kategórie hráčov'!$A$2:$B$46,2,FALSE)=30,30,20),0))</f>
        <v>0</v>
      </c>
      <c r="MS45" s="56">
        <f>IF(ISBLANK($MU$3),"",IF(OR(Tipy!KV39=Výsledky!$MS$6,Tipy!KV39=Výsledky!$MS$7,Tipy!KV39=Výsledky!$MS$8,Tipy!KV39=Výsledky!$MS$9),IF(VLOOKUP(Tipy!KV39,'Kategórie hráčov'!$A$2:$B$46,2,FALSE)=30,30,20),0))</f>
        <v>0</v>
      </c>
      <c r="MT45" s="5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60" t="str">
        <f>IF(ISBLANK($MU$3),"",IF(ISBLANK(Tipy!KR39),"-",SUM(MP45:MT45)))</f>
        <v>-</v>
      </c>
      <c r="MV45" s="59"/>
      <c r="MW45" s="56" t="str">
        <f>IF(ISBLANK($NP$3),"",IF(ISBLANK(Tipy!KX39),0,IF(AND(Tipy!KX39=Výsledky!$NN$3,Tipy!KZ39=Výsledky!$NP$3),60,0)))</f>
        <v/>
      </c>
      <c r="MX45" s="56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56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56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57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0" t="str">
        <f>IF(ISBLANK($NP$3),"",IF(ISBLANK(Tipy!KX39),"-",SUM(MW45:NA45)))</f>
        <v/>
      </c>
      <c r="NC45" s="59"/>
      <c r="ND45" s="56" t="str">
        <f>IF(ISBLANK($NB$3),"",IF(ISBLANK(Tipy!LD39),0,IF(AND(Tipy!LD39=Výsledky!$MZ$3,Tipy!LF39=Výsledky!$NB$3),60,0)))</f>
        <v/>
      </c>
      <c r="NE45" s="56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56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56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57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0" t="str">
        <f>IF(ISBLANK($NB$3),"",IF(ISBLANK(Tipy!LD39),"-",SUM(ND45:NH45)))</f>
        <v/>
      </c>
      <c r="NJ45" s="59"/>
      <c r="NK45" s="56" t="str">
        <f>IF(ISBLANK($OD$3),"",IF(ISBLANK(Tipy!LJ39),0,IF(AND(Tipy!LJ39=Výsledky!$OB$3,Tipy!LL39=Výsledky!$OD$3),60,0)))</f>
        <v/>
      </c>
      <c r="NL45" s="56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56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56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57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0" t="str">
        <f>IF(ISBLANK($OD$3),"",IF(ISBLANK(Tipy!LJ39),"-",SUM(NK45:NO45)))</f>
        <v/>
      </c>
      <c r="NQ45" s="59"/>
      <c r="NR45" s="56" t="str">
        <f>IF(ISBLANK($NI$3),"",IF(ISBLANK(Tipy!LP39),0,IF(AND(Tipy!LP39=Výsledky!$NG$3,Tipy!LR39=Výsledky!$NI$3),60,0)))</f>
        <v/>
      </c>
      <c r="NS45" s="56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56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56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57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0" t="str">
        <f>IF(ISBLANK($NI$3),"",IF(ISBLANK(Tipy!LP39),"-",SUM(NR45:NV45)))</f>
        <v/>
      </c>
      <c r="NX45" s="59"/>
      <c r="NY45" s="56" t="str">
        <f>IF(ISBLANK($OK$3),"",IF(ISBLANK(Tipy!LV39),0,IF(AND(Tipy!LV39=Výsledky!$OI$3,Tipy!LX39=Výsledky!$OK$3),60,0)))</f>
        <v/>
      </c>
      <c r="NZ45" s="5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5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5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5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0" t="str">
        <f>IF(ISBLANK($OK$3),"",IF(ISBLANK(Tipy!LV39),"-",SUM(NY45:OC45)))</f>
        <v/>
      </c>
      <c r="OE45" s="59"/>
      <c r="OF45" s="56" t="str">
        <f>IF(ISBLANK($NW$3),"",IF(ISBLANK(Tipy!MB39),0,IF(AND(Tipy!MB39=Výsledky!$NU$3,Tipy!MD39=Výsledky!$NW$3),60,0)))</f>
        <v/>
      </c>
      <c r="OG45" s="5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5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5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5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0" t="str">
        <f>IF(ISBLANK($NW$3),"",IF(ISBLANK(Tipy!MB39),"-",SUM(OF45:OJ45)))</f>
        <v/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">
      <c r="A46" s="260">
        <f>Tipy!A40</f>
        <v>55</v>
      </c>
      <c r="B46" s="269" t="s">
        <v>316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>
        <f>IF(ISBLANK($MG$3),"",IF(ISBLANK(Tipy!KF40),0,IF(AND(Tipy!KF40=Výsledky!$ME$3,Tipy!KH40=Výsledky!$MG$3),60,0)))</f>
        <v>0</v>
      </c>
      <c r="MC46" s="5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6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6">
        <f>IF(ISBLANK($MG$3),"",IF(OR(Tipy!KJ40=Výsledky!$ME$6,Tipy!KJ40=Výsledky!$ME$7,Tipy!KJ40=Výsledky!$ME$8,Tipy!KJ40=Výsledky!$ME$9),VLOOKUP(Tipy!KJ40,'Kategórie hráčov'!$A$27:$B$76,2,FALSE),0))</f>
        <v>0</v>
      </c>
      <c r="MF46" s="5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60" t="str">
        <f>IF(ISBLANK($MG$3),"",IF(ISBLANK(Tipy!KF40),"-",SUM(MB46:MF46)))</f>
        <v>-</v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>
        <f>IF(ISBLANK($MU$3),"",IF(ISBLANK(Tipy!KR40),0,IF(AND(Tipy!KR40=Výsledky!$MS$3,Tipy!KT40=Výsledky!$MU$3),60,0)))</f>
        <v>0</v>
      </c>
      <c r="MQ46" s="5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6">
        <f>IF(ISBLANK($MU$3),"",IF(OR(Tipy!KU40=Výsledky!$MP$6,Tipy!KU40=Výsledky!$MP$7,Tipy!KU40=Výsledky!$MP$8,Tipy!KU40=Výsledky!$MP$9),IF(VLOOKUP(Tipy!KU40,'Kategórie hráčov'!$A$2:$B$46,2,FALSE)=30,30,20),0))</f>
        <v>0</v>
      </c>
      <c r="MS46" s="56">
        <f>IF(ISBLANK($MU$3),"",IF(OR(Tipy!KV40=Výsledky!$MS$6,Tipy!KV40=Výsledky!$MS$7,Tipy!KV40=Výsledky!$MS$8,Tipy!KV40=Výsledky!$MS$9),IF(VLOOKUP(Tipy!KV40,'Kategórie hráčov'!$A$2:$B$46,2,FALSE)=30,30,20),0))</f>
        <v>0</v>
      </c>
      <c r="MT46" s="57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60">
        <f>IF(ISBLANK($MU$3),"",IF(ISBLANK(Tipy!KR40),"-",SUM(MP46:MT46)))</f>
        <v>30</v>
      </c>
      <c r="MV46" s="59"/>
      <c r="MW46" s="56" t="str">
        <f>IF(ISBLANK($NP$3),"",IF(ISBLANK(Tipy!KX40),0,IF(AND(Tipy!KX40=Výsledky!$NN$3,Tipy!KZ40=Výsledky!$NP$3),60,0)))</f>
        <v/>
      </c>
      <c r="MX46" s="56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56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56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57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0" t="str">
        <f>IF(ISBLANK($NP$3),"",IF(ISBLANK(Tipy!KX40),"-",SUM(MW46:NA46)))</f>
        <v/>
      </c>
      <c r="NC46" s="59"/>
      <c r="ND46" s="56" t="str">
        <f>IF(ISBLANK($NB$3),"",IF(ISBLANK(Tipy!LD40),0,IF(AND(Tipy!LD40=Výsledky!$MZ$3,Tipy!LF40=Výsledky!$NB$3),60,0)))</f>
        <v/>
      </c>
      <c r="NE46" s="56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56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56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57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0" t="str">
        <f>IF(ISBLANK($NB$3),"",IF(ISBLANK(Tipy!LD40),"-",SUM(ND46:NH46)))</f>
        <v/>
      </c>
      <c r="NJ46" s="59"/>
      <c r="NK46" s="56" t="str">
        <f>IF(ISBLANK($OD$3),"",IF(ISBLANK(Tipy!LJ40),0,IF(AND(Tipy!LJ40=Výsledky!$OB$3,Tipy!LL40=Výsledky!$OD$3),60,0)))</f>
        <v/>
      </c>
      <c r="NL46" s="56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56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56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57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0" t="str">
        <f>IF(ISBLANK($OD$3),"",IF(ISBLANK(Tipy!LJ40),"-",SUM(NK46:NO46)))</f>
        <v/>
      </c>
      <c r="NQ46" s="59"/>
      <c r="NR46" s="56" t="str">
        <f>IF(ISBLANK($NI$3),"",IF(ISBLANK(Tipy!LP40),0,IF(AND(Tipy!LP40=Výsledky!$NG$3,Tipy!LR40=Výsledky!$NI$3),60,0)))</f>
        <v/>
      </c>
      <c r="NS46" s="56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56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56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57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0" t="str">
        <f>IF(ISBLANK($NI$3),"",IF(ISBLANK(Tipy!LP40),"-",SUM(NR46:NV46)))</f>
        <v/>
      </c>
      <c r="NX46" s="59"/>
      <c r="NY46" s="56" t="str">
        <f>IF(ISBLANK($OK$3),"",IF(ISBLANK(Tipy!LV40),0,IF(AND(Tipy!LV40=Výsledky!$OI$3,Tipy!LX40=Výsledky!$OK$3),60,0)))</f>
        <v/>
      </c>
      <c r="NZ46" s="5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5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5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5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0" t="str">
        <f>IF(ISBLANK($OK$3),"",IF(ISBLANK(Tipy!LV40),"-",SUM(NY46:OC46)))</f>
        <v/>
      </c>
      <c r="OE46" s="59"/>
      <c r="OF46" s="56" t="str">
        <f>IF(ISBLANK($NW$3),"",IF(ISBLANK(Tipy!MB40),0,IF(AND(Tipy!MB40=Výsledky!$NU$3,Tipy!MD40=Výsledky!$NW$3),60,0)))</f>
        <v/>
      </c>
      <c r="OG46" s="5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5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5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5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0" t="str">
        <f>IF(ISBLANK($NW$3),"",IF(ISBLANK(Tipy!MB40),"-",SUM(OF46:OJ46)))</f>
        <v/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">
      <c r="A47" s="260">
        <f>Tipy!A41</f>
        <v>43</v>
      </c>
      <c r="B47" s="269" t="s">
        <v>249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>
        <f>IF(ISBLANK($MG$3),"",IF(ISBLANK(Tipy!KF41),0,IF(AND(Tipy!KF41=Výsledky!$ME$3,Tipy!KH41=Výsledky!$MG$3),60,0)))</f>
        <v>0</v>
      </c>
      <c r="MC47" s="5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6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6">
        <f>IF(ISBLANK($MG$3),"",IF(OR(Tipy!KJ41=Výsledky!$ME$6,Tipy!KJ41=Výsledky!$ME$7,Tipy!KJ41=Výsledky!$ME$8,Tipy!KJ41=Výsledky!$ME$9),VLOOKUP(Tipy!KJ41,'Kategórie hráčov'!$A$27:$B$76,2,FALSE),0))</f>
        <v>0</v>
      </c>
      <c r="MF47" s="57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60">
        <f>IF(ISBLANK($MG$3),"",IF(ISBLANK(Tipy!KF41),"-",SUM(MB47:MF47)))</f>
        <v>0</v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>
        <f>IF(ISBLANK($MU$3),"",IF(ISBLANK(Tipy!KR41),0,IF(AND(Tipy!KR41=Výsledky!$MS$3,Tipy!KT41=Výsledky!$MU$3),60,0)))</f>
        <v>0</v>
      </c>
      <c r="MQ47" s="5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6">
        <f>IF(ISBLANK($MU$3),"",IF(OR(Tipy!KU41=Výsledky!$MP$6,Tipy!KU41=Výsledky!$MP$7,Tipy!KU41=Výsledky!$MP$8,Tipy!KU41=Výsledky!$MP$9),IF(VLOOKUP(Tipy!KU41,'Kategórie hráčov'!$A$2:$B$46,2,FALSE)=30,30,20),0))</f>
        <v>0</v>
      </c>
      <c r="MS47" s="56">
        <f>IF(ISBLANK($MU$3),"",IF(OR(Tipy!KV41=Výsledky!$MS$6,Tipy!KV41=Výsledky!$MS$7,Tipy!KV41=Výsledky!$MS$8,Tipy!KV41=Výsledky!$MS$9),IF(VLOOKUP(Tipy!KV41,'Kategórie hráčov'!$A$2:$B$46,2,FALSE)=30,30,20),0))</f>
        <v>0</v>
      </c>
      <c r="MT47" s="5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60" t="str">
        <f>IF(ISBLANK($MU$3),"",IF(ISBLANK(Tipy!KR41),"-",SUM(MP47:MT47)))</f>
        <v>-</v>
      </c>
      <c r="MV47" s="59"/>
      <c r="MW47" s="56" t="str">
        <f>IF(ISBLANK($NP$3),"",IF(ISBLANK(Tipy!KX41),0,IF(AND(Tipy!KX41=Výsledky!$NN$3,Tipy!KZ41=Výsledky!$NP$3),60,0)))</f>
        <v/>
      </c>
      <c r="MX47" s="56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56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56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57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0" t="str">
        <f>IF(ISBLANK($NP$3),"",IF(ISBLANK(Tipy!KX41),"-",SUM(MW47:NA47)))</f>
        <v/>
      </c>
      <c r="NC47" s="59"/>
      <c r="ND47" s="56" t="str">
        <f>IF(ISBLANK($NB$3),"",IF(ISBLANK(Tipy!LD41),0,IF(AND(Tipy!LD41=Výsledky!$MZ$3,Tipy!LF41=Výsledky!$NB$3),60,0)))</f>
        <v/>
      </c>
      <c r="NE47" s="56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56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56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57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0" t="str">
        <f>IF(ISBLANK($NB$3),"",IF(ISBLANK(Tipy!LD41),"-",SUM(ND47:NH47)))</f>
        <v/>
      </c>
      <c r="NJ47" s="59"/>
      <c r="NK47" s="56" t="str">
        <f>IF(ISBLANK($OD$3),"",IF(ISBLANK(Tipy!LJ41),0,IF(AND(Tipy!LJ41=Výsledky!$OB$3,Tipy!LL41=Výsledky!$OD$3),60,0)))</f>
        <v/>
      </c>
      <c r="NL47" s="56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56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56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57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0" t="str">
        <f>IF(ISBLANK($OD$3),"",IF(ISBLANK(Tipy!LJ41),"-",SUM(NK47:NO47)))</f>
        <v/>
      </c>
      <c r="NQ47" s="59"/>
      <c r="NR47" s="56" t="str">
        <f>IF(ISBLANK($NI$3),"",IF(ISBLANK(Tipy!LP41),0,IF(AND(Tipy!LP41=Výsledky!$NG$3,Tipy!LR41=Výsledky!$NI$3),60,0)))</f>
        <v/>
      </c>
      <c r="NS47" s="56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56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56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57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0" t="str">
        <f>IF(ISBLANK($NI$3),"",IF(ISBLANK(Tipy!LP41),"-",SUM(NR47:NV47)))</f>
        <v/>
      </c>
      <c r="NX47" s="59"/>
      <c r="NY47" s="56" t="str">
        <f>IF(ISBLANK($OK$3),"",IF(ISBLANK(Tipy!LV41),0,IF(AND(Tipy!LV41=Výsledky!$OI$3,Tipy!LX41=Výsledky!$OK$3),60,0)))</f>
        <v/>
      </c>
      <c r="NZ47" s="5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5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5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5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0" t="str">
        <f>IF(ISBLANK($OK$3),"",IF(ISBLANK(Tipy!LV41),"-",SUM(NY47:OC47)))</f>
        <v/>
      </c>
      <c r="OE47" s="59"/>
      <c r="OF47" s="56" t="str">
        <f>IF(ISBLANK($NW$3),"",IF(ISBLANK(Tipy!MB41),0,IF(AND(Tipy!MB41=Výsledky!$NU$3,Tipy!MD41=Výsledky!$NW$3),60,0)))</f>
        <v/>
      </c>
      <c r="OG47" s="5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5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5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5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0" t="str">
        <f>IF(ISBLANK($NW$3),"",IF(ISBLANK(Tipy!MB41),"-",SUM(OF47:OJ47)))</f>
        <v/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">
      <c r="A48" s="260">
        <f>Tipy!A42</f>
        <v>42</v>
      </c>
      <c r="B48" s="269" t="s">
        <v>245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>
        <f>IF(ISBLANK($MG$3),"",IF(ISBLANK(Tipy!KF42),0,IF(AND(Tipy!KF42=Výsledky!$ME$3,Tipy!KH42=Výsledky!$MG$3),60,0)))</f>
        <v>0</v>
      </c>
      <c r="MC48" s="5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6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6">
        <f>IF(ISBLANK($MG$3),"",IF(OR(Tipy!KJ42=Výsledky!$ME$6,Tipy!KJ42=Výsledky!$ME$7,Tipy!KJ42=Výsledky!$ME$8,Tipy!KJ42=Výsledky!$ME$9),VLOOKUP(Tipy!KJ42,'Kategórie hráčov'!$A$27:$B$76,2,FALSE),0))</f>
        <v>0</v>
      </c>
      <c r="MF48" s="5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60" t="str">
        <f>IF(ISBLANK($MG$3),"",IF(ISBLANK(Tipy!KF42),"-",SUM(MB48:MF48)))</f>
        <v>-</v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>
        <f>IF(ISBLANK($MU$3),"",IF(ISBLANK(Tipy!KR42),0,IF(AND(Tipy!KR42=Výsledky!$MS$3,Tipy!KT42=Výsledky!$MU$3),60,0)))</f>
        <v>0</v>
      </c>
      <c r="MQ48" s="5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6">
        <f>IF(ISBLANK($MU$3),"",IF(OR(Tipy!KU42=Výsledky!$MP$6,Tipy!KU42=Výsledky!$MP$7,Tipy!KU42=Výsledky!$MP$8,Tipy!KU42=Výsledky!$MP$9),IF(VLOOKUP(Tipy!KU42,'Kategórie hráčov'!$A$2:$B$46,2,FALSE)=30,30,20),0))</f>
        <v>0</v>
      </c>
      <c r="MS48" s="56">
        <f>IF(ISBLANK($MU$3),"",IF(OR(Tipy!KV42=Výsledky!$MS$6,Tipy!KV42=Výsledky!$MS$7,Tipy!KV42=Výsledky!$MS$8,Tipy!KV42=Výsledky!$MS$9),IF(VLOOKUP(Tipy!KV42,'Kategórie hráčov'!$A$2:$B$46,2,FALSE)=30,30,20),0))</f>
        <v>0</v>
      </c>
      <c r="MT48" s="5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60" t="str">
        <f>IF(ISBLANK($MU$3),"",IF(ISBLANK(Tipy!KR42),"-",SUM(MP48:MT48)))</f>
        <v>-</v>
      </c>
      <c r="MV48" s="59"/>
      <c r="MW48" s="56" t="str">
        <f>IF(ISBLANK($NP$3),"",IF(ISBLANK(Tipy!KX42),0,IF(AND(Tipy!KX42=Výsledky!$NN$3,Tipy!KZ42=Výsledky!$NP$3),60,0)))</f>
        <v/>
      </c>
      <c r="MX48" s="56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56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56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57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0" t="str">
        <f>IF(ISBLANK($NP$3),"",IF(ISBLANK(Tipy!KX42),"-",SUM(MW48:NA48)))</f>
        <v/>
      </c>
      <c r="NC48" s="59"/>
      <c r="ND48" s="56" t="str">
        <f>IF(ISBLANK($NB$3),"",IF(ISBLANK(Tipy!LD42),0,IF(AND(Tipy!LD42=Výsledky!$MZ$3,Tipy!LF42=Výsledky!$NB$3),60,0)))</f>
        <v/>
      </c>
      <c r="NE48" s="56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56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56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57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0" t="str">
        <f>IF(ISBLANK($NB$3),"",IF(ISBLANK(Tipy!LD42),"-",SUM(ND48:NH48)))</f>
        <v/>
      </c>
      <c r="NJ48" s="59"/>
      <c r="NK48" s="56" t="str">
        <f>IF(ISBLANK($OD$3),"",IF(ISBLANK(Tipy!LJ42),0,IF(AND(Tipy!LJ42=Výsledky!$OB$3,Tipy!LL42=Výsledky!$OD$3),60,0)))</f>
        <v/>
      </c>
      <c r="NL48" s="56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56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56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57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0" t="str">
        <f>IF(ISBLANK($OD$3),"",IF(ISBLANK(Tipy!LJ42),"-",SUM(NK48:NO48)))</f>
        <v/>
      </c>
      <c r="NQ48" s="59"/>
      <c r="NR48" s="56" t="str">
        <f>IF(ISBLANK($NI$3),"",IF(ISBLANK(Tipy!LP42),0,IF(AND(Tipy!LP42=Výsledky!$NG$3,Tipy!LR42=Výsledky!$NI$3),60,0)))</f>
        <v/>
      </c>
      <c r="NS48" s="56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56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56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57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0" t="str">
        <f>IF(ISBLANK($NI$3),"",IF(ISBLANK(Tipy!LP42),"-",SUM(NR48:NV48)))</f>
        <v/>
      </c>
      <c r="NX48" s="59"/>
      <c r="NY48" s="56" t="str">
        <f>IF(ISBLANK($OK$3),"",IF(ISBLANK(Tipy!LV42),0,IF(AND(Tipy!LV42=Výsledky!$OI$3,Tipy!LX42=Výsledky!$OK$3),60,0)))</f>
        <v/>
      </c>
      <c r="NZ48" s="5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5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5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5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0" t="str">
        <f>IF(ISBLANK($OK$3),"",IF(ISBLANK(Tipy!LV42),"-",SUM(NY48:OC48)))</f>
        <v/>
      </c>
      <c r="OE48" s="59"/>
      <c r="OF48" s="56" t="str">
        <f>IF(ISBLANK($NW$3),"",IF(ISBLANK(Tipy!MB42),0,IF(AND(Tipy!MB42=Výsledky!$NU$3,Tipy!MD42=Výsledky!$NW$3),60,0)))</f>
        <v/>
      </c>
      <c r="OG48" s="5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5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5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5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0" t="str">
        <f>IF(ISBLANK($NW$3),"",IF(ISBLANK(Tipy!MB42),"-",SUM(OF48:OJ48)))</f>
        <v/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">
      <c r="A49" s="260">
        <f>Tipy!A43</f>
        <v>37</v>
      </c>
      <c r="B49" s="269" t="s">
        <v>248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>
        <f>IF(ISBLANK($MG$3),"",IF(ISBLANK(Tipy!KF43),0,IF(AND(Tipy!KF43=Výsledky!$ME$3,Tipy!KH43=Výsledky!$MG$3),60,0)))</f>
        <v>0</v>
      </c>
      <c r="MC49" s="5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6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6">
        <f>IF(ISBLANK($MG$3),"",IF(OR(Tipy!KJ43=Výsledky!$ME$6,Tipy!KJ43=Výsledky!$ME$7,Tipy!KJ43=Výsledky!$ME$8,Tipy!KJ43=Výsledky!$ME$9),VLOOKUP(Tipy!KJ43,'Kategórie hráčov'!$A$27:$B$76,2,FALSE),0))</f>
        <v>0</v>
      </c>
      <c r="MF49" s="5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60" t="str">
        <f>IF(ISBLANK($MG$3),"",IF(ISBLANK(Tipy!KF43),"-",SUM(MB49:MF49)))</f>
        <v>-</v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>
        <f>IF(ISBLANK($MU$3),"",IF(ISBLANK(Tipy!KR43),0,IF(AND(Tipy!KR43=Výsledky!$MS$3,Tipy!KT43=Výsledky!$MU$3),60,0)))</f>
        <v>0</v>
      </c>
      <c r="MQ49" s="5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6">
        <f>IF(ISBLANK($MU$3),"",IF(OR(Tipy!KU43=Výsledky!$MP$6,Tipy!KU43=Výsledky!$MP$7,Tipy!KU43=Výsledky!$MP$8,Tipy!KU43=Výsledky!$MP$9),IF(VLOOKUP(Tipy!KU43,'Kategórie hráčov'!$A$2:$B$46,2,FALSE)=30,30,20),0))</f>
        <v>0</v>
      </c>
      <c r="MS49" s="56">
        <f>IF(ISBLANK($MU$3),"",IF(OR(Tipy!KV43=Výsledky!$MS$6,Tipy!KV43=Výsledky!$MS$7,Tipy!KV43=Výsledky!$MS$8,Tipy!KV43=Výsledky!$MS$9),IF(VLOOKUP(Tipy!KV43,'Kategórie hráčov'!$A$2:$B$46,2,FALSE)=30,30,20),0))</f>
        <v>0</v>
      </c>
      <c r="MT49" s="5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60" t="str">
        <f>IF(ISBLANK($MU$3),"",IF(ISBLANK(Tipy!KR43),"-",SUM(MP49:MT49)))</f>
        <v>-</v>
      </c>
      <c r="MV49" s="59"/>
      <c r="MW49" s="56" t="str">
        <f>IF(ISBLANK($NP$3),"",IF(ISBLANK(Tipy!KX43),0,IF(AND(Tipy!KX43=Výsledky!$NN$3,Tipy!KZ43=Výsledky!$NP$3),60,0)))</f>
        <v/>
      </c>
      <c r="MX49" s="56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56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56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57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0" t="str">
        <f>IF(ISBLANK($NP$3),"",IF(ISBLANK(Tipy!KX43),"-",SUM(MW49:NA49)))</f>
        <v/>
      </c>
      <c r="NC49" s="59"/>
      <c r="ND49" s="56" t="str">
        <f>IF(ISBLANK($NB$3),"",IF(ISBLANK(Tipy!LD43),0,IF(AND(Tipy!LD43=Výsledky!$MZ$3,Tipy!LF43=Výsledky!$NB$3),60,0)))</f>
        <v/>
      </c>
      <c r="NE49" s="56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56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56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57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0" t="str">
        <f>IF(ISBLANK($NB$3),"",IF(ISBLANK(Tipy!LD43),"-",SUM(ND49:NH49)))</f>
        <v/>
      </c>
      <c r="NJ49" s="59"/>
      <c r="NK49" s="56" t="str">
        <f>IF(ISBLANK($OD$3),"",IF(ISBLANK(Tipy!LJ43),0,IF(AND(Tipy!LJ43=Výsledky!$OB$3,Tipy!LL43=Výsledky!$OD$3),60,0)))</f>
        <v/>
      </c>
      <c r="NL49" s="56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56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56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57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0" t="str">
        <f>IF(ISBLANK($OD$3),"",IF(ISBLANK(Tipy!LJ43),"-",SUM(NK49:NO49)))</f>
        <v/>
      </c>
      <c r="NQ49" s="59"/>
      <c r="NR49" s="56" t="str">
        <f>IF(ISBLANK($NI$3),"",IF(ISBLANK(Tipy!LP43),0,IF(AND(Tipy!LP43=Výsledky!$NG$3,Tipy!LR43=Výsledky!$NI$3),60,0)))</f>
        <v/>
      </c>
      <c r="NS49" s="56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56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56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57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0" t="str">
        <f>IF(ISBLANK($NI$3),"",IF(ISBLANK(Tipy!LP43),"-",SUM(NR49:NV49)))</f>
        <v/>
      </c>
      <c r="NX49" s="59"/>
      <c r="NY49" s="56" t="str">
        <f>IF(ISBLANK($OK$3),"",IF(ISBLANK(Tipy!LV43),0,IF(AND(Tipy!LV43=Výsledky!$OI$3,Tipy!LX43=Výsledky!$OK$3),60,0)))</f>
        <v/>
      </c>
      <c r="NZ49" s="5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5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5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5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0" t="str">
        <f>IF(ISBLANK($OK$3),"",IF(ISBLANK(Tipy!LV43),"-",SUM(NY49:OC49)))</f>
        <v/>
      </c>
      <c r="OE49" s="59"/>
      <c r="OF49" s="56" t="str">
        <f>IF(ISBLANK($NW$3),"",IF(ISBLANK(Tipy!MB43),0,IF(AND(Tipy!MB43=Výsledky!$NU$3,Tipy!MD43=Výsledky!$NW$3),60,0)))</f>
        <v/>
      </c>
      <c r="OG49" s="5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5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5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5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0" t="str">
        <f>IF(ISBLANK($NW$3),"",IF(ISBLANK(Tipy!MB43),"-",SUM(OF49:OJ49)))</f>
        <v/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>
        <f>IF(ISBLANK($MG$3),"",IF(ISBLANK(Tipy!KF44),0,IF(AND(Tipy!KF44=Výsledky!$ME$3,Tipy!KH44=Výsledky!$MG$3),60,0)))</f>
        <v>60</v>
      </c>
      <c r="MC50" s="5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6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6">
        <f>IF(ISBLANK($MG$3),"",IF(OR(Tipy!KJ44=Výsledky!$ME$6,Tipy!KJ44=Výsledky!$ME$7,Tipy!KJ44=Výsledky!$ME$8,Tipy!KJ44=Výsledky!$ME$9),VLOOKUP(Tipy!KJ44,'Kategórie hráčov'!$A$27:$B$76,2,FALSE),0))</f>
        <v>0</v>
      </c>
      <c r="MF50" s="5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60">
        <f>IF(ISBLANK($MG$3),"",IF(ISBLANK(Tipy!KF44),"-",SUM(MB50:MF50)))</f>
        <v>80</v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>
        <f>IF(ISBLANK($MU$3),"",IF(ISBLANK(Tipy!KR44),0,IF(AND(Tipy!KR44=Výsledky!$MS$3,Tipy!KT44=Výsledky!$MU$3),60,0)))</f>
        <v>60</v>
      </c>
      <c r="MQ50" s="5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6">
        <f>IF(ISBLANK($MU$3),"",IF(OR(Tipy!KU44=Výsledky!$MP$6,Tipy!KU44=Výsledky!$MP$7,Tipy!KU44=Výsledky!$MP$8,Tipy!KU44=Výsledky!$MP$9),IF(VLOOKUP(Tipy!KU44,'Kategórie hráčov'!$A$2:$B$46,2,FALSE)=30,30,20),0))</f>
        <v>0</v>
      </c>
      <c r="MS50" s="56">
        <f>IF(ISBLANK($MU$3),"",IF(OR(Tipy!KV44=Výsledky!$MS$6,Tipy!KV44=Výsledky!$MS$7,Tipy!KV44=Výsledky!$MS$8,Tipy!KV44=Výsledky!$MS$9),IF(VLOOKUP(Tipy!KV44,'Kategórie hráčov'!$A$2:$B$46,2,FALSE)=30,30,20),0))</f>
        <v>0</v>
      </c>
      <c r="MT50" s="5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60">
        <f>IF(ISBLANK($MU$3),"",IF(ISBLANK(Tipy!KR44),"-",SUM(MP50:MT50)))</f>
        <v>60</v>
      </c>
      <c r="MV50" s="59"/>
      <c r="MW50" s="56" t="str">
        <f>IF(ISBLANK($NP$3),"",IF(ISBLANK(Tipy!KX44),0,IF(AND(Tipy!KX44=Výsledky!$NN$3,Tipy!KZ44=Výsledky!$NP$3),60,0)))</f>
        <v/>
      </c>
      <c r="MX50" s="56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56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56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57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0" t="str">
        <f>IF(ISBLANK($NP$3),"",IF(ISBLANK(Tipy!KX44),"-",SUM(MW50:NA50)))</f>
        <v/>
      </c>
      <c r="NC50" s="59"/>
      <c r="ND50" s="56" t="str">
        <f>IF(ISBLANK($NB$3),"",IF(ISBLANK(Tipy!LD44),0,IF(AND(Tipy!LD44=Výsledky!$MZ$3,Tipy!LF44=Výsledky!$NB$3),60,0)))</f>
        <v/>
      </c>
      <c r="NE50" s="56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56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56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57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0" t="str">
        <f>IF(ISBLANK($NB$3),"",IF(ISBLANK(Tipy!LD44),"-",SUM(ND50:NH50)))</f>
        <v/>
      </c>
      <c r="NJ50" s="59"/>
      <c r="NK50" s="56" t="str">
        <f>IF(ISBLANK($OD$3),"",IF(ISBLANK(Tipy!LJ44),0,IF(AND(Tipy!LJ44=Výsledky!$OB$3,Tipy!LL44=Výsledky!$OD$3),60,0)))</f>
        <v/>
      </c>
      <c r="NL50" s="56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56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56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57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0" t="str">
        <f>IF(ISBLANK($OD$3),"",IF(ISBLANK(Tipy!LJ44),"-",SUM(NK50:NO50)))</f>
        <v/>
      </c>
      <c r="NQ50" s="59"/>
      <c r="NR50" s="56" t="str">
        <f>IF(ISBLANK($NI$3),"",IF(ISBLANK(Tipy!LP44),0,IF(AND(Tipy!LP44=Výsledky!$NG$3,Tipy!LR44=Výsledky!$NI$3),60,0)))</f>
        <v/>
      </c>
      <c r="NS50" s="56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56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56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57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0" t="str">
        <f>IF(ISBLANK($NI$3),"",IF(ISBLANK(Tipy!LP44),"-",SUM(NR50:NV50)))</f>
        <v/>
      </c>
      <c r="NX50" s="59"/>
      <c r="NY50" s="56" t="str">
        <f>IF(ISBLANK($OK$3),"",IF(ISBLANK(Tipy!LV44),0,IF(AND(Tipy!LV44=Výsledky!$OI$3,Tipy!LX44=Výsledky!$OK$3),60,0)))</f>
        <v/>
      </c>
      <c r="NZ50" s="5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5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5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5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0" t="str">
        <f>IF(ISBLANK($OK$3),"",IF(ISBLANK(Tipy!LV44),"-",SUM(NY50:OC50)))</f>
        <v/>
      </c>
      <c r="OE50" s="59"/>
      <c r="OF50" s="56" t="str">
        <f>IF(ISBLANK($NW$3),"",IF(ISBLANK(Tipy!MB44),0,IF(AND(Tipy!MB44=Výsledky!$NU$3,Tipy!MD44=Výsledky!$NW$3),60,0)))</f>
        <v/>
      </c>
      <c r="OG50" s="5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5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5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5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0" t="str">
        <f>IF(ISBLANK($NW$3),"",IF(ISBLANK(Tipy!MB44),"-",SUM(OF50:OJ50)))</f>
        <v/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">
      <c r="A51" s="260">
        <f>Tipy!A45</f>
        <v>16</v>
      </c>
      <c r="B51" s="269" t="s">
        <v>294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>
        <f>IF(ISBLANK($MG$3),"",IF(ISBLANK(Tipy!KF45),0,IF(AND(Tipy!KF45=Výsledky!$ME$3,Tipy!KH45=Výsledky!$MG$3),60,0)))</f>
        <v>0</v>
      </c>
      <c r="MC51" s="5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6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6">
        <f>IF(ISBLANK($MG$3),"",IF(OR(Tipy!KJ45=Výsledky!$ME$6,Tipy!KJ45=Výsledky!$ME$7,Tipy!KJ45=Výsledky!$ME$8,Tipy!KJ45=Výsledky!$ME$9),VLOOKUP(Tipy!KJ45,'Kategórie hráčov'!$A$27:$B$76,2,FALSE),0))</f>
        <v>0</v>
      </c>
      <c r="MF51" s="57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60" t="str">
        <f>IF(ISBLANK($MG$3),"",IF(ISBLANK(Tipy!KF45),"-",SUM(MB51:MF51)))</f>
        <v>-</v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>
        <f>IF(ISBLANK($MU$3),"",IF(ISBLANK(Tipy!KR45),0,IF(AND(Tipy!KR45=Výsledky!$MS$3,Tipy!KT45=Výsledky!$MU$3),60,0)))</f>
        <v>0</v>
      </c>
      <c r="MQ51" s="5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6">
        <f>IF(ISBLANK($MU$3),"",IF(OR(Tipy!KU45=Výsledky!$MP$6,Tipy!KU45=Výsledky!$MP$7,Tipy!KU45=Výsledky!$MP$8,Tipy!KU45=Výsledky!$MP$9),IF(VLOOKUP(Tipy!KU45,'Kategórie hráčov'!$A$2:$B$46,2,FALSE)=30,30,20),0))</f>
        <v>0</v>
      </c>
      <c r="MS51" s="56">
        <f>IF(ISBLANK($MU$3),"",IF(OR(Tipy!KV45=Výsledky!$MS$6,Tipy!KV45=Výsledky!$MS$7,Tipy!KV45=Výsledky!$MS$8,Tipy!KV45=Výsledky!$MS$9),IF(VLOOKUP(Tipy!KV45,'Kategórie hráčov'!$A$2:$B$46,2,FALSE)=30,30,20),0))</f>
        <v>0</v>
      </c>
      <c r="MT51" s="57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60" t="str">
        <f>IF(ISBLANK($MU$3),"",IF(ISBLANK(Tipy!KR45),"-",SUM(MP51:MT51)))</f>
        <v>-</v>
      </c>
      <c r="MV51" s="59"/>
      <c r="MW51" s="56" t="str">
        <f>IF(ISBLANK($NP$3),"",IF(ISBLANK(Tipy!KX45),0,IF(AND(Tipy!KX45=Výsledky!$NN$3,Tipy!KZ45=Výsledky!$NP$3),60,0)))</f>
        <v/>
      </c>
      <c r="MX51" s="56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56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56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57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0" t="str">
        <f>IF(ISBLANK($NP$3),"",IF(ISBLANK(Tipy!KX45),"-",SUM(MW51:NA51)))</f>
        <v/>
      </c>
      <c r="NC51" s="59"/>
      <c r="ND51" s="56" t="str">
        <f>IF(ISBLANK($NB$3),"",IF(ISBLANK(Tipy!LD45),0,IF(AND(Tipy!LD45=Výsledky!$MZ$3,Tipy!LF45=Výsledky!$NB$3),60,0)))</f>
        <v/>
      </c>
      <c r="NE51" s="56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56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56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57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0" t="str">
        <f>IF(ISBLANK($NB$3),"",IF(ISBLANK(Tipy!LD45),"-",SUM(ND51:NH51)))</f>
        <v/>
      </c>
      <c r="NJ51" s="59"/>
      <c r="NK51" s="56" t="str">
        <f>IF(ISBLANK($OD$3),"",IF(ISBLANK(Tipy!LJ45),0,IF(AND(Tipy!LJ45=Výsledky!$OB$3,Tipy!LL45=Výsledky!$OD$3),60,0)))</f>
        <v/>
      </c>
      <c r="NL51" s="56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56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56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57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0" t="str">
        <f>IF(ISBLANK($OD$3),"",IF(ISBLANK(Tipy!LJ45),"-",SUM(NK51:NO51)))</f>
        <v/>
      </c>
      <c r="NQ51" s="59"/>
      <c r="NR51" s="56" t="str">
        <f>IF(ISBLANK($NI$3),"",IF(ISBLANK(Tipy!LP45),0,IF(AND(Tipy!LP45=Výsledky!$NG$3,Tipy!LR45=Výsledky!$NI$3),60,0)))</f>
        <v/>
      </c>
      <c r="NS51" s="56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56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56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57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0" t="str">
        <f>IF(ISBLANK($NI$3),"",IF(ISBLANK(Tipy!LP45),"-",SUM(NR51:NV51)))</f>
        <v/>
      </c>
      <c r="NX51" s="59"/>
      <c r="NY51" s="56" t="str">
        <f>IF(ISBLANK($OK$3),"",IF(ISBLANK(Tipy!LV45),0,IF(AND(Tipy!LV45=Výsledky!$OI$3,Tipy!LX45=Výsledky!$OK$3),60,0)))</f>
        <v/>
      </c>
      <c r="NZ51" s="5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5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5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5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0" t="str">
        <f>IF(ISBLANK($OK$3),"",IF(ISBLANK(Tipy!LV45),"-",SUM(NY51:OC51)))</f>
        <v/>
      </c>
      <c r="OE51" s="59"/>
      <c r="OF51" s="56" t="str">
        <f>IF(ISBLANK($NW$3),"",IF(ISBLANK(Tipy!MB45),0,IF(AND(Tipy!MB45=Výsledky!$NU$3,Tipy!MD45=Výsledky!$NW$3),60,0)))</f>
        <v/>
      </c>
      <c r="OG51" s="5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5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5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5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0" t="str">
        <f>IF(ISBLANK($NW$3),"",IF(ISBLANK(Tipy!MB45),"-",SUM(OF51:OJ51)))</f>
        <v/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">
      <c r="A52" s="260">
        <f>Tipy!A46</f>
        <v>29</v>
      </c>
      <c r="B52" s="269" t="s">
        <v>253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>
        <f>IF(ISBLANK($MG$3),"",IF(ISBLANK(Tipy!KF46),0,IF(AND(Tipy!KF46=Výsledky!$ME$3,Tipy!KH46=Výsledky!$MG$3),60,0)))</f>
        <v>0</v>
      </c>
      <c r="MC52" s="5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6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6">
        <f>IF(ISBLANK($MG$3),"",IF(OR(Tipy!KJ46=Výsledky!$ME$6,Tipy!KJ46=Výsledky!$ME$7,Tipy!KJ46=Výsledky!$ME$8,Tipy!KJ46=Výsledky!$ME$9),VLOOKUP(Tipy!KJ46,'Kategórie hráčov'!$A$27:$B$76,2,FALSE),0))</f>
        <v>0</v>
      </c>
      <c r="MF52" s="5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60" t="str">
        <f>IF(ISBLANK($MG$3),"",IF(ISBLANK(Tipy!KF46),"-",SUM(MB52:MF52)))</f>
        <v>-</v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>
        <f>IF(ISBLANK($MU$3),"",IF(ISBLANK(Tipy!KR46),0,IF(AND(Tipy!KR46=Výsledky!$MS$3,Tipy!KT46=Výsledky!$MU$3),60,0)))</f>
        <v>0</v>
      </c>
      <c r="MQ52" s="5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6">
        <f>IF(ISBLANK($MU$3),"",IF(OR(Tipy!KU46=Výsledky!$MP$6,Tipy!KU46=Výsledky!$MP$7,Tipy!KU46=Výsledky!$MP$8,Tipy!KU46=Výsledky!$MP$9),IF(VLOOKUP(Tipy!KU46,'Kategórie hráčov'!$A$2:$B$46,2,FALSE)=30,30,20),0))</f>
        <v>0</v>
      </c>
      <c r="MS52" s="56">
        <f>IF(ISBLANK($MU$3),"",IF(OR(Tipy!KV46=Výsledky!$MS$6,Tipy!KV46=Výsledky!$MS$7,Tipy!KV46=Výsledky!$MS$8,Tipy!KV46=Výsledky!$MS$9),IF(VLOOKUP(Tipy!KV46,'Kategórie hráčov'!$A$2:$B$46,2,FALSE)=30,30,20),0))</f>
        <v>0</v>
      </c>
      <c r="MT52" s="5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60" t="str">
        <f>IF(ISBLANK($MU$3),"",IF(ISBLANK(Tipy!KR46),"-",SUM(MP52:MT52)))</f>
        <v>-</v>
      </c>
      <c r="MV52" s="59"/>
      <c r="MW52" s="56" t="str">
        <f>IF(ISBLANK($NP$3),"",IF(ISBLANK(Tipy!KX46),0,IF(AND(Tipy!KX46=Výsledky!$NN$3,Tipy!KZ46=Výsledky!$NP$3),60,0)))</f>
        <v/>
      </c>
      <c r="MX52" s="56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56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56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57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0" t="str">
        <f>IF(ISBLANK($NP$3),"",IF(ISBLANK(Tipy!KX46),"-",SUM(MW52:NA52)))</f>
        <v/>
      </c>
      <c r="NC52" s="59"/>
      <c r="ND52" s="56" t="str">
        <f>IF(ISBLANK($NB$3),"",IF(ISBLANK(Tipy!LD46),0,IF(AND(Tipy!LD46=Výsledky!$MZ$3,Tipy!LF46=Výsledky!$NB$3),60,0)))</f>
        <v/>
      </c>
      <c r="NE52" s="56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56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56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57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0" t="str">
        <f>IF(ISBLANK($NB$3),"",IF(ISBLANK(Tipy!LD46),"-",SUM(ND52:NH52)))</f>
        <v/>
      </c>
      <c r="NJ52" s="59"/>
      <c r="NK52" s="56" t="str">
        <f>IF(ISBLANK($OD$3),"",IF(ISBLANK(Tipy!LJ46),0,IF(AND(Tipy!LJ46=Výsledky!$OB$3,Tipy!LL46=Výsledky!$OD$3),60,0)))</f>
        <v/>
      </c>
      <c r="NL52" s="56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56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56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57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0" t="str">
        <f>IF(ISBLANK($OD$3),"",IF(ISBLANK(Tipy!LJ46),"-",SUM(NK52:NO52)))</f>
        <v/>
      </c>
      <c r="NQ52" s="59"/>
      <c r="NR52" s="56" t="str">
        <f>IF(ISBLANK($NI$3),"",IF(ISBLANK(Tipy!LP46),0,IF(AND(Tipy!LP46=Výsledky!$NG$3,Tipy!LR46=Výsledky!$NI$3),60,0)))</f>
        <v/>
      </c>
      <c r="NS52" s="56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56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56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57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0" t="str">
        <f>IF(ISBLANK($NI$3),"",IF(ISBLANK(Tipy!LP46),"-",SUM(NR52:NV52)))</f>
        <v/>
      </c>
      <c r="NX52" s="59"/>
      <c r="NY52" s="56" t="str">
        <f>IF(ISBLANK($OK$3),"",IF(ISBLANK(Tipy!LV46),0,IF(AND(Tipy!LV46=Výsledky!$OI$3,Tipy!LX46=Výsledky!$OK$3),60,0)))</f>
        <v/>
      </c>
      <c r="NZ52" s="5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5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5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5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0" t="str">
        <f>IF(ISBLANK($OK$3),"",IF(ISBLANK(Tipy!LV46),"-",SUM(NY52:OC52)))</f>
        <v/>
      </c>
      <c r="OE52" s="59"/>
      <c r="OF52" s="56" t="str">
        <f>IF(ISBLANK($NW$3),"",IF(ISBLANK(Tipy!MB46),0,IF(AND(Tipy!MB46=Výsledky!$NU$3,Tipy!MD46=Výsledky!$NW$3),60,0)))</f>
        <v/>
      </c>
      <c r="OG52" s="5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5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5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5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0" t="str">
        <f>IF(ISBLANK($NW$3),"",IF(ISBLANK(Tipy!MB46),"-",SUM(OF52:OJ52)))</f>
        <v/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">
      <c r="A53" s="260">
        <f>Tipy!A47</f>
        <v>17</v>
      </c>
      <c r="B53" s="269" t="s">
        <v>295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>
        <f>IF(ISBLANK($MG$3),"",IF(ISBLANK(Tipy!KF47),0,IF(AND(Tipy!KF47=Výsledky!$ME$3,Tipy!KH47=Výsledky!$MG$3),60,0)))</f>
        <v>0</v>
      </c>
      <c r="MC53" s="5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6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6">
        <f>IF(ISBLANK($MG$3),"",IF(OR(Tipy!KJ47=Výsledky!$ME$6,Tipy!KJ47=Výsledky!$ME$7,Tipy!KJ47=Výsledky!$ME$8,Tipy!KJ47=Výsledky!$ME$9),VLOOKUP(Tipy!KJ47,'Kategórie hráčov'!$A$27:$B$76,2,FALSE),0))</f>
        <v>0</v>
      </c>
      <c r="MF53" s="5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60" t="str">
        <f>IF(ISBLANK($MG$3),"",IF(ISBLANK(Tipy!KF47),"-",SUM(MB53:MF53)))</f>
        <v>-</v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>
        <f>IF(ISBLANK($MU$3),"",IF(ISBLANK(Tipy!KR47),0,IF(AND(Tipy!KR47=Výsledky!$MS$3,Tipy!KT47=Výsledky!$MU$3),60,0)))</f>
        <v>0</v>
      </c>
      <c r="MQ53" s="5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6">
        <f>IF(ISBLANK($MU$3),"",IF(OR(Tipy!KU47=Výsledky!$MP$6,Tipy!KU47=Výsledky!$MP$7,Tipy!KU47=Výsledky!$MP$8,Tipy!KU47=Výsledky!$MP$9),IF(VLOOKUP(Tipy!KU47,'Kategórie hráčov'!$A$2:$B$70,2,FALSE)=30,30,20),0))</f>
        <v>0</v>
      </c>
      <c r="MS53" s="56">
        <f>IF(ISBLANK($MU$3),"",IF(OR(Tipy!KV47=Výsledky!$MS$6,Tipy!KV47=Výsledky!$MS$7,Tipy!KV47=Výsledky!$MS$8,Tipy!KV47=Výsledky!$MS$9),IF(VLOOKUP(Tipy!KV47,'Kategórie hráčov'!$A$2:$B$46,2,FALSE)=30,30,20),0))</f>
        <v>0</v>
      </c>
      <c r="MT53" s="5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60" t="str">
        <f>IF(ISBLANK($MU$3),"",IF(ISBLANK(Tipy!KR47),"-",SUM(MP53:MT53)))</f>
        <v>-</v>
      </c>
      <c r="MV53" s="59"/>
      <c r="MW53" s="56" t="str">
        <f>IF(ISBLANK($NP$3),"",IF(ISBLANK(Tipy!KX47),0,IF(AND(Tipy!KX47=Výsledky!$NN$3,Tipy!KZ47=Výsledky!$NP$3),60,0)))</f>
        <v/>
      </c>
      <c r="MX53" s="56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56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56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57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0" t="str">
        <f>IF(ISBLANK($NP$3),"",IF(ISBLANK(Tipy!KX47),"-",SUM(MW53:NA53)))</f>
        <v/>
      </c>
      <c r="NC53" s="59"/>
      <c r="ND53" s="56" t="str">
        <f>IF(ISBLANK($NB$3),"",IF(ISBLANK(Tipy!LD47),0,IF(AND(Tipy!LD47=Výsledky!$MZ$3,Tipy!LF47=Výsledky!$NB$3),60,0)))</f>
        <v/>
      </c>
      <c r="NE53" s="56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56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56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57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0" t="str">
        <f>IF(ISBLANK($NB$3),"",IF(ISBLANK(Tipy!LD47),"-",SUM(ND53:NH53)))</f>
        <v/>
      </c>
      <c r="NJ53" s="59"/>
      <c r="NK53" s="56" t="str">
        <f>IF(ISBLANK($OD$3),"",IF(ISBLANK(Tipy!LJ47),0,IF(AND(Tipy!LJ47=Výsledky!$OB$3,Tipy!LL47=Výsledky!$OD$3),60,0)))</f>
        <v/>
      </c>
      <c r="NL53" s="56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56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56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57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0" t="str">
        <f>IF(ISBLANK($OD$3),"",IF(ISBLANK(Tipy!LJ47),"-",SUM(NK53:NO53)))</f>
        <v/>
      </c>
      <c r="NQ53" s="59"/>
      <c r="NR53" s="56" t="str">
        <f>IF(ISBLANK($NI$3),"",IF(ISBLANK(Tipy!LP47),0,IF(AND(Tipy!LP47=Výsledky!$NG$3,Tipy!LR47=Výsledky!$NI$3),60,0)))</f>
        <v/>
      </c>
      <c r="NS53" s="56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56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56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57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0" t="str">
        <f>IF(ISBLANK($NI$3),"",IF(ISBLANK(Tipy!LP47),"-",SUM(NR53:NV53)))</f>
        <v/>
      </c>
      <c r="NX53" s="59"/>
      <c r="NY53" s="56" t="str">
        <f>IF(ISBLANK($OK$3),"",IF(ISBLANK(Tipy!LV47),0,IF(AND(Tipy!LV47=Výsledky!$OI$3,Tipy!LX47=Výsledky!$OK$3),60,0)))</f>
        <v/>
      </c>
      <c r="NZ53" s="5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5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5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5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0" t="str">
        <f>IF(ISBLANK($OK$3),"",IF(ISBLANK(Tipy!LV47),"-",SUM(NY53:OC53)))</f>
        <v/>
      </c>
      <c r="OE53" s="59"/>
      <c r="OF53" s="56" t="str">
        <f>IF(ISBLANK($NW$3),"",IF(ISBLANK(Tipy!MB47),0,IF(AND(Tipy!MB47=Výsledky!$NU$3,Tipy!MD47=Výsledky!$NW$3),60,0)))</f>
        <v/>
      </c>
      <c r="OG53" s="5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5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5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5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0" t="str">
        <f>IF(ISBLANK($NW$3),"",IF(ISBLANK(Tipy!MB47),"-",SUM(OF53:OJ53)))</f>
        <v/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>
        <f>IF(ISBLANK($MG$3),"",IF(ISBLANK(Tipy!KF48),0,IF(AND(Tipy!KF48=Výsledky!$ME$3,Tipy!KH48=Výsledky!$MG$3),60,0)))</f>
        <v>0</v>
      </c>
      <c r="MC54" s="5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6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6">
        <f>IF(ISBLANK($MG$3),"",IF(OR(Tipy!KJ48=Výsledky!$ME$6,Tipy!KJ48=Výsledky!$ME$7,Tipy!KJ48=Výsledky!$ME$8,Tipy!KJ48=Výsledky!$ME$9),VLOOKUP(Tipy!KJ48,'Kategórie hráčov'!$A$27:$B$76,2,FALSE),0))</f>
        <v>0</v>
      </c>
      <c r="MF54" s="5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60">
        <f>IF(ISBLANK($MG$3),"",IF(ISBLANK(Tipy!KF48),"-",SUM(MB54:MF54)))</f>
        <v>20</v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>
        <f>IF(ISBLANK($MU$3),"",IF(ISBLANK(Tipy!KR48),0,IF(AND(Tipy!KR48=Výsledky!$MS$3,Tipy!KT48=Výsledky!$MU$3),60,0)))</f>
        <v>0</v>
      </c>
      <c r="MQ54" s="5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6">
        <f>IF(ISBLANK($MU$3),"",IF(OR(Tipy!KU48=Výsledky!$MP$6,Tipy!KU48=Výsledky!$MP$7,Tipy!KU48=Výsledky!$MP$8,Tipy!KU48=Výsledky!$MP$9),IF(VLOOKUP(Tipy!KU48,'Kategórie hráčov'!$A$2:$B$46,2,FALSE)=30,30,20),0))</f>
        <v>20</v>
      </c>
      <c r="MS54" s="56">
        <f>IF(ISBLANK($MU$3),"",IF(OR(Tipy!KV48=Výsledky!$MS$6,Tipy!KV48=Výsledky!$MS$7,Tipy!KV48=Výsledky!$MS$8,Tipy!KV48=Výsledky!$MS$9),IF(VLOOKUP(Tipy!KV48,'Kategórie hráčov'!$A$2:$B$46,2,FALSE)=30,30,20),0))</f>
        <v>0</v>
      </c>
      <c r="MT54" s="5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60">
        <f>IF(ISBLANK($MU$3),"",IF(ISBLANK(Tipy!KR48),"-",SUM(MP54:MT54)))</f>
        <v>40</v>
      </c>
      <c r="MV54" s="59"/>
      <c r="MW54" s="56" t="str">
        <f>IF(ISBLANK($NP$3),"",IF(ISBLANK(Tipy!KX48),0,IF(AND(Tipy!KX48=Výsledky!$NN$3,Tipy!KZ48=Výsledky!$NP$3),60,0)))</f>
        <v/>
      </c>
      <c r="MX54" s="56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56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56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57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0" t="str">
        <f>IF(ISBLANK($NP$3),"",IF(ISBLANK(Tipy!KX48),"-",SUM(MW54:NA54)))</f>
        <v/>
      </c>
      <c r="NC54" s="59"/>
      <c r="ND54" s="56" t="str">
        <f>IF(ISBLANK($NB$3),"",IF(ISBLANK(Tipy!LD48),0,IF(AND(Tipy!LD48=Výsledky!$MZ$3,Tipy!LF48=Výsledky!$NB$3),60,0)))</f>
        <v/>
      </c>
      <c r="NE54" s="56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56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56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57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0" t="str">
        <f>IF(ISBLANK($NB$3),"",IF(ISBLANK(Tipy!LD48),"-",SUM(ND54:NH54)))</f>
        <v/>
      </c>
      <c r="NJ54" s="59"/>
      <c r="NK54" s="56" t="str">
        <f>IF(ISBLANK($OD$3),"",IF(ISBLANK(Tipy!LJ48),0,IF(AND(Tipy!LJ48=Výsledky!$OB$3,Tipy!LL48=Výsledky!$OD$3),60,0)))</f>
        <v/>
      </c>
      <c r="NL54" s="56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56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56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57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0" t="str">
        <f>IF(ISBLANK($OD$3),"",IF(ISBLANK(Tipy!LJ48),"-",SUM(NK54:NO54)))</f>
        <v/>
      </c>
      <c r="NQ54" s="59"/>
      <c r="NR54" s="56" t="str">
        <f>IF(ISBLANK($NI$3),"",IF(ISBLANK(Tipy!LP48),0,IF(AND(Tipy!LP48=Výsledky!$NG$3,Tipy!LR48=Výsledky!$NI$3),60,0)))</f>
        <v/>
      </c>
      <c r="NS54" s="56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56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56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57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0" t="str">
        <f>IF(ISBLANK($NI$3),"",IF(ISBLANK(Tipy!LP48),"-",SUM(NR54:NV54)))</f>
        <v/>
      </c>
      <c r="NX54" s="59"/>
      <c r="NY54" s="56" t="str">
        <f>IF(ISBLANK($OK$3),"",IF(ISBLANK(Tipy!LV48),0,IF(AND(Tipy!LV48=Výsledky!$OI$3,Tipy!LX48=Výsledky!$OK$3),60,0)))</f>
        <v/>
      </c>
      <c r="NZ54" s="5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5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5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5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0" t="str">
        <f>IF(ISBLANK($OK$3),"",IF(ISBLANK(Tipy!LV48),"-",SUM(NY54:OC54)))</f>
        <v/>
      </c>
      <c r="OE54" s="59"/>
      <c r="OF54" s="56" t="str">
        <f>IF(ISBLANK($NW$3),"",IF(ISBLANK(Tipy!MB48),0,IF(AND(Tipy!MB48=Výsledky!$NU$3,Tipy!MD48=Výsledky!$NW$3),60,0)))</f>
        <v/>
      </c>
      <c r="OG54" s="5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5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5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5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0" t="str">
        <f>IF(ISBLANK($NW$3),"",IF(ISBLANK(Tipy!MB48),"-",SUM(OF54:OJ54)))</f>
        <v/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">
      <c r="A55" s="260">
        <f>Tipy!A49</f>
        <v>3</v>
      </c>
      <c r="B55" s="269" t="s">
        <v>292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>
        <f>IF(ISBLANK($MG$3),"",IF(ISBLANK(Tipy!KF49),0,IF(AND(Tipy!KF49=Výsledky!$ME$3,Tipy!KH49=Výsledky!$MG$3),60,0)))</f>
        <v>0</v>
      </c>
      <c r="MC55" s="5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6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6">
        <f>IF(ISBLANK($MG$3),"",IF(OR(Tipy!KJ49=Výsledky!$ME$6,Tipy!KJ49=Výsledky!$ME$7,Tipy!KJ49=Výsledky!$ME$8,Tipy!KJ49=Výsledky!$ME$9),VLOOKUP(Tipy!KJ49,'Kategórie hráčov'!$A$27:$B$76,2,FALSE),0))</f>
        <v>0</v>
      </c>
      <c r="MF55" s="5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60">
        <f>IF(ISBLANK($MG$3),"",IF(ISBLANK(Tipy!KF49),"-",SUM(MB55:MF55)))</f>
        <v>0</v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>
        <f>IF(ISBLANK($MU$3),"",IF(ISBLANK(Tipy!KR49),0,IF(AND(Tipy!KR49=Výsledky!$MS$3,Tipy!KT49=Výsledky!$MU$3),60,0)))</f>
        <v>0</v>
      </c>
      <c r="MQ55" s="5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6">
        <f>IF(ISBLANK($MU$3),"",IF(OR(Tipy!KU49=Výsledky!$MP$6,Tipy!KU49=Výsledky!$MP$7,Tipy!KU49=Výsledky!$MP$8,Tipy!KU49=Výsledky!$MP$9),IF(VLOOKUP(Tipy!KU49,'Kategórie hráčov'!$A$2:$B$46,2,FALSE)=30,30,20),0))</f>
        <v>20</v>
      </c>
      <c r="MS55" s="56">
        <f>IF(ISBLANK($MU$3),"",IF(OR(Tipy!KV49=Výsledky!$MS$6,Tipy!KV49=Výsledky!$MS$7,Tipy!KV49=Výsledky!$MS$8,Tipy!KV49=Výsledky!$MS$9),IF(VLOOKUP(Tipy!KV49,'Kategórie hráčov'!$A$2:$B$46,2,FALSE)=30,30,20),0))</f>
        <v>0</v>
      </c>
      <c r="MT55" s="5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60">
        <f>IF(ISBLANK($MU$3),"",IF(ISBLANK(Tipy!KR49),"-",SUM(MP55:MT55)))</f>
        <v>40</v>
      </c>
      <c r="MV55" s="59"/>
      <c r="MW55" s="56" t="str">
        <f>IF(ISBLANK($NP$3),"",IF(ISBLANK(Tipy!KX49),0,IF(AND(Tipy!KX49=Výsledky!$NN$3,Tipy!KZ49=Výsledky!$NP$3),60,0)))</f>
        <v/>
      </c>
      <c r="MX55" s="56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56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56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57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0" t="str">
        <f>IF(ISBLANK($NP$3),"",IF(ISBLANK(Tipy!KX49),"-",SUM(MW55:NA55)))</f>
        <v/>
      </c>
      <c r="NC55" s="59"/>
      <c r="ND55" s="56" t="str">
        <f>IF(ISBLANK($NB$3),"",IF(ISBLANK(Tipy!LD49),0,IF(AND(Tipy!LD49=Výsledky!$MZ$3,Tipy!LF49=Výsledky!$NB$3),60,0)))</f>
        <v/>
      </c>
      <c r="NE55" s="56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56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56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57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0" t="str">
        <f>IF(ISBLANK($NB$3),"",IF(ISBLANK(Tipy!LD49),"-",SUM(ND55:NH55)))</f>
        <v/>
      </c>
      <c r="NJ55" s="59"/>
      <c r="NK55" s="56" t="str">
        <f>IF(ISBLANK($OD$3),"",IF(ISBLANK(Tipy!LJ49),0,IF(AND(Tipy!LJ49=Výsledky!$OB$3,Tipy!LL49=Výsledky!$OD$3),60,0)))</f>
        <v/>
      </c>
      <c r="NL55" s="56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56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56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57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0" t="str">
        <f>IF(ISBLANK($OD$3),"",IF(ISBLANK(Tipy!LJ49),"-",SUM(NK55:NO55)))</f>
        <v/>
      </c>
      <c r="NQ55" s="59"/>
      <c r="NR55" s="56" t="str">
        <f>IF(ISBLANK($NI$3),"",IF(ISBLANK(Tipy!LP49),0,IF(AND(Tipy!LP49=Výsledky!$NG$3,Tipy!LR49=Výsledky!$NI$3),60,0)))</f>
        <v/>
      </c>
      <c r="NS55" s="56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56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56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57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0" t="str">
        <f>IF(ISBLANK($NI$3),"",IF(ISBLANK(Tipy!LP49),"-",SUM(NR55:NV55)))</f>
        <v/>
      </c>
      <c r="NX55" s="59"/>
      <c r="NY55" s="56" t="str">
        <f>IF(ISBLANK($OK$3),"",IF(ISBLANK(Tipy!LV49),0,IF(AND(Tipy!LV49=Výsledky!$OI$3,Tipy!LX49=Výsledky!$OK$3),60,0)))</f>
        <v/>
      </c>
      <c r="NZ55" s="5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5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5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5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0" t="str">
        <f>IF(ISBLANK($OK$3),"",IF(ISBLANK(Tipy!LV49),"-",SUM(NY55:OC55)))</f>
        <v/>
      </c>
      <c r="OE55" s="59"/>
      <c r="OF55" s="56" t="str">
        <f>IF(ISBLANK($NW$3),"",IF(ISBLANK(Tipy!MB49),0,IF(AND(Tipy!MB49=Výsledky!$NU$3,Tipy!MD49=Výsledky!$NW$3),60,0)))</f>
        <v/>
      </c>
      <c r="OG55" s="5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5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5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5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0" t="str">
        <f>IF(ISBLANK($NW$3),"",IF(ISBLANK(Tipy!MB49),"-",SUM(OF55:OJ55)))</f>
        <v/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">
      <c r="A56" s="260">
        <f>Tipy!A50</f>
        <v>70</v>
      </c>
      <c r="B56" s="269" t="s">
        <v>346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>
        <f>IF(ISBLANK($MG$3),"",IF(ISBLANK(Tipy!KF50),0,IF(AND(Tipy!KF50=Výsledky!$ME$3,Tipy!KH50=Výsledky!$MG$3),60,0)))</f>
        <v>0</v>
      </c>
      <c r="MC56" s="5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6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6">
        <f>IF(ISBLANK($MG$3),"",IF(OR(Tipy!KJ50=Výsledky!$ME$6,Tipy!KJ50=Výsledky!$ME$7,Tipy!KJ50=Výsledky!$ME$8,Tipy!KJ50=Výsledky!$ME$9),VLOOKUP(Tipy!KJ50,'Kategórie hráčov'!$A$27:$B$76,2,FALSE),0))</f>
        <v>0</v>
      </c>
      <c r="MF56" s="5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60" t="str">
        <f>IF(ISBLANK($MG$3),"",IF(ISBLANK(Tipy!KF50),"-",SUM(MB56:MF56)))</f>
        <v>-</v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>
        <f>IF(ISBLANK($MU$3),"",IF(ISBLANK(Tipy!KR50),0,IF(AND(Tipy!KR50=Výsledky!$MS$3,Tipy!KT50=Výsledky!$MU$3),60,0)))</f>
        <v>0</v>
      </c>
      <c r="MQ56" s="5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6">
        <f>IF(ISBLANK($MU$3),"",IF(OR(Tipy!KU50=Výsledky!$MP$6,Tipy!KU50=Výsledky!$MP$7,Tipy!KU50=Výsledky!$MP$8,Tipy!KU50=Výsledky!$MP$9),IF(VLOOKUP(Tipy!KU50,'Kategórie hráčov'!$A$2:$B$46,2,FALSE)=30,30,20),0))</f>
        <v>0</v>
      </c>
      <c r="MS56" s="56">
        <f>IF(ISBLANK($MU$3),"",IF(OR(Tipy!KV50=Výsledky!$MS$6,Tipy!KV50=Výsledky!$MS$7,Tipy!KV50=Výsledky!$MS$8,Tipy!KV50=Výsledky!$MS$9),IF(VLOOKUP(Tipy!KV50,'Kategórie hráčov'!$A$2:$B$46,2,FALSE)=30,30,20),0))</f>
        <v>0</v>
      </c>
      <c r="MT56" s="5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60" t="str">
        <f>IF(ISBLANK($MU$3),"",IF(ISBLANK(Tipy!KR50),"-",SUM(MP56:MT56)))</f>
        <v>-</v>
      </c>
      <c r="MV56" s="59"/>
      <c r="MW56" s="56" t="str">
        <f>IF(ISBLANK($NP$3),"",IF(ISBLANK(Tipy!KX50),0,IF(AND(Tipy!KX50=Výsledky!$NN$3,Tipy!KZ50=Výsledky!$NP$3),60,0)))</f>
        <v/>
      </c>
      <c r="MX56" s="56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56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56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57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0" t="str">
        <f>IF(ISBLANK($NP$3),"",IF(ISBLANK(Tipy!KX50),"-",SUM(MW56:NA56)))</f>
        <v/>
      </c>
      <c r="NC56" s="59"/>
      <c r="ND56" s="56" t="str">
        <f>IF(ISBLANK($NB$3),"",IF(ISBLANK(Tipy!LD50),0,IF(AND(Tipy!LD50=Výsledky!$MZ$3,Tipy!LF50=Výsledky!$NB$3),60,0)))</f>
        <v/>
      </c>
      <c r="NE56" s="56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56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56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57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0" t="str">
        <f>IF(ISBLANK($NB$3),"",IF(ISBLANK(Tipy!LD50),"-",SUM(ND56:NH56)))</f>
        <v/>
      </c>
      <c r="NJ56" s="59"/>
      <c r="NK56" s="56" t="str">
        <f>IF(ISBLANK($OD$3),"",IF(ISBLANK(Tipy!LJ50),0,IF(AND(Tipy!LJ50=Výsledky!$OB$3,Tipy!LL50=Výsledky!$OD$3),60,0)))</f>
        <v/>
      </c>
      <c r="NL56" s="56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56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56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57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0" t="str">
        <f>IF(ISBLANK($OD$3),"",IF(ISBLANK(Tipy!LJ50),"-",SUM(NK56:NO56)))</f>
        <v/>
      </c>
      <c r="NQ56" s="59"/>
      <c r="NR56" s="56" t="str">
        <f>IF(ISBLANK($NI$3),"",IF(ISBLANK(Tipy!LP50),0,IF(AND(Tipy!LP50=Výsledky!$NG$3,Tipy!LR50=Výsledky!$NI$3),60,0)))</f>
        <v/>
      </c>
      <c r="NS56" s="56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56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56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57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0" t="str">
        <f>IF(ISBLANK($NI$3),"",IF(ISBLANK(Tipy!LP50),"-",SUM(NR56:NV56)))</f>
        <v/>
      </c>
      <c r="NX56" s="59"/>
      <c r="NY56" s="56" t="str">
        <f>IF(ISBLANK($OK$3),"",IF(ISBLANK(Tipy!LV50),0,IF(AND(Tipy!LV50=Výsledky!$OI$3,Tipy!LX50=Výsledky!$OK$3),60,0)))</f>
        <v/>
      </c>
      <c r="NZ56" s="5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5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5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5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0" t="str">
        <f>IF(ISBLANK($OK$3),"",IF(ISBLANK(Tipy!LV50),"-",SUM(NY56:OC56)))</f>
        <v/>
      </c>
      <c r="OE56" s="59"/>
      <c r="OF56" s="56" t="str">
        <f>IF(ISBLANK($NW$3),"",IF(ISBLANK(Tipy!MB50),0,IF(AND(Tipy!MB50=Výsledky!$NU$3,Tipy!MD50=Výsledky!$NW$3),60,0)))</f>
        <v/>
      </c>
      <c r="OG56" s="5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5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5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5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0" t="str">
        <f>IF(ISBLANK($NW$3),"",IF(ISBLANK(Tipy!MB50),"-",SUM(OF56:OJ56)))</f>
        <v/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>
        <f>IF(ISBLANK($MG$3),"",IF(ISBLANK(Tipy!KF51),0,IF(AND(Tipy!KF51=Výsledky!$ME$3,Tipy!KH51=Výsledky!$MG$3),60,0)))</f>
        <v>0</v>
      </c>
      <c r="MC57" s="5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6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6">
        <f>IF(ISBLANK($MG$3),"",IF(OR(Tipy!KJ51=Výsledky!$ME$6,Tipy!KJ51=Výsledky!$ME$7,Tipy!KJ51=Výsledky!$ME$8,Tipy!KJ51=Výsledky!$ME$9),VLOOKUP(Tipy!KJ51,'Kategórie hráčov'!$A$27:$B$76,2,FALSE),0))</f>
        <v>0</v>
      </c>
      <c r="MF57" s="57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60">
        <f>IF(ISBLANK($MG$3),"",IF(ISBLANK(Tipy!KF51),"-",SUM(MB57:MF57)))</f>
        <v>30</v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>
        <f>IF(ISBLANK($MU$3),"",IF(ISBLANK(Tipy!KR51),0,IF(AND(Tipy!KR51=Výsledky!$MS$3,Tipy!KT51=Výsledky!$MU$3),60,0)))</f>
        <v>60</v>
      </c>
      <c r="MQ57" s="5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6">
        <f>IF(ISBLANK($MU$3),"",IF(OR(Tipy!KU51=Výsledky!$MP$6,Tipy!KU51=Výsledky!$MP$7,Tipy!KU51=Výsledky!$MP$8,Tipy!KU51=Výsledky!$MP$9),IF(VLOOKUP(Tipy!KU51,'Kategórie hráčov'!$A$2:$B$46,2,FALSE)=30,30,20),0))</f>
        <v>20</v>
      </c>
      <c r="MS57" s="56">
        <f>IF(ISBLANK($MU$3),"",IF(OR(Tipy!KV51=Výsledky!$MS$6,Tipy!KV51=Výsledky!$MS$7,Tipy!KV51=Výsledky!$MS$8,Tipy!KV51=Výsledky!$MS$9),IF(VLOOKUP(Tipy!KV51,'Kategórie hráčov'!$A$2:$B$46,2,FALSE)=30,30,20),0))</f>
        <v>0</v>
      </c>
      <c r="MT57" s="5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60">
        <f>IF(ISBLANK($MU$3),"",IF(ISBLANK(Tipy!KR51),"-",SUM(MP57:MT57)))</f>
        <v>80</v>
      </c>
      <c r="MV57" s="59"/>
      <c r="MW57" s="56" t="str">
        <f>IF(ISBLANK($NP$3),"",IF(ISBLANK(Tipy!KX51),0,IF(AND(Tipy!KX51=Výsledky!$NN$3,Tipy!KZ51=Výsledky!$NP$3),60,0)))</f>
        <v/>
      </c>
      <c r="MX57" s="56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56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56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57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0" t="str">
        <f>IF(ISBLANK($NP$3),"",IF(ISBLANK(Tipy!KX51),"-",SUM(MW57:NA57)))</f>
        <v/>
      </c>
      <c r="NC57" s="59"/>
      <c r="ND57" s="56" t="str">
        <f>IF(ISBLANK($NB$3),"",IF(ISBLANK(Tipy!LD51),0,IF(AND(Tipy!LD51=Výsledky!$MZ$3,Tipy!LF51=Výsledky!$NB$3),60,0)))</f>
        <v/>
      </c>
      <c r="NE57" s="56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56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56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57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0" t="str">
        <f>IF(ISBLANK($NB$3),"",IF(ISBLANK(Tipy!LD51),"-",SUM(ND57:NH57)))</f>
        <v/>
      </c>
      <c r="NJ57" s="59"/>
      <c r="NK57" s="56" t="str">
        <f>IF(ISBLANK($OD$3),"",IF(ISBLANK(Tipy!LJ51),0,IF(AND(Tipy!LJ51=Výsledky!$OB$3,Tipy!LL51=Výsledky!$OD$3),60,0)))</f>
        <v/>
      </c>
      <c r="NL57" s="56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56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56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57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0" t="str">
        <f>IF(ISBLANK($OD$3),"",IF(ISBLANK(Tipy!LJ51),"-",SUM(NK57:NO57)))</f>
        <v/>
      </c>
      <c r="NQ57" s="59"/>
      <c r="NR57" s="56" t="str">
        <f>IF(ISBLANK($NI$3),"",IF(ISBLANK(Tipy!LP51),0,IF(AND(Tipy!LP51=Výsledky!$NG$3,Tipy!LR51=Výsledky!$NI$3),60,0)))</f>
        <v/>
      </c>
      <c r="NS57" s="56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56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56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57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0" t="str">
        <f>IF(ISBLANK($NI$3),"",IF(ISBLANK(Tipy!LP51),"-",SUM(NR57:NV57)))</f>
        <v/>
      </c>
      <c r="NX57" s="59"/>
      <c r="NY57" s="56" t="str">
        <f>IF(ISBLANK($OK$3),"",IF(ISBLANK(Tipy!LV51),0,IF(AND(Tipy!LV51=Výsledky!$OI$3,Tipy!LX51=Výsledky!$OK$3),60,0)))</f>
        <v/>
      </c>
      <c r="NZ57" s="5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5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5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5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0" t="str">
        <f>IF(ISBLANK($OK$3),"",IF(ISBLANK(Tipy!LV51),"-",SUM(NY57:OC57)))</f>
        <v/>
      </c>
      <c r="OE57" s="59"/>
      <c r="OF57" s="56" t="str">
        <f>IF(ISBLANK($NW$3),"",IF(ISBLANK(Tipy!MB51),0,IF(AND(Tipy!MB51=Výsledky!$NU$3,Tipy!MD51=Výsledky!$NW$3),60,0)))</f>
        <v/>
      </c>
      <c r="OG57" s="5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5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5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5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0" t="str">
        <f>IF(ISBLANK($NW$3),"",IF(ISBLANK(Tipy!MB51),"-",SUM(OF57:OJ57)))</f>
        <v/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>
        <f>IF(ISBLANK($MG$3),"",IF(ISBLANK(Tipy!KF52),0,IF(AND(Tipy!KF52=Výsledky!$ME$3,Tipy!KH52=Výsledky!$MG$3),60,0)))</f>
        <v>0</v>
      </c>
      <c r="MC58" s="5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6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6">
        <f>IF(ISBLANK($MG$3),"",IF(OR(Tipy!KJ52=Výsledky!$ME$6,Tipy!KJ52=Výsledky!$ME$7,Tipy!KJ52=Výsledky!$ME$8,Tipy!KJ52=Výsledky!$ME$9),VLOOKUP(Tipy!KJ52,'Kategórie hráčov'!$A$27:$B$76,2,FALSE),0))</f>
        <v>0</v>
      </c>
      <c r="MF58" s="5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60">
        <f>IF(ISBLANK($MG$3),"",IF(ISBLANK(Tipy!KF52),"-",SUM(MB58:MF58)))</f>
        <v>20</v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>
        <f>IF(ISBLANK($MU$3),"",IF(ISBLANK(Tipy!KR52),0,IF(AND(Tipy!KR52=Výsledky!$MS$3,Tipy!KT52=Výsledky!$MU$3),60,0)))</f>
        <v>0</v>
      </c>
      <c r="MQ58" s="5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6">
        <f>IF(ISBLANK($MU$3),"",IF(OR(Tipy!KU52=Výsledky!$MP$6,Tipy!KU52=Výsledky!$MP$7,Tipy!KU52=Výsledky!$MP$8,Tipy!KU52=Výsledky!$MP$9),IF(VLOOKUP(Tipy!KU52,'Kategórie hráčov'!$A$2:$B$46,2,FALSE)=30,30,20),0))</f>
        <v>20</v>
      </c>
      <c r="MS58" s="56">
        <f>IF(ISBLANK($MU$3),"",IF(OR(Tipy!KV52=Výsledky!$MS$6,Tipy!KV52=Výsledky!$MS$7,Tipy!KV52=Výsledky!$MS$8,Tipy!KV52=Výsledky!$MS$9),IF(VLOOKUP(Tipy!KV52,'Kategórie hráčov'!$A$2:$B$46,2,FALSE)=30,30,20),0))</f>
        <v>20</v>
      </c>
      <c r="MT58" s="57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60">
        <f>IF(ISBLANK($MU$3),"",IF(ISBLANK(Tipy!KR52),"-",SUM(MP58:MT58)))</f>
        <v>70</v>
      </c>
      <c r="MV58" s="59"/>
      <c r="MW58" s="56" t="str">
        <f>IF(ISBLANK($NP$3),"",IF(ISBLANK(Tipy!KX52),0,IF(AND(Tipy!KX52=Výsledky!$NN$3,Tipy!KZ52=Výsledky!$NP$3),60,0)))</f>
        <v/>
      </c>
      <c r="MX58" s="56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56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56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57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0" t="str">
        <f>IF(ISBLANK($NP$3),"",IF(ISBLANK(Tipy!KX52),"-",SUM(MW58:NA58)))</f>
        <v/>
      </c>
      <c r="NC58" s="59"/>
      <c r="ND58" s="56" t="str">
        <f>IF(ISBLANK($NB$3),"",IF(ISBLANK(Tipy!LD52),0,IF(AND(Tipy!LD52=Výsledky!$MZ$3,Tipy!LF52=Výsledky!$NB$3),60,0)))</f>
        <v/>
      </c>
      <c r="NE58" s="56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56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56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57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0" t="str">
        <f>IF(ISBLANK($NB$3),"",IF(ISBLANK(Tipy!LD52),"-",SUM(ND58:NH58)))</f>
        <v/>
      </c>
      <c r="NJ58" s="59"/>
      <c r="NK58" s="56" t="str">
        <f>IF(ISBLANK($OD$3),"",IF(ISBLANK(Tipy!LJ52),0,IF(AND(Tipy!LJ52=Výsledky!$OB$3,Tipy!LL52=Výsledky!$OD$3),60,0)))</f>
        <v/>
      </c>
      <c r="NL58" s="56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56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56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57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0" t="str">
        <f>IF(ISBLANK($OD$3),"",IF(ISBLANK(Tipy!LJ52),"-",SUM(NK58:NO58)))</f>
        <v/>
      </c>
      <c r="NQ58" s="59"/>
      <c r="NR58" s="56" t="str">
        <f>IF(ISBLANK($NI$3),"",IF(ISBLANK(Tipy!LP52),0,IF(AND(Tipy!LP52=Výsledky!$NG$3,Tipy!LR52=Výsledky!$NI$3),60,0)))</f>
        <v/>
      </c>
      <c r="NS58" s="56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56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56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57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0" t="str">
        <f>IF(ISBLANK($NI$3),"",IF(ISBLANK(Tipy!LP52),"-",SUM(NR58:NV58)))</f>
        <v/>
      </c>
      <c r="NX58" s="59"/>
      <c r="NY58" s="56" t="str">
        <f>IF(ISBLANK($OK$3),"",IF(ISBLANK(Tipy!LV52),0,IF(AND(Tipy!LV52=Výsledky!$OI$3,Tipy!LX52=Výsledky!$OK$3),60,0)))</f>
        <v/>
      </c>
      <c r="NZ58" s="5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5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5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5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0" t="str">
        <f>IF(ISBLANK($OK$3),"",IF(ISBLANK(Tipy!LV52),"-",SUM(NY58:OC58)))</f>
        <v/>
      </c>
      <c r="OE58" s="59"/>
      <c r="OF58" s="56" t="str">
        <f>IF(ISBLANK($NW$3),"",IF(ISBLANK(Tipy!MB52),0,IF(AND(Tipy!MB52=Výsledky!$NU$3,Tipy!MD52=Výsledky!$NW$3),60,0)))</f>
        <v/>
      </c>
      <c r="OG58" s="5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5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5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5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0" t="str">
        <f>IF(ISBLANK($NW$3),"",IF(ISBLANK(Tipy!MB52),"-",SUM(OF58:OJ58)))</f>
        <v/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>
        <f>IF(ISBLANK($MG$3),"",IF(ISBLANK(Tipy!KF53),0,IF(AND(Tipy!KF53=Výsledky!$ME$3,Tipy!KH53=Výsledky!$MG$3),60,0)))</f>
        <v>0</v>
      </c>
      <c r="MC59" s="5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6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6">
        <f>IF(ISBLANK($MG$3),"",IF(OR(Tipy!KJ53=Výsledky!$ME$6,Tipy!KJ53=Výsledky!$ME$7,Tipy!KJ53=Výsledky!$ME$8,Tipy!KJ53=Výsledky!$ME$9),VLOOKUP(Tipy!KJ53,'Kategórie hráčov'!$A$27:$B$76,2,FALSE),0))</f>
        <v>0</v>
      </c>
      <c r="MF59" s="57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60">
        <f>IF(ISBLANK($MG$3),"",IF(ISBLANK(Tipy!KF53),"-",SUM(MB59:MF59)))</f>
        <v>30</v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>
        <f>IF(ISBLANK($MU$3),"",IF(ISBLANK(Tipy!KR53),0,IF(AND(Tipy!KR53=Výsledky!$MS$3,Tipy!KT53=Výsledky!$MU$3),60,0)))</f>
        <v>60</v>
      </c>
      <c r="MQ59" s="5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6">
        <f>IF(ISBLANK($MU$3),"",IF(OR(Tipy!KU53=Výsledky!$MP$6,Tipy!KU53=Výsledky!$MP$7,Tipy!KU53=Výsledky!$MP$8,Tipy!KU53=Výsledky!$MP$9),IF(VLOOKUP(Tipy!KU53,'Kategórie hráčov'!$A$2:$B$46,2,FALSE)=30,30,20),0))</f>
        <v>20</v>
      </c>
      <c r="MS59" s="56">
        <f>IF(ISBLANK($MU$3),"",IF(OR(Tipy!KV53=Výsledky!$MS$6,Tipy!KV53=Výsledky!$MS$7,Tipy!KV53=Výsledky!$MS$8,Tipy!KV53=Výsledky!$MS$9),IF(VLOOKUP(Tipy!KV53,'Kategórie hráčov'!$A$2:$B$46,2,FALSE)=30,30,20),0))</f>
        <v>0</v>
      </c>
      <c r="MT59" s="5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60">
        <f>IF(ISBLANK($MU$3),"",IF(ISBLANK(Tipy!KR53),"-",SUM(MP59:MT59)))</f>
        <v>80</v>
      </c>
      <c r="MV59" s="59"/>
      <c r="MW59" s="56" t="str">
        <f>IF(ISBLANK($NP$3),"",IF(ISBLANK(Tipy!KX53),0,IF(AND(Tipy!KX53=Výsledky!$NN$3,Tipy!KZ53=Výsledky!$NP$3),60,0)))</f>
        <v/>
      </c>
      <c r="MX59" s="56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56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56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57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0" t="str">
        <f>IF(ISBLANK($NP$3),"",IF(ISBLANK(Tipy!KX53),"-",SUM(MW59:NA59)))</f>
        <v/>
      </c>
      <c r="NC59" s="59"/>
      <c r="ND59" s="56" t="str">
        <f>IF(ISBLANK($NB$3),"",IF(ISBLANK(Tipy!LD53),0,IF(AND(Tipy!LD53=Výsledky!$MZ$3,Tipy!LF53=Výsledky!$NB$3),60,0)))</f>
        <v/>
      </c>
      <c r="NE59" s="56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56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56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57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0" t="str">
        <f>IF(ISBLANK($NB$3),"",IF(ISBLANK(Tipy!LD53),"-",SUM(ND59:NH59)))</f>
        <v/>
      </c>
      <c r="NJ59" s="59"/>
      <c r="NK59" s="56" t="str">
        <f>IF(ISBLANK($OD$3),"",IF(ISBLANK(Tipy!LJ53),0,IF(AND(Tipy!LJ53=Výsledky!$OB$3,Tipy!LL53=Výsledky!$OD$3),60,0)))</f>
        <v/>
      </c>
      <c r="NL59" s="56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56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56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57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0" t="str">
        <f>IF(ISBLANK($OD$3),"",IF(ISBLANK(Tipy!LJ53),"-",SUM(NK59:NO59)))</f>
        <v/>
      </c>
      <c r="NQ59" s="59"/>
      <c r="NR59" s="56" t="str">
        <f>IF(ISBLANK($NI$3),"",IF(ISBLANK(Tipy!LP53),0,IF(AND(Tipy!LP53=Výsledky!$NG$3,Tipy!LR53=Výsledky!$NI$3),60,0)))</f>
        <v/>
      </c>
      <c r="NS59" s="56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56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56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57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0" t="str">
        <f>IF(ISBLANK($NI$3),"",IF(ISBLANK(Tipy!LP53),"-",SUM(NR59:NV59)))</f>
        <v/>
      </c>
      <c r="NX59" s="59"/>
      <c r="NY59" s="56" t="str">
        <f>IF(ISBLANK($OK$3),"",IF(ISBLANK(Tipy!LV53),0,IF(AND(Tipy!LV53=Výsledky!$OI$3,Tipy!LX53=Výsledky!$OK$3),60,0)))</f>
        <v/>
      </c>
      <c r="NZ59" s="5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5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5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5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0" t="str">
        <f>IF(ISBLANK($OK$3),"",IF(ISBLANK(Tipy!LV53),"-",SUM(NY59:OC59)))</f>
        <v/>
      </c>
      <c r="OE59" s="59"/>
      <c r="OF59" s="56" t="str">
        <f>IF(ISBLANK($NW$3),"",IF(ISBLANK(Tipy!MB53),0,IF(AND(Tipy!MB53=Výsledky!$NU$3,Tipy!MD53=Výsledky!$NW$3),60,0)))</f>
        <v/>
      </c>
      <c r="OG59" s="5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5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5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5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0" t="str">
        <f>IF(ISBLANK($NW$3),"",IF(ISBLANK(Tipy!MB53),"-",SUM(OF59:OJ59)))</f>
        <v/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>
        <f>IF(ISBLANK($MG$3),"",IF(ISBLANK(Tipy!KF54),0,IF(AND(Tipy!KF54=Výsledky!$ME$3,Tipy!KH54=Výsledky!$MG$3),60,0)))</f>
        <v>0</v>
      </c>
      <c r="MC60" s="5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6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6">
        <f>IF(ISBLANK($MG$3),"",IF(OR(Tipy!KJ54=Výsledky!$ME$6,Tipy!KJ54=Výsledky!$ME$7,Tipy!KJ54=Výsledky!$ME$8,Tipy!KJ54=Výsledky!$ME$9),VLOOKUP(Tipy!KJ54,'Kategórie hráčov'!$A$27:$B$76,2,FALSE),0))</f>
        <v>0</v>
      </c>
      <c r="MF60" s="5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60" t="str">
        <f>IF(ISBLANK($MG$3),"",IF(ISBLANK(Tipy!KF54),"-",SUM(MB60:MF60)))</f>
        <v>-</v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>
        <f>IF(ISBLANK($MU$3),"",IF(ISBLANK(Tipy!KR54),0,IF(AND(Tipy!KR54=Výsledky!$MS$3,Tipy!KT54=Výsledky!$MU$3),60,0)))</f>
        <v>0</v>
      </c>
      <c r="MQ60" s="5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6">
        <f>IF(ISBLANK($MU$3),"",IF(OR(Tipy!KU54=Výsledky!$MP$6,Tipy!KU54=Výsledky!$MP$7,Tipy!KU54=Výsledky!$MP$8,Tipy!KU54=Výsledky!$MP$9),IF(VLOOKUP(Tipy!KU54,'Kategórie hráčov'!$A$2:$B$46,2,FALSE)=30,30,20),0))</f>
        <v>0</v>
      </c>
      <c r="MS60" s="56">
        <f>IF(ISBLANK($MU$3),"",IF(OR(Tipy!KV54=Výsledky!$MS$6,Tipy!KV54=Výsledky!$MS$7,Tipy!KV54=Výsledky!$MS$8,Tipy!KV54=Výsledky!$MS$9),IF(VLOOKUP(Tipy!KV54,'Kategórie hráčov'!$A$2:$B$46,2,FALSE)=30,30,20),0))</f>
        <v>0</v>
      </c>
      <c r="MT60" s="57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60" t="str">
        <f>IF(ISBLANK($MU$3),"",IF(ISBLANK(Tipy!KR54),"-",SUM(MP60:MT60)))</f>
        <v>-</v>
      </c>
      <c r="MV60" s="59"/>
      <c r="MW60" s="56" t="str">
        <f>IF(ISBLANK($NP$3),"",IF(ISBLANK(Tipy!KX54),0,IF(AND(Tipy!KX54=Výsledky!$NN$3,Tipy!KZ54=Výsledky!$NP$3),60,0)))</f>
        <v/>
      </c>
      <c r="MX60" s="56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56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56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57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0" t="str">
        <f>IF(ISBLANK($NP$3),"",IF(ISBLANK(Tipy!KX54),"-",SUM(MW60:NA60)))</f>
        <v/>
      </c>
      <c r="NC60" s="59"/>
      <c r="ND60" s="56" t="str">
        <f>IF(ISBLANK($NB$3),"",IF(ISBLANK(Tipy!LD54),0,IF(AND(Tipy!LD54=Výsledky!$MZ$3,Tipy!LF54=Výsledky!$NB$3),60,0)))</f>
        <v/>
      </c>
      <c r="NE60" s="56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56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56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57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0" t="str">
        <f>IF(ISBLANK($NB$3),"",IF(ISBLANK(Tipy!LD54),"-",SUM(ND60:NH60)))</f>
        <v/>
      </c>
      <c r="NJ60" s="59"/>
      <c r="NK60" s="56" t="str">
        <f>IF(ISBLANK($OD$3),"",IF(ISBLANK(Tipy!LJ54),0,IF(AND(Tipy!LJ54=Výsledky!$OB$3,Tipy!LL54=Výsledky!$OD$3),60,0)))</f>
        <v/>
      </c>
      <c r="NL60" s="56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56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56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57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0" t="str">
        <f>IF(ISBLANK($OD$3),"",IF(ISBLANK(Tipy!LJ54),"-",SUM(NK60:NO60)))</f>
        <v/>
      </c>
      <c r="NQ60" s="59"/>
      <c r="NR60" s="56" t="str">
        <f>IF(ISBLANK($NI$3),"",IF(ISBLANK(Tipy!LP54),0,IF(AND(Tipy!LP54=Výsledky!$NG$3,Tipy!LR54=Výsledky!$NI$3),60,0)))</f>
        <v/>
      </c>
      <c r="NS60" s="56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56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56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57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0" t="str">
        <f>IF(ISBLANK($NI$3),"",IF(ISBLANK(Tipy!LP54),"-",SUM(NR60:NV60)))</f>
        <v/>
      </c>
      <c r="NX60" s="59"/>
      <c r="NY60" s="56" t="str">
        <f>IF(ISBLANK($OK$3),"",IF(ISBLANK(Tipy!LV54),0,IF(AND(Tipy!LV54=Výsledky!$OI$3,Tipy!LX54=Výsledky!$OK$3),60,0)))</f>
        <v/>
      </c>
      <c r="NZ60" s="5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5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5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5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0" t="str">
        <f>IF(ISBLANK($OK$3),"",IF(ISBLANK(Tipy!LV54),"-",SUM(NY60:OC60)))</f>
        <v/>
      </c>
      <c r="OE60" s="59"/>
      <c r="OF60" s="56" t="str">
        <f>IF(ISBLANK($NW$3),"",IF(ISBLANK(Tipy!MB54),0,IF(AND(Tipy!MB54=Výsledky!$NU$3,Tipy!MD54=Výsledky!$NW$3),60,0)))</f>
        <v/>
      </c>
      <c r="OG60" s="5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5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5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5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0" t="str">
        <f>IF(ISBLANK($NW$3),"",IF(ISBLANK(Tipy!MB54),"-",SUM(OF60:OJ60)))</f>
        <v/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>
        <f>IF(ISBLANK($MG$3),"",IF(ISBLANK(Tipy!KF55),0,IF(AND(Tipy!KF55=Výsledky!$ME$3,Tipy!KH55=Výsledky!$MG$3),60,0)))</f>
        <v>0</v>
      </c>
      <c r="MC61" s="5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6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6">
        <f>IF(ISBLANK($MG$3),"",IF(OR(Tipy!KJ55=Výsledky!$ME$6,Tipy!KJ55=Výsledky!$ME$7,Tipy!KJ55=Výsledky!$ME$8,Tipy!KJ55=Výsledky!$ME$9),VLOOKUP(Tipy!KJ55,'Kategórie hráčov'!$A$27:$B$76,2,FALSE),0))</f>
        <v>0</v>
      </c>
      <c r="MF61" s="5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60">
        <f>IF(ISBLANK($MG$3),"",IF(ISBLANK(Tipy!KF55),"-",SUM(MB61:MF61)))</f>
        <v>0</v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>
        <f>IF(ISBLANK($MU$3),"",IF(ISBLANK(Tipy!KR55),0,IF(AND(Tipy!KR55=Výsledky!$MS$3,Tipy!KT55=Výsledky!$MU$3),60,0)))</f>
        <v>0</v>
      </c>
      <c r="MQ61" s="5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6">
        <f>IF(ISBLANK($MU$3),"",IF(OR(Tipy!KU55=Výsledky!$MP$6,Tipy!KU55=Výsledky!$MP$7,Tipy!KU55=Výsledky!$MP$8,Tipy!KU55=Výsledky!$MP$9),IF(VLOOKUP(Tipy!KU55,'Kategórie hráčov'!$A$2:$B$46,2,FALSE)=30,30,20),0))</f>
        <v>0</v>
      </c>
      <c r="MS61" s="56">
        <f>IF(ISBLANK($MU$3),"",IF(OR(Tipy!KV55=Výsledky!$MS$6,Tipy!KV55=Výsledky!$MS$7,Tipy!KV55=Výsledky!$MS$8,Tipy!KV55=Výsledky!$MS$9),IF(VLOOKUP(Tipy!KV55,'Kategórie hráčov'!$A$2:$B$46,2,FALSE)=30,30,20),0))</f>
        <v>0</v>
      </c>
      <c r="MT61" s="5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60">
        <f>IF(ISBLANK($MU$3),"",IF(ISBLANK(Tipy!KR55),"-",SUM(MP61:MT61)))</f>
        <v>20</v>
      </c>
      <c r="MV61" s="59"/>
      <c r="MW61" s="56" t="str">
        <f>IF(ISBLANK($NP$3),"",IF(ISBLANK(Tipy!KX55),0,IF(AND(Tipy!KX55=Výsledky!$NN$3,Tipy!KZ55=Výsledky!$NP$3),60,0)))</f>
        <v/>
      </c>
      <c r="MX61" s="56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56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56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57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0" t="str">
        <f>IF(ISBLANK($NP$3),"",IF(ISBLANK(Tipy!KX55),"-",SUM(MW61:NA61)))</f>
        <v/>
      </c>
      <c r="NC61" s="59"/>
      <c r="ND61" s="56" t="str">
        <f>IF(ISBLANK($NB$3),"",IF(ISBLANK(Tipy!LD55),0,IF(AND(Tipy!LD55=Výsledky!$MZ$3,Tipy!LF55=Výsledky!$NB$3),60,0)))</f>
        <v/>
      </c>
      <c r="NE61" s="56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56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56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57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0" t="str">
        <f>IF(ISBLANK($NB$3),"",IF(ISBLANK(Tipy!LD55),"-",SUM(ND61:NH61)))</f>
        <v/>
      </c>
      <c r="NJ61" s="59"/>
      <c r="NK61" s="56" t="str">
        <f>IF(ISBLANK($OD$3),"",IF(ISBLANK(Tipy!LJ55),0,IF(AND(Tipy!LJ55=Výsledky!$OB$3,Tipy!LL55=Výsledky!$OD$3),60,0)))</f>
        <v/>
      </c>
      <c r="NL61" s="56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56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56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57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0" t="str">
        <f>IF(ISBLANK($OD$3),"",IF(ISBLANK(Tipy!LJ55),"-",SUM(NK61:NO61)))</f>
        <v/>
      </c>
      <c r="NQ61" s="59"/>
      <c r="NR61" s="56" t="str">
        <f>IF(ISBLANK($NI$3),"",IF(ISBLANK(Tipy!LP55),0,IF(AND(Tipy!LP55=Výsledky!$NG$3,Tipy!LR55=Výsledky!$NI$3),60,0)))</f>
        <v/>
      </c>
      <c r="NS61" s="56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56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56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57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0" t="str">
        <f>IF(ISBLANK($NI$3),"",IF(ISBLANK(Tipy!LP55),"-",SUM(NR61:NV61)))</f>
        <v/>
      </c>
      <c r="NX61" s="59"/>
      <c r="NY61" s="56" t="str">
        <f>IF(ISBLANK($OK$3),"",IF(ISBLANK(Tipy!LV55),0,IF(AND(Tipy!LV55=Výsledky!$OI$3,Tipy!LX55=Výsledky!$OK$3),60,0)))</f>
        <v/>
      </c>
      <c r="NZ61" s="5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5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5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5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0" t="str">
        <f>IF(ISBLANK($OK$3),"",IF(ISBLANK(Tipy!LV55),"-",SUM(NY61:OC61)))</f>
        <v/>
      </c>
      <c r="OE61" s="59"/>
      <c r="OF61" s="56" t="str">
        <f>IF(ISBLANK($NW$3),"",IF(ISBLANK(Tipy!MB55),0,IF(AND(Tipy!MB55=Výsledky!$NU$3,Tipy!MD55=Výsledky!$NW$3),60,0)))</f>
        <v/>
      </c>
      <c r="OG61" s="5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5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5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5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0" t="str">
        <f>IF(ISBLANK($NW$3),"",IF(ISBLANK(Tipy!MB55),"-",SUM(OF61:OJ61)))</f>
        <v/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>
        <f>IF(ISBLANK($MG$3),"",IF(ISBLANK(Tipy!KF56),0,IF(AND(Tipy!KF56=Výsledky!$ME$3,Tipy!KH56=Výsledky!$MG$3),60,0)))</f>
        <v>0</v>
      </c>
      <c r="MC62" s="5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6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6">
        <f>IF(ISBLANK($MG$3),"",IF(OR(Tipy!KJ56=Výsledky!$ME$6,Tipy!KJ56=Výsledky!$ME$7,Tipy!KJ56=Výsledky!$ME$8,Tipy!KJ56=Výsledky!$ME$9),VLOOKUP(Tipy!KJ56,'Kategórie hráčov'!$A$27:$B$76,2,FALSE),0))</f>
        <v>0</v>
      </c>
      <c r="MF62" s="57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60">
        <f>IF(ISBLANK($MG$3),"",IF(ISBLANK(Tipy!KF56),"-",SUM(MB62:MF62)))</f>
        <v>10</v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>
        <f>IF(ISBLANK($MU$3),"",IF(ISBLANK(Tipy!KR56),0,IF(AND(Tipy!KR56=Výsledky!$MS$3,Tipy!KT56=Výsledky!$MU$3),60,0)))</f>
        <v>0</v>
      </c>
      <c r="MQ62" s="5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6">
        <f>IF(ISBLANK($MU$3),"",IF(OR(Tipy!KU56=Výsledky!$MP$6,Tipy!KU56=Výsledky!$MP$7,Tipy!KU56=Výsledky!$MP$8,Tipy!KU56=Výsledky!$MP$9),IF(VLOOKUP(Tipy!KU56,'Kategórie hráčov'!$A$2:$B$70,2,FALSE)=30,30,20),0))</f>
        <v>20</v>
      </c>
      <c r="MS62" s="56">
        <f>IF(ISBLANK($MU$3),"",IF(OR(Tipy!KV56=Výsledky!$MS$6,Tipy!KV56=Výsledky!$MS$7,Tipy!KV56=Výsledky!$MS$8,Tipy!KV56=Výsledky!$MS$9),IF(VLOOKUP(Tipy!KV56,'Kategórie hráčov'!$A$2:$B$46,2,FALSE)=30,30,20),0))</f>
        <v>0</v>
      </c>
      <c r="MT62" s="57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60">
        <f>IF(ISBLANK($MU$3),"",IF(ISBLANK(Tipy!KR56),"-",SUM(MP62:MT62)))</f>
        <v>50</v>
      </c>
      <c r="MV62" s="59"/>
      <c r="MW62" s="56" t="str">
        <f>IF(ISBLANK($NP$3),"",IF(ISBLANK(Tipy!KX56),0,IF(AND(Tipy!KX56=Výsledky!$NN$3,Tipy!KZ56=Výsledky!$NP$3),60,0)))</f>
        <v/>
      </c>
      <c r="MX62" s="56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56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56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57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0" t="str">
        <f>IF(ISBLANK($NP$3),"",IF(ISBLANK(Tipy!KX56),"-",SUM(MW62:NA62)))</f>
        <v/>
      </c>
      <c r="NC62" s="59"/>
      <c r="ND62" s="56" t="str">
        <f>IF(ISBLANK($NB$3),"",IF(ISBLANK(Tipy!LD56),0,IF(AND(Tipy!LD56=Výsledky!$MZ$3,Tipy!LF56=Výsledky!$NB$3),60,0)))</f>
        <v/>
      </c>
      <c r="NE62" s="56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56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56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57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0" t="str">
        <f>IF(ISBLANK($NB$3),"",IF(ISBLANK(Tipy!LD56),"-",SUM(ND62:NH62)))</f>
        <v/>
      </c>
      <c r="NJ62" s="59"/>
      <c r="NK62" s="56" t="str">
        <f>IF(ISBLANK($OD$3),"",IF(ISBLANK(Tipy!LJ56),0,IF(AND(Tipy!LJ56=Výsledky!$OB$3,Tipy!LL56=Výsledky!$OD$3),60,0)))</f>
        <v/>
      </c>
      <c r="NL62" s="56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56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56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57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0" t="str">
        <f>IF(ISBLANK($OD$3),"",IF(ISBLANK(Tipy!LJ56),"-",SUM(NK62:NO62)))</f>
        <v/>
      </c>
      <c r="NQ62" s="59"/>
      <c r="NR62" s="56" t="str">
        <f>IF(ISBLANK($NI$3),"",IF(ISBLANK(Tipy!LP56),0,IF(AND(Tipy!LP56=Výsledky!$NG$3,Tipy!LR56=Výsledky!$NI$3),60,0)))</f>
        <v/>
      </c>
      <c r="NS62" s="56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56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56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57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0" t="str">
        <f>IF(ISBLANK($NI$3),"",IF(ISBLANK(Tipy!LP56),"-",SUM(NR62:NV62)))</f>
        <v/>
      </c>
      <c r="NX62" s="59"/>
      <c r="NY62" s="56" t="str">
        <f>IF(ISBLANK($OK$3),"",IF(ISBLANK(Tipy!LV56),0,IF(AND(Tipy!LV56=Výsledky!$OI$3,Tipy!LX56=Výsledky!$OK$3),60,0)))</f>
        <v/>
      </c>
      <c r="NZ62" s="5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5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5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5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0" t="str">
        <f>IF(ISBLANK($OK$3),"",IF(ISBLANK(Tipy!LV56),"-",SUM(NY62:OC62)))</f>
        <v/>
      </c>
      <c r="OE62" s="59"/>
      <c r="OF62" s="56" t="str">
        <f>IF(ISBLANK($NW$3),"",IF(ISBLANK(Tipy!MB56),0,IF(AND(Tipy!MB56=Výsledky!$NU$3,Tipy!MD56=Výsledky!$NW$3),60,0)))</f>
        <v/>
      </c>
      <c r="OG62" s="5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5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5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5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0" t="str">
        <f>IF(ISBLANK($NW$3),"",IF(ISBLANK(Tipy!MB56),"-",SUM(OF62:OJ62)))</f>
        <v/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">
      <c r="A63" s="260">
        <f>Tipy!A58</f>
        <v>72</v>
      </c>
      <c r="B63" s="269" t="s">
        <v>354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>
        <f>IF(ISBLANK($MG$3),"",IF(ISBLANK(Tipy!KF57),0,IF(AND(Tipy!KF57=Výsledky!$ME$3,Tipy!KH57=Výsledky!$MG$3),60,0)))</f>
        <v>0</v>
      </c>
      <c r="MC63" s="5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6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6">
        <f>IF(ISBLANK($MG$3),"",IF(OR(Tipy!KJ57=Výsledky!$ME$6,Tipy!KJ57=Výsledky!$ME$7,Tipy!KJ57=Výsledky!$ME$8,Tipy!KJ57=Výsledky!$ME$9),VLOOKUP(Tipy!KJ57,'Kategórie hráčov'!$A$27:$B$76,2,FALSE),0))</f>
        <v>0</v>
      </c>
      <c r="MF63" s="5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60" t="str">
        <f>IF(ISBLANK($MG$3),"",IF(ISBLANK(Tipy!KF57),"-",SUM(MB63:MF63)))</f>
        <v>-</v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>
        <f>IF(ISBLANK($MU$3),"",IF(ISBLANK(Tipy!KR57),0,IF(AND(Tipy!KR57=Výsledky!$MS$3,Tipy!KT57=Výsledky!$MU$3),60,0)))</f>
        <v>0</v>
      </c>
      <c r="MQ63" s="5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6">
        <f>IF(ISBLANK($MU$3),"",IF(OR(Tipy!KU57=Výsledky!$MP$6,Tipy!KU57=Výsledky!$MP$7,Tipy!KU57=Výsledky!$MP$8,Tipy!KU57=Výsledky!$MP$9),IF(VLOOKUP(Tipy!KU57,'Kategórie hráčov'!$A$2:$B$46,2,FALSE)=30,30,20),0))</f>
        <v>0</v>
      </c>
      <c r="MS63" s="56">
        <f>IF(ISBLANK($MU$3),"",IF(OR(Tipy!KV57=Výsledky!$MS$6,Tipy!KV57=Výsledky!$MS$7,Tipy!KV57=Výsledky!$MS$8,Tipy!KV57=Výsledky!$MS$9),IF(VLOOKUP(Tipy!KV57,'Kategórie hráčov'!$A$2:$B$46,2,FALSE)=30,30,20),0))</f>
        <v>0</v>
      </c>
      <c r="MT63" s="5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60" t="str">
        <f>IF(ISBLANK($MU$3),"",IF(ISBLANK(Tipy!KR57),"-",SUM(MP63:MT63)))</f>
        <v>-</v>
      </c>
      <c r="MV63" s="59"/>
      <c r="MW63" s="56" t="str">
        <f>IF(ISBLANK($NP$3),"",IF(ISBLANK(Tipy!KX57),0,IF(AND(Tipy!KX57=Výsledky!$NN$3,Tipy!KZ57=Výsledky!$NP$3),60,0)))</f>
        <v/>
      </c>
      <c r="MX63" s="56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56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56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57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0" t="str">
        <f>IF(ISBLANK($NP$3),"",IF(ISBLANK(Tipy!KX57),"-",SUM(MW63:NA63)))</f>
        <v/>
      </c>
      <c r="NC63" s="59"/>
      <c r="ND63" s="56" t="str">
        <f>IF(ISBLANK($NB$3),"",IF(ISBLANK(Tipy!LD57),0,IF(AND(Tipy!LD57=Výsledky!$MZ$3,Tipy!LF57=Výsledky!$NB$3),60,0)))</f>
        <v/>
      </c>
      <c r="NE63" s="56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56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56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57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0" t="str">
        <f>IF(ISBLANK($NB$3),"",IF(ISBLANK(Tipy!LD57),"-",SUM(ND63:NH63)))</f>
        <v/>
      </c>
      <c r="NJ63" s="59"/>
      <c r="NK63" s="56" t="str">
        <f>IF(ISBLANK($OD$3),"",IF(ISBLANK(Tipy!LJ57),0,IF(AND(Tipy!LJ57=Výsledky!$OB$3,Tipy!LL57=Výsledky!$OD$3),60,0)))</f>
        <v/>
      </c>
      <c r="NL63" s="56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56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56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57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0" t="str">
        <f>IF(ISBLANK($OD$3),"",IF(ISBLANK(Tipy!LJ57),"-",SUM(NK63:NO63)))</f>
        <v/>
      </c>
      <c r="NQ63" s="59"/>
      <c r="NR63" s="56" t="str">
        <f>IF(ISBLANK($NI$3),"",IF(ISBLANK(Tipy!LP57),0,IF(AND(Tipy!LP57=Výsledky!$NG$3,Tipy!LR57=Výsledky!$NI$3),60,0)))</f>
        <v/>
      </c>
      <c r="NS63" s="56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56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56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57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0" t="str">
        <f>IF(ISBLANK($NI$3),"",IF(ISBLANK(Tipy!LP57),"-",SUM(NR63:NV63)))</f>
        <v/>
      </c>
      <c r="NX63" s="59"/>
      <c r="NY63" s="56" t="str">
        <f>IF(ISBLANK($OK$3),"",IF(ISBLANK(Tipy!LV57),0,IF(AND(Tipy!LV57=Výsledky!$OI$3,Tipy!LX57=Výsledky!$OK$3),60,0)))</f>
        <v/>
      </c>
      <c r="NZ63" s="5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5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5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5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0" t="str">
        <f>IF(ISBLANK($OK$3),"",IF(ISBLANK(Tipy!LV57),"-",SUM(NY63:OC63)))</f>
        <v/>
      </c>
      <c r="OE63" s="59"/>
      <c r="OF63" s="56" t="str">
        <f>IF(ISBLANK($NW$3),"",IF(ISBLANK(Tipy!MB57),0,IF(AND(Tipy!MB57=Výsledky!$NU$3,Tipy!MD57=Výsledky!$NW$3),60,0)))</f>
        <v/>
      </c>
      <c r="OG63" s="5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5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5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5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0" t="str">
        <f>IF(ISBLANK($NW$3),"",IF(ISBLANK(Tipy!MB57),"-",SUM(OF63:OJ63)))</f>
        <v/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>
        <f>IF(ISBLANK($MG$3),"",IF(ISBLANK(Tipy!KF58),0,IF(AND(Tipy!KF58=Výsledky!$ME$3,Tipy!KH58=Výsledky!$MG$3),60,0)))</f>
        <v>0</v>
      </c>
      <c r="MC64" s="5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6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6">
        <f>IF(ISBLANK($MG$3),"",IF(OR(Tipy!KJ58=Výsledky!$ME$6,Tipy!KJ58=Výsledky!$ME$7,Tipy!KJ58=Výsledky!$ME$8,Tipy!KJ58=Výsledky!$ME$9),VLOOKUP(Tipy!KJ58,'Kategórie hráčov'!$A$27:$B$76,2,FALSE),0))</f>
        <v>0</v>
      </c>
      <c r="MF64" s="5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60" t="str">
        <f>IF(ISBLANK($MG$3),"",IF(ISBLANK(Tipy!KF58),"-",SUM(MB64:MF64)))</f>
        <v>-</v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>
        <f>IF(ISBLANK($MU$3),"",IF(ISBLANK(Tipy!KR58),0,IF(AND(Tipy!KR58=Výsledky!$MS$3,Tipy!KT58=Výsledky!$MU$3),60,0)))</f>
        <v>0</v>
      </c>
      <c r="MQ64" s="5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6">
        <f>IF(ISBLANK($MU$3),"",IF(OR(Tipy!KU58=Výsledky!$MP$6,Tipy!KU58=Výsledky!$MP$7,Tipy!KU58=Výsledky!$MP$8,Tipy!KU58=Výsledky!$MP$9),IF(VLOOKUP(Tipy!KU58,'Kategórie hráčov'!$A$2:$B$46,2,FALSE)=30,30,20),0))</f>
        <v>0</v>
      </c>
      <c r="MS64" s="56">
        <f>IF(ISBLANK($MU$3),"",IF(OR(Tipy!KV58=Výsledky!$MS$6,Tipy!KV58=Výsledky!$MS$7,Tipy!KV58=Výsledky!$MS$8,Tipy!KV58=Výsledky!$MS$9),IF(VLOOKUP(Tipy!KV58,'Kategórie hráčov'!$A$2:$B$46,2,FALSE)=30,30,20),0))</f>
        <v>0</v>
      </c>
      <c r="MT64" s="5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60" t="str">
        <f>IF(ISBLANK($MU$3),"",IF(ISBLANK(Tipy!KR58),"-",SUM(MP64:MT64)))</f>
        <v>-</v>
      </c>
      <c r="MV64" s="59"/>
      <c r="MW64" s="56" t="str">
        <f>IF(ISBLANK($NP$3),"",IF(ISBLANK(Tipy!KX58),0,IF(AND(Tipy!KX58=Výsledky!$NN$3,Tipy!KZ58=Výsledky!$NP$3),60,0)))</f>
        <v/>
      </c>
      <c r="MX64" s="56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56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56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57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0" t="str">
        <f>IF(ISBLANK($NP$3),"",IF(ISBLANK(Tipy!KX58),"-",SUM(MW64:NA64)))</f>
        <v/>
      </c>
      <c r="NC64" s="59"/>
      <c r="ND64" s="56" t="str">
        <f>IF(ISBLANK($NB$3),"",IF(ISBLANK(Tipy!LD58),0,IF(AND(Tipy!LD58=Výsledky!$MZ$3,Tipy!LF58=Výsledky!$NB$3),60,0)))</f>
        <v/>
      </c>
      <c r="NE64" s="56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56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56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57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0" t="str">
        <f>IF(ISBLANK($NB$3),"",IF(ISBLANK(Tipy!LD58),"-",SUM(ND64:NH64)))</f>
        <v/>
      </c>
      <c r="NJ64" s="59"/>
      <c r="NK64" s="56" t="str">
        <f>IF(ISBLANK($OD$3),"",IF(ISBLANK(Tipy!LJ58),0,IF(AND(Tipy!LJ58=Výsledky!$OB$3,Tipy!LL58=Výsledky!$OD$3),60,0)))</f>
        <v/>
      </c>
      <c r="NL64" s="56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56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56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57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0" t="str">
        <f>IF(ISBLANK($OD$3),"",IF(ISBLANK(Tipy!LJ58),"-",SUM(NK64:NO64)))</f>
        <v/>
      </c>
      <c r="NQ64" s="59"/>
      <c r="NR64" s="56" t="str">
        <f>IF(ISBLANK($NI$3),"",IF(ISBLANK(Tipy!LP58),0,IF(AND(Tipy!LP58=Výsledky!$NG$3,Tipy!LR58=Výsledky!$NI$3),60,0)))</f>
        <v/>
      </c>
      <c r="NS64" s="56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56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56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57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0" t="str">
        <f>IF(ISBLANK($NI$3),"",IF(ISBLANK(Tipy!LP58),"-",SUM(NR64:NV64)))</f>
        <v/>
      </c>
      <c r="NX64" s="59"/>
      <c r="NY64" s="56" t="str">
        <f>IF(ISBLANK($OK$3),"",IF(ISBLANK(Tipy!LV58),0,IF(AND(Tipy!LV58=Výsledky!$OI$3,Tipy!LX58=Výsledky!$OK$3),60,0)))</f>
        <v/>
      </c>
      <c r="NZ64" s="5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5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5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5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0" t="str">
        <f>IF(ISBLANK($OK$3),"",IF(ISBLANK(Tipy!LV58),"-",SUM(NY64:OC64)))</f>
        <v/>
      </c>
      <c r="OE64" s="59"/>
      <c r="OF64" s="56" t="str">
        <f>IF(ISBLANK($NW$3),"",IF(ISBLANK(Tipy!MB58),0,IF(AND(Tipy!MB58=Výsledky!$NU$3,Tipy!MD58=Výsledky!$NW$3),60,0)))</f>
        <v/>
      </c>
      <c r="OG64" s="5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5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5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5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0" t="str">
        <f>IF(ISBLANK($NW$3),"",IF(ISBLANK(Tipy!MB58),"-",SUM(OF64:OJ64)))</f>
        <v/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>
        <f>IF(ISBLANK($MG$3),"",IF(ISBLANK(Tipy!KF59),0,IF(AND(Tipy!KF59=Výsledky!$ME$3,Tipy!KH59=Výsledky!$MG$3),60,0)))</f>
        <v>0</v>
      </c>
      <c r="MC65" s="5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6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6">
        <f>IF(ISBLANK($MG$3),"",IF(OR(Tipy!KJ59=Výsledky!$ME$6,Tipy!KJ59=Výsledky!$ME$7,Tipy!KJ59=Výsledky!$ME$8,Tipy!KJ59=Výsledky!$ME$9),VLOOKUP(Tipy!KJ59,'Kategórie hráčov'!$A$27:$B$76,2,FALSE),0))</f>
        <v>0</v>
      </c>
      <c r="MF65" s="57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60">
        <f>IF(ISBLANK($MG$3),"",IF(ISBLANK(Tipy!KF59),"-",SUM(MB65:MF65)))</f>
        <v>10</v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>
        <f>IF(ISBLANK($MU$3),"",IF(ISBLANK(Tipy!KR59),0,IF(AND(Tipy!KR59=Výsledky!$MS$3,Tipy!KT59=Výsledky!$MU$3),60,0)))</f>
        <v>0</v>
      </c>
      <c r="MQ65" s="5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6">
        <f>IF(ISBLANK($MU$3),"",IF(OR(Tipy!KU59=Výsledky!$MP$6,Tipy!KU59=Výsledky!$MP$7,Tipy!KU59=Výsledky!$MP$8,Tipy!KU59=Výsledky!$MP$9),IF(VLOOKUP(Tipy!KU59,'Kategórie hráčov'!$A$2:$B$46,2,FALSE)=30,30,20),0))</f>
        <v>20</v>
      </c>
      <c r="MS65" s="56">
        <f>IF(ISBLANK($MU$3),"",IF(OR(Tipy!KV59=Výsledky!$MS$6,Tipy!KV59=Výsledky!$MS$7,Tipy!KV59=Výsledky!$MS$8,Tipy!KV59=Výsledky!$MS$9),IF(VLOOKUP(Tipy!KV59,'Kategórie hráčov'!$A$2:$B$46,2,FALSE)=30,30,20),0))</f>
        <v>0</v>
      </c>
      <c r="MT65" s="57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60">
        <f>IF(ISBLANK($MU$3),"",IF(ISBLANK(Tipy!KR59),"-",SUM(MP65:MT65)))</f>
        <v>50</v>
      </c>
      <c r="MV65" s="59"/>
      <c r="MW65" s="56" t="str">
        <f>IF(ISBLANK($NP$3),"",IF(ISBLANK(Tipy!KX59),0,IF(AND(Tipy!KX59=Výsledky!$NN$3,Tipy!KZ59=Výsledky!$NP$3),60,0)))</f>
        <v/>
      </c>
      <c r="MX65" s="56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56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56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57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0" t="str">
        <f>IF(ISBLANK($NP$3),"",IF(ISBLANK(Tipy!KX59),"-",SUM(MW65:NA65)))</f>
        <v/>
      </c>
      <c r="NC65" s="59"/>
      <c r="ND65" s="56" t="str">
        <f>IF(ISBLANK($NB$3),"",IF(ISBLANK(Tipy!LD59),0,IF(AND(Tipy!LD59=Výsledky!$MZ$3,Tipy!LF59=Výsledky!$NB$3),60,0)))</f>
        <v/>
      </c>
      <c r="NE65" s="56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56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56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57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0" t="str">
        <f>IF(ISBLANK($NB$3),"",IF(ISBLANK(Tipy!LD59),"-",SUM(ND65:NH65)))</f>
        <v/>
      </c>
      <c r="NJ65" s="59"/>
      <c r="NK65" s="56" t="str">
        <f>IF(ISBLANK($OD$3),"",IF(ISBLANK(Tipy!LJ59),0,IF(AND(Tipy!LJ59=Výsledky!$OB$3,Tipy!LL59=Výsledky!$OD$3),60,0)))</f>
        <v/>
      </c>
      <c r="NL65" s="56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56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56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57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0" t="str">
        <f>IF(ISBLANK($OD$3),"",IF(ISBLANK(Tipy!LJ59),"-",SUM(NK65:NO65)))</f>
        <v/>
      </c>
      <c r="NQ65" s="59"/>
      <c r="NR65" s="56" t="str">
        <f>IF(ISBLANK($NI$3),"",IF(ISBLANK(Tipy!LP59),0,IF(AND(Tipy!LP59=Výsledky!$NG$3,Tipy!LR59=Výsledky!$NI$3),60,0)))</f>
        <v/>
      </c>
      <c r="NS65" s="56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56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56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57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0" t="str">
        <f>IF(ISBLANK($NI$3),"",IF(ISBLANK(Tipy!LP59),"-",SUM(NR65:NV65)))</f>
        <v/>
      </c>
      <c r="NX65" s="59"/>
      <c r="NY65" s="56" t="str">
        <f>IF(ISBLANK($OK$3),"",IF(ISBLANK(Tipy!LV59),0,IF(AND(Tipy!LV59=Výsledky!$OI$3,Tipy!LX59=Výsledky!$OK$3),60,0)))</f>
        <v/>
      </c>
      <c r="NZ65" s="5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5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5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5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0" t="str">
        <f>IF(ISBLANK($OK$3),"",IF(ISBLANK(Tipy!LV59),"-",SUM(NY65:OC65)))</f>
        <v/>
      </c>
      <c r="OE65" s="59"/>
      <c r="OF65" s="56" t="str">
        <f>IF(ISBLANK($NW$3),"",IF(ISBLANK(Tipy!MB59),0,IF(AND(Tipy!MB59=Výsledky!$NU$3,Tipy!MD59=Výsledky!$NW$3),60,0)))</f>
        <v/>
      </c>
      <c r="OG65" s="5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5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5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5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0" t="str">
        <f>IF(ISBLANK($NW$3),"",IF(ISBLANK(Tipy!MB59),"-",SUM(OF65:OJ65)))</f>
        <v/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>
        <f>IF(ISBLANK($MG$3),"",IF(ISBLANK(Tipy!KF60),0,IF(AND(Tipy!KF60=Výsledky!$ME$3,Tipy!KH60=Výsledky!$MG$3),60,0)))</f>
        <v>0</v>
      </c>
      <c r="MC66" s="5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6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6">
        <f>IF(ISBLANK($MG$3),"",IF(OR(Tipy!KJ60=Výsledky!$ME$6,Tipy!KJ60=Výsledky!$ME$7,Tipy!KJ60=Výsledky!$ME$8,Tipy!KJ60=Výsledky!$ME$9),VLOOKUP(Tipy!KJ60,'Kategórie hráčov'!$A$27:$B$76,2,FALSE),0))</f>
        <v>0</v>
      </c>
      <c r="MF66" s="5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60">
        <f>IF(ISBLANK($MG$3),"",IF(ISBLANK(Tipy!KF60),"-",SUM(MB66:MF66)))</f>
        <v>0</v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>
        <f>IF(ISBLANK($MU$3),"",IF(ISBLANK(Tipy!KR60),0,IF(AND(Tipy!KR60=Výsledky!$MS$3,Tipy!KT60=Výsledky!$MU$3),60,0)))</f>
        <v>0</v>
      </c>
      <c r="MQ66" s="5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6">
        <f>IF(ISBLANK($MU$3),"",IF(OR(Tipy!KU60=Výsledky!$MP$6,Tipy!KU60=Výsledky!$MP$7,Tipy!KU60=Výsledky!$MP$8,Tipy!KU60=Výsledky!$MP$9),IF(VLOOKUP(Tipy!KU60,'Kategórie hráčov'!$A$2:$B$46,2,FALSE)=30,30,20),0))</f>
        <v>0</v>
      </c>
      <c r="MS66" s="56">
        <f>IF(ISBLANK($MU$3),"",IF(OR(Tipy!KV60=Výsledky!$MS$6,Tipy!KV60=Výsledky!$MS$7,Tipy!KV60=Výsledky!$MS$8,Tipy!KV60=Výsledky!$MS$9),IF(VLOOKUP(Tipy!KV60,'Kategórie hráčov'!$A$2:$B$46,2,FALSE)=30,30,20),0))</f>
        <v>0</v>
      </c>
      <c r="MT66" s="57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60">
        <f>IF(ISBLANK($MU$3),"",IF(ISBLANK(Tipy!KR60),"-",SUM(MP66:MT66)))</f>
        <v>30</v>
      </c>
      <c r="MV66" s="59"/>
      <c r="MW66" s="56" t="str">
        <f>IF(ISBLANK($NP$3),"",IF(ISBLANK(Tipy!KX60),0,IF(AND(Tipy!KX60=Výsledky!$NN$3,Tipy!KZ60=Výsledky!$NP$3),60,0)))</f>
        <v/>
      </c>
      <c r="MX66" s="56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56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56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57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0" t="str">
        <f>IF(ISBLANK($NP$3),"",IF(ISBLANK(Tipy!KX60),"-",SUM(MW66:NA66)))</f>
        <v/>
      </c>
      <c r="NC66" s="59"/>
      <c r="ND66" s="56" t="str">
        <f>IF(ISBLANK($NB$3),"",IF(ISBLANK(Tipy!LD60),0,IF(AND(Tipy!LD60=Výsledky!$MZ$3,Tipy!LF60=Výsledky!$NB$3),60,0)))</f>
        <v/>
      </c>
      <c r="NE66" s="56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56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56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57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0" t="str">
        <f>IF(ISBLANK($NB$3),"",IF(ISBLANK(Tipy!LD60),"-",SUM(ND66:NH66)))</f>
        <v/>
      </c>
      <c r="NJ66" s="59"/>
      <c r="NK66" s="56" t="str">
        <f>IF(ISBLANK($OD$3),"",IF(ISBLANK(Tipy!LJ60),0,IF(AND(Tipy!LJ60=Výsledky!$OB$3,Tipy!LL60=Výsledky!$OD$3),60,0)))</f>
        <v/>
      </c>
      <c r="NL66" s="56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56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56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57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0" t="str">
        <f>IF(ISBLANK($OD$3),"",IF(ISBLANK(Tipy!LJ60),"-",SUM(NK66:NO66)))</f>
        <v/>
      </c>
      <c r="NQ66" s="59"/>
      <c r="NR66" s="56" t="str">
        <f>IF(ISBLANK($NI$3),"",IF(ISBLANK(Tipy!LP60),0,IF(AND(Tipy!LP60=Výsledky!$NG$3,Tipy!LR60=Výsledky!$NI$3),60,0)))</f>
        <v/>
      </c>
      <c r="NS66" s="56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56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56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57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0" t="str">
        <f>IF(ISBLANK($NI$3),"",IF(ISBLANK(Tipy!LP60),"-",SUM(NR66:NV66)))</f>
        <v/>
      </c>
      <c r="NX66" s="59"/>
      <c r="NY66" s="56" t="str">
        <f>IF(ISBLANK($OK$3),"",IF(ISBLANK(Tipy!LV60),0,IF(AND(Tipy!LV60=Výsledky!$OI$3,Tipy!LX60=Výsledky!$OK$3),60,0)))</f>
        <v/>
      </c>
      <c r="NZ66" s="5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5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5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5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0" t="str">
        <f>IF(ISBLANK($OK$3),"",IF(ISBLANK(Tipy!LV60),"-",SUM(NY66:OC66)))</f>
        <v/>
      </c>
      <c r="OE66" s="59"/>
      <c r="OF66" s="56" t="str">
        <f>IF(ISBLANK($NW$3),"",IF(ISBLANK(Tipy!MB60),0,IF(AND(Tipy!MB60=Výsledky!$NU$3,Tipy!MD60=Výsledky!$NW$3),60,0)))</f>
        <v/>
      </c>
      <c r="OG66" s="5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5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5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5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0" t="str">
        <f>IF(ISBLANK($NW$3),"",IF(ISBLANK(Tipy!MB60),"-",SUM(OF66:OJ66)))</f>
        <v/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>
        <f>IF(ISBLANK($MG$3),"",IF(ISBLANK(Tipy!KF61),0,IF(AND(Tipy!KF61=Výsledky!$ME$3,Tipy!KH61=Výsledky!$MG$3),60,0)))</f>
        <v>0</v>
      </c>
      <c r="MC67" s="5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6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6">
        <f>IF(ISBLANK($MG$3),"",IF(OR(Tipy!KJ61=Výsledky!$ME$6,Tipy!KJ61=Výsledky!$ME$7,Tipy!KJ61=Výsledky!$ME$8,Tipy!KJ61=Výsledky!$ME$9),VLOOKUP(Tipy!KJ61,'Kategórie hráčov'!$A$27:$B$76,2,FALSE),0))</f>
        <v>0</v>
      </c>
      <c r="MF67" s="5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60" t="str">
        <f>IF(ISBLANK($MG$3),"",IF(ISBLANK(Tipy!KF61),"-",SUM(MB67:MF67)))</f>
        <v>-</v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>
        <f>IF(ISBLANK($MU$3),"",IF(ISBLANK(Tipy!KR61),0,IF(AND(Tipy!KR61=Výsledky!$MS$3,Tipy!KT61=Výsledky!$MU$3),60,0)))</f>
        <v>0</v>
      </c>
      <c r="MQ67" s="5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6">
        <f>IF(ISBLANK($MU$3),"",IF(OR(Tipy!KU61=Výsledky!$MP$6,Tipy!KU61=Výsledky!$MP$7,Tipy!KU61=Výsledky!$MP$8,Tipy!KU61=Výsledky!$MP$9),IF(VLOOKUP(Tipy!KU61,'Kategórie hráčov'!$A$2:$B$46,2,FALSE)=30,30,20),0))</f>
        <v>0</v>
      </c>
      <c r="MS67" s="56">
        <f>IF(ISBLANK($MU$3),"",IF(OR(Tipy!KV61=Výsledky!$MS$6,Tipy!KV61=Výsledky!$MS$7,Tipy!KV61=Výsledky!$MS$8,Tipy!KV61=Výsledky!$MS$9),IF(VLOOKUP(Tipy!KV61,'Kategórie hráčov'!$A$2:$B$46,2,FALSE)=30,30,20),0))</f>
        <v>0</v>
      </c>
      <c r="MT67" s="5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60" t="str">
        <f>IF(ISBLANK($MU$3),"",IF(ISBLANK(Tipy!KR61),"-",SUM(MP67:MT67)))</f>
        <v>-</v>
      </c>
      <c r="MV67" s="59"/>
      <c r="MW67" s="56" t="str">
        <f>IF(ISBLANK($NP$3),"",IF(ISBLANK(Tipy!KX61),0,IF(AND(Tipy!KX61=Výsledky!$NN$3,Tipy!KZ61=Výsledky!$NP$3),60,0)))</f>
        <v/>
      </c>
      <c r="MX67" s="56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56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56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57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0" t="str">
        <f>IF(ISBLANK($NP$3),"",IF(ISBLANK(Tipy!KX61),"-",SUM(MW67:NA67)))</f>
        <v/>
      </c>
      <c r="NC67" s="59"/>
      <c r="ND67" s="56" t="str">
        <f>IF(ISBLANK($NB$3),"",IF(ISBLANK(Tipy!LD61),0,IF(AND(Tipy!LD61=Výsledky!$MZ$3,Tipy!LF61=Výsledky!$NB$3),60,0)))</f>
        <v/>
      </c>
      <c r="NE67" s="56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56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56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57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0" t="str">
        <f>IF(ISBLANK($NB$3),"",IF(ISBLANK(Tipy!LD61),"-",SUM(ND67:NH67)))</f>
        <v/>
      </c>
      <c r="NJ67" s="59"/>
      <c r="NK67" s="56" t="str">
        <f>IF(ISBLANK($OD$3),"",IF(ISBLANK(Tipy!LJ61),0,IF(AND(Tipy!LJ61=Výsledky!$OB$3,Tipy!LL61=Výsledky!$OD$3),60,0)))</f>
        <v/>
      </c>
      <c r="NL67" s="56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56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56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57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0" t="str">
        <f>IF(ISBLANK($OD$3),"",IF(ISBLANK(Tipy!LJ61),"-",SUM(NK67:NO67)))</f>
        <v/>
      </c>
      <c r="NQ67" s="59"/>
      <c r="NR67" s="56" t="str">
        <f>IF(ISBLANK($NI$3),"",IF(ISBLANK(Tipy!LP61),0,IF(AND(Tipy!LP61=Výsledky!$NG$3,Tipy!LR61=Výsledky!$NI$3),60,0)))</f>
        <v/>
      </c>
      <c r="NS67" s="56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56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56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57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0" t="str">
        <f>IF(ISBLANK($NI$3),"",IF(ISBLANK(Tipy!LP61),"-",SUM(NR67:NV67)))</f>
        <v/>
      </c>
      <c r="NX67" s="59"/>
      <c r="NY67" s="56" t="str">
        <f>IF(ISBLANK($OK$3),"",IF(ISBLANK(Tipy!LV61),0,IF(AND(Tipy!LV61=Výsledky!$OI$3,Tipy!LX61=Výsledky!$OK$3),60,0)))</f>
        <v/>
      </c>
      <c r="NZ67" s="5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5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5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5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0" t="str">
        <f>IF(ISBLANK($OK$3),"",IF(ISBLANK(Tipy!LV61),"-",SUM(NY67:OC67)))</f>
        <v/>
      </c>
      <c r="OE67" s="59"/>
      <c r="OF67" s="56" t="str">
        <f>IF(ISBLANK($NW$3),"",IF(ISBLANK(Tipy!MB61),0,IF(AND(Tipy!MB61=Výsledky!$NU$3,Tipy!MD61=Výsledky!$NW$3),60,0)))</f>
        <v/>
      </c>
      <c r="OG67" s="5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5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5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5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0" t="str">
        <f>IF(ISBLANK($NW$3),"",IF(ISBLANK(Tipy!MB61),"-",SUM(OF67:OJ67)))</f>
        <v/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">
      <c r="A68" s="260">
        <f>Tipy!A62</f>
        <v>25</v>
      </c>
      <c r="B68" s="269" t="s">
        <v>190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>
        <f>IF(ISBLANK($MG$3),"",IF(ISBLANK(Tipy!KF62),0,IF(AND(Tipy!KF62=Výsledky!$ME$3,Tipy!KH62=Výsledky!$MG$3),60,0)))</f>
        <v>0</v>
      </c>
      <c r="MC68" s="5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6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6">
        <f>IF(ISBLANK($MG$3),"",IF(OR(Tipy!KJ62=Výsledky!$ME$6,Tipy!KJ62=Výsledky!$ME$7,Tipy!KJ62=Výsledky!$ME$8,Tipy!KJ62=Výsledky!$ME$9),VLOOKUP(Tipy!KJ62,'Kategórie hráčov'!$A$27:$B$76,2,FALSE),0))</f>
        <v>0</v>
      </c>
      <c r="MF68" s="5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60" t="str">
        <f>IF(ISBLANK($MG$3),"",IF(ISBLANK(Tipy!KF62),"-",SUM(MB68:MF68)))</f>
        <v>-</v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>
        <f>IF(ISBLANK($MU$3),"",IF(ISBLANK(Tipy!KR62),0,IF(AND(Tipy!KR62=Výsledky!$MS$3,Tipy!KT62=Výsledky!$MU$3),60,0)))</f>
        <v>0</v>
      </c>
      <c r="MQ68" s="5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6">
        <f>IF(ISBLANK($MU$3),"",IF(OR(Tipy!KU62=Výsledky!$MP$6,Tipy!KU62=Výsledky!$MP$7,Tipy!KU62=Výsledky!$MP$8,Tipy!KU62=Výsledky!$MP$9),IF(VLOOKUP(Tipy!KU62,'Kategórie hráčov'!$A$2:$B$70,2,FALSE)=30,30,20),0))</f>
        <v>0</v>
      </c>
      <c r="MS68" s="56">
        <f>IF(ISBLANK($MU$3),"",IF(OR(Tipy!KV62=Výsledky!$MS$6,Tipy!KV62=Výsledky!$MS$7,Tipy!KV62=Výsledky!$MS$8,Tipy!KV62=Výsledky!$MS$9),IF(VLOOKUP(Tipy!KV62,'Kategórie hráčov'!$A$2:$B$46,2,FALSE)=30,30,20),0))</f>
        <v>0</v>
      </c>
      <c r="MT68" s="5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60" t="str">
        <f>IF(ISBLANK($MU$3),"",IF(ISBLANK(Tipy!KR62),"-",SUM(MP68:MT68)))</f>
        <v>-</v>
      </c>
      <c r="MV68" s="59"/>
      <c r="MW68" s="56" t="str">
        <f>IF(ISBLANK($NP$3),"",IF(ISBLANK(Tipy!KX62),0,IF(AND(Tipy!KX62=Výsledky!$NN$3,Tipy!KZ62=Výsledky!$NP$3),60,0)))</f>
        <v/>
      </c>
      <c r="MX68" s="56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56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56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57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0" t="str">
        <f>IF(ISBLANK($NP$3),"",IF(ISBLANK(Tipy!KX62),"-",SUM(MW68:NA68)))</f>
        <v/>
      </c>
      <c r="NC68" s="59"/>
      <c r="ND68" s="56" t="str">
        <f>IF(ISBLANK($NB$3),"",IF(ISBLANK(Tipy!LD62),0,IF(AND(Tipy!LD62=Výsledky!$MZ$3,Tipy!LF62=Výsledky!$NB$3),60,0)))</f>
        <v/>
      </c>
      <c r="NE68" s="56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56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56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57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0" t="str">
        <f>IF(ISBLANK($NB$3),"",IF(ISBLANK(Tipy!LD62),"-",SUM(ND68:NH68)))</f>
        <v/>
      </c>
      <c r="NJ68" s="59"/>
      <c r="NK68" s="56" t="str">
        <f>IF(ISBLANK($OD$3),"",IF(ISBLANK(Tipy!LJ62),0,IF(AND(Tipy!LJ62=Výsledky!$OB$3,Tipy!LL62=Výsledky!$OD$3),60,0)))</f>
        <v/>
      </c>
      <c r="NL68" s="56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56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56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57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0" t="str">
        <f>IF(ISBLANK($OD$3),"",IF(ISBLANK(Tipy!LJ62),"-",SUM(NK68:NO68)))</f>
        <v/>
      </c>
      <c r="NQ68" s="59"/>
      <c r="NR68" s="56" t="str">
        <f>IF(ISBLANK($NI$3),"",IF(ISBLANK(Tipy!LP62),0,IF(AND(Tipy!LP62=Výsledky!$NG$3,Tipy!LR62=Výsledky!$NI$3),60,0)))</f>
        <v/>
      </c>
      <c r="NS68" s="56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56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56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57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0" t="str">
        <f>IF(ISBLANK($NI$3),"",IF(ISBLANK(Tipy!LP62),"-",SUM(NR68:NV68)))</f>
        <v/>
      </c>
      <c r="NX68" s="59"/>
      <c r="NY68" s="56" t="str">
        <f>IF(ISBLANK($OK$3),"",IF(ISBLANK(Tipy!LV62),0,IF(AND(Tipy!LV62=Výsledky!$OI$3,Tipy!LX62=Výsledky!$OK$3),60,0)))</f>
        <v/>
      </c>
      <c r="NZ68" s="5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5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5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5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0" t="str">
        <f>IF(ISBLANK($OK$3),"",IF(ISBLANK(Tipy!LV62),"-",SUM(NY68:OC68)))</f>
        <v/>
      </c>
      <c r="OE68" s="59"/>
      <c r="OF68" s="56" t="str">
        <f>IF(ISBLANK($NW$3),"",IF(ISBLANK(Tipy!MB62),0,IF(AND(Tipy!MB62=Výsledky!$NU$3,Tipy!MD62=Výsledky!$NW$3),60,0)))</f>
        <v/>
      </c>
      <c r="OG68" s="5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5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5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5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0" t="str">
        <f>IF(ISBLANK($NW$3),"",IF(ISBLANK(Tipy!MB62),"-",SUM(OF68:OJ68)))</f>
        <v/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>
        <f>IF(ISBLANK($MG$3),"",IF(ISBLANK(Tipy!KF63),0,IF(AND(Tipy!KF63=Výsledky!$ME$3,Tipy!KH63=Výsledky!$MG$3),60,0)))</f>
        <v>0</v>
      </c>
      <c r="MC69" s="5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6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6">
        <f>IF(ISBLANK($MG$3),"",IF(OR(Tipy!KJ63=Výsledky!$ME$6,Tipy!KJ63=Výsledky!$ME$7,Tipy!KJ63=Výsledky!$ME$8,Tipy!KJ63=Výsledky!$ME$9),VLOOKUP(Tipy!KJ63,'Kategórie hráčov'!$A$27:$B$76,2,FALSE),0))</f>
        <v>0</v>
      </c>
      <c r="MF69" s="5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60">
        <f>IF(ISBLANK($MG$3),"",IF(ISBLANK(Tipy!KF63),"-",SUM(MB69:MF69)))</f>
        <v>20</v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>
        <f>IF(ISBLANK($MU$3),"",IF(ISBLANK(Tipy!KR63),0,IF(AND(Tipy!KR63=Výsledky!$MS$3,Tipy!KT63=Výsledky!$MU$3),60,0)))</f>
        <v>0</v>
      </c>
      <c r="MQ69" s="5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6">
        <f>IF(ISBLANK($MU$3),"",IF(OR(Tipy!KU63=Výsledky!$MP$6,Tipy!KU63=Výsledky!$MP$7,Tipy!KU63=Výsledky!$MP$8,Tipy!KU63=Výsledky!$MP$9),IF(VLOOKUP(Tipy!KU63,'Kategórie hráčov'!$A$2:$B$70,2,FALSE)=30,30,20),0))</f>
        <v>20</v>
      </c>
      <c r="MS69" s="56">
        <f>IF(ISBLANK($MU$3),"",IF(OR(Tipy!KV63=Výsledky!$MS$6,Tipy!KV63=Výsledky!$MS$7,Tipy!KV63=Výsledky!$MS$8,Tipy!KV63=Výsledky!$MS$9),IF(VLOOKUP(Tipy!KV63,'Kategórie hráčov'!$A$2:$B$46,2,FALSE)=30,30,20),0))</f>
        <v>0</v>
      </c>
      <c r="MT69" s="57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60">
        <f>IF(ISBLANK($MU$3),"",IF(ISBLANK(Tipy!KR63),"-",SUM(MP69:MT69)))</f>
        <v>50</v>
      </c>
      <c r="MV69" s="59"/>
      <c r="MW69" s="56" t="str">
        <f>IF(ISBLANK($NP$3),"",IF(ISBLANK(Tipy!KX63),0,IF(AND(Tipy!KX63=Výsledky!$NN$3,Tipy!KZ63=Výsledky!$NP$3),60,0)))</f>
        <v/>
      </c>
      <c r="MX69" s="56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56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56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57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0" t="str">
        <f>IF(ISBLANK($NP$3),"",IF(ISBLANK(Tipy!KX63),"-",SUM(MW69:NA69)))</f>
        <v/>
      </c>
      <c r="NC69" s="59"/>
      <c r="ND69" s="56" t="str">
        <f>IF(ISBLANK($NB$3),"",IF(ISBLANK(Tipy!LD63),0,IF(AND(Tipy!LD63=Výsledky!$MZ$3,Tipy!LF63=Výsledky!$NB$3),60,0)))</f>
        <v/>
      </c>
      <c r="NE69" s="56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56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56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57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0" t="str">
        <f>IF(ISBLANK($NB$3),"",IF(ISBLANK(Tipy!LD63),"-",SUM(ND69:NH69)))</f>
        <v/>
      </c>
      <c r="NJ69" s="59"/>
      <c r="NK69" s="56" t="str">
        <f>IF(ISBLANK($OD$3),"",IF(ISBLANK(Tipy!LJ63),0,IF(AND(Tipy!LJ63=Výsledky!$OB$3,Tipy!LL63=Výsledky!$OD$3),60,0)))</f>
        <v/>
      </c>
      <c r="NL69" s="56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56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56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57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0" t="str">
        <f>IF(ISBLANK($OD$3),"",IF(ISBLANK(Tipy!LJ63),"-",SUM(NK69:NO69)))</f>
        <v/>
      </c>
      <c r="NQ69" s="59"/>
      <c r="NR69" s="56" t="str">
        <f>IF(ISBLANK($NI$3),"",IF(ISBLANK(Tipy!LP63),0,IF(AND(Tipy!LP63=Výsledky!$NG$3,Tipy!LR63=Výsledky!$NI$3),60,0)))</f>
        <v/>
      </c>
      <c r="NS69" s="56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56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56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57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0" t="str">
        <f>IF(ISBLANK($NI$3),"",IF(ISBLANK(Tipy!LP63),"-",SUM(NR69:NV69)))</f>
        <v/>
      </c>
      <c r="NX69" s="59"/>
      <c r="NY69" s="56" t="str">
        <f>IF(ISBLANK($OK$3),"",IF(ISBLANK(Tipy!LV63),0,IF(AND(Tipy!LV63=Výsledky!$OI$3,Tipy!LX63=Výsledky!$OK$3),60,0)))</f>
        <v/>
      </c>
      <c r="NZ69" s="5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5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5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5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0" t="str">
        <f>IF(ISBLANK($OK$3),"",IF(ISBLANK(Tipy!LV63),"-",SUM(NY69:OC69)))</f>
        <v/>
      </c>
      <c r="OE69" s="59"/>
      <c r="OF69" s="56" t="str">
        <f>IF(ISBLANK($NW$3),"",IF(ISBLANK(Tipy!MB63),0,IF(AND(Tipy!MB63=Výsledky!$NU$3,Tipy!MD63=Výsledky!$NW$3),60,0)))</f>
        <v/>
      </c>
      <c r="OG69" s="5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5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5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5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0" t="str">
        <f>IF(ISBLANK($NW$3),"",IF(ISBLANK(Tipy!MB63),"-",SUM(OF69:OJ69)))</f>
        <v/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">
      <c r="A70" s="260">
        <f>Tipy!A64</f>
        <v>2</v>
      </c>
      <c r="B70" s="269" t="s">
        <v>199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>
        <f>IF(ISBLANK($MG$3),"",IF(ISBLANK(Tipy!KF64),0,IF(AND(Tipy!KF64=Výsledky!$ME$3,Tipy!KH64=Výsledky!$MG$3),60,0)))</f>
        <v>0</v>
      </c>
      <c r="MC70" s="5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6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6">
        <f>IF(ISBLANK($MG$3),"",IF(OR(Tipy!KJ64=Výsledky!$ME$6,Tipy!KJ64=Výsledky!$ME$7,Tipy!KJ64=Výsledky!$ME$8,Tipy!KJ64=Výsledky!$ME$9),VLOOKUP(Tipy!KJ64,'Kategórie hráčov'!$A$27:$B$76,2,FALSE),0))</f>
        <v>0</v>
      </c>
      <c r="MF70" s="5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60">
        <f>IF(ISBLANK($MG$3),"",IF(ISBLANK(Tipy!KF64),"-",SUM(MB70:MF70)))</f>
        <v>0</v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>
        <f>IF(ISBLANK($MU$3),"",IF(ISBLANK(Tipy!KR64),0,IF(AND(Tipy!KR64=Výsledky!$MS$3,Tipy!KT64=Výsledky!$MU$3),60,0)))</f>
        <v>0</v>
      </c>
      <c r="MQ70" s="5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6">
        <f>IF(ISBLANK($MU$3),"",IF(OR(Tipy!KU64=Výsledky!$MP$6,Tipy!KU64=Výsledky!$MP$7,Tipy!KU64=Výsledky!$MP$8,Tipy!KU64=Výsledky!$MP$9),IF(VLOOKUP(Tipy!KU64,'Kategórie hráčov'!$A$2:$B$46,2,FALSE)=30,30,20),0))</f>
        <v>20</v>
      </c>
      <c r="MS70" s="56">
        <f>IF(ISBLANK($MU$3),"",IF(OR(Tipy!KV64=Výsledky!$MS$6,Tipy!KV64=Výsledky!$MS$7,Tipy!KV64=Výsledky!$MS$8,Tipy!KV64=Výsledky!$MS$9),IF(VLOOKUP(Tipy!KV64,'Kategórie hráčov'!$A$2:$B$46,2,FALSE)=30,30,20),0))</f>
        <v>0</v>
      </c>
      <c r="MT70" s="5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60">
        <f>IF(ISBLANK($MU$3),"",IF(ISBLANK(Tipy!KR64),"-",SUM(MP70:MT70)))</f>
        <v>40</v>
      </c>
      <c r="MV70" s="59"/>
      <c r="MW70" s="56" t="str">
        <f>IF(ISBLANK($NP$3),"",IF(ISBLANK(Tipy!KX64),0,IF(AND(Tipy!KX64=Výsledky!$NN$3,Tipy!KZ64=Výsledky!$NP$3),60,0)))</f>
        <v/>
      </c>
      <c r="MX70" s="56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56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56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57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0" t="str">
        <f>IF(ISBLANK($NP$3),"",IF(ISBLANK(Tipy!KX64),"-",SUM(MW70:NA70)))</f>
        <v/>
      </c>
      <c r="NC70" s="59"/>
      <c r="ND70" s="56" t="str">
        <f>IF(ISBLANK($NB$3),"",IF(ISBLANK(Tipy!LD64),0,IF(AND(Tipy!LD64=Výsledky!$MZ$3,Tipy!LF64=Výsledky!$NB$3),60,0)))</f>
        <v/>
      </c>
      <c r="NE70" s="56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56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56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57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0" t="str">
        <f>IF(ISBLANK($NB$3),"",IF(ISBLANK(Tipy!LD64),"-",SUM(ND70:NH70)))</f>
        <v/>
      </c>
      <c r="NJ70" s="59"/>
      <c r="NK70" s="56" t="str">
        <f>IF(ISBLANK($OD$3),"",IF(ISBLANK(Tipy!LJ64),0,IF(AND(Tipy!LJ64=Výsledky!$OB$3,Tipy!LL64=Výsledky!$OD$3),60,0)))</f>
        <v/>
      </c>
      <c r="NL70" s="56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56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56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57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0" t="str">
        <f>IF(ISBLANK($OD$3),"",IF(ISBLANK(Tipy!LJ64),"-",SUM(NK70:NO70)))</f>
        <v/>
      </c>
      <c r="NQ70" s="59"/>
      <c r="NR70" s="56" t="str">
        <f>IF(ISBLANK($NI$3),"",IF(ISBLANK(Tipy!LP64),0,IF(AND(Tipy!LP64=Výsledky!$NG$3,Tipy!LR64=Výsledky!$NI$3),60,0)))</f>
        <v/>
      </c>
      <c r="NS70" s="56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56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56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57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0" t="str">
        <f>IF(ISBLANK($NI$3),"",IF(ISBLANK(Tipy!LP64),"-",SUM(NR70:NV70)))</f>
        <v/>
      </c>
      <c r="NX70" s="59"/>
      <c r="NY70" s="56" t="str">
        <f>IF(ISBLANK($OK$3),"",IF(ISBLANK(Tipy!LV64),0,IF(AND(Tipy!LV64=Výsledky!$OI$3,Tipy!LX64=Výsledky!$OK$3),60,0)))</f>
        <v/>
      </c>
      <c r="NZ70" s="5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5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5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5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0" t="str">
        <f>IF(ISBLANK($OK$3),"",IF(ISBLANK(Tipy!LV64),"-",SUM(NY70:OC70)))</f>
        <v/>
      </c>
      <c r="OE70" s="59"/>
      <c r="OF70" s="56" t="str">
        <f>IF(ISBLANK($NW$3),"",IF(ISBLANK(Tipy!MB64),0,IF(AND(Tipy!MB64=Výsledky!$NU$3,Tipy!MD64=Výsledky!$NW$3),60,0)))</f>
        <v/>
      </c>
      <c r="OG70" s="5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5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5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5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0" t="str">
        <f>IF(ISBLANK($NW$3),"",IF(ISBLANK(Tipy!MB64),"-",SUM(OF70:OJ70)))</f>
        <v/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>
        <f>IF(ISBLANK($MG$3),"",IF(ISBLANK(Tipy!KF65),0,IF(AND(Tipy!KF65=Výsledky!$ME$3,Tipy!KH65=Výsledky!$MG$3),60,0)))</f>
        <v>0</v>
      </c>
      <c r="MC71" s="5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6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6">
        <f>IF(ISBLANK($MG$3),"",IF(OR(Tipy!KJ65=Výsledky!$ME$6,Tipy!KJ65=Výsledky!$ME$7,Tipy!KJ65=Výsledky!$ME$8,Tipy!KJ65=Výsledky!$ME$9),VLOOKUP(Tipy!KJ65,'Kategórie hráčov'!$A$27:$B$76,2,FALSE),0))</f>
        <v>0</v>
      </c>
      <c r="MF71" s="5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60">
        <f>IF(ISBLANK($MG$3),"",IF(ISBLANK(Tipy!KF65),"-",SUM(MB71:MF71)))</f>
        <v>0</v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>
        <f>IF(ISBLANK($MU$3),"",IF(ISBLANK(Tipy!KR65),0,IF(AND(Tipy!KR65=Výsledky!$MS$3,Tipy!KT65=Výsledky!$MU$3),60,0)))</f>
        <v>0</v>
      </c>
      <c r="MQ71" s="5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6">
        <f>IF(ISBLANK($MU$3),"",IF(OR(Tipy!KU65=Výsledky!$MP$6,Tipy!KU65=Výsledky!$MP$7,Tipy!KU65=Výsledky!$MP$8,Tipy!KU65=Výsledky!$MP$9),IF(VLOOKUP(Tipy!KU65,'Kategórie hráčov'!$A$2:$B$46,2,FALSE)=30,30,20),0))</f>
        <v>20</v>
      </c>
      <c r="MS71" s="56">
        <f>IF(ISBLANK($MU$3),"",IF(OR(Tipy!KV65=Výsledky!$MS$6,Tipy!KV65=Výsledky!$MS$7,Tipy!KV65=Výsledky!$MS$8,Tipy!KV65=Výsledky!$MS$9),IF(VLOOKUP(Tipy!KV65,'Kategórie hráčov'!$A$2:$B$46,2,FALSE)=30,30,20),0))</f>
        <v>20</v>
      </c>
      <c r="MT71" s="5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60">
        <f>IF(ISBLANK($MU$3),"",IF(ISBLANK(Tipy!KR65),"-",SUM(MP71:MT71)))</f>
        <v>60</v>
      </c>
      <c r="MV71" s="59"/>
      <c r="MW71" s="56" t="str">
        <f>IF(ISBLANK($NP$3),"",IF(ISBLANK(Tipy!KX65),0,IF(AND(Tipy!KX65=Výsledky!$NN$3,Tipy!KZ65=Výsledky!$NP$3),60,0)))</f>
        <v/>
      </c>
      <c r="MX71" s="56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56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56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57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0" t="str">
        <f>IF(ISBLANK($NP$3),"",IF(ISBLANK(Tipy!KX65),"-",SUM(MW71:NA71)))</f>
        <v/>
      </c>
      <c r="NC71" s="59"/>
      <c r="ND71" s="56" t="str">
        <f>IF(ISBLANK($NB$3),"",IF(ISBLANK(Tipy!LD65),0,IF(AND(Tipy!LD65=Výsledky!$MZ$3,Tipy!LF65=Výsledky!$NB$3),60,0)))</f>
        <v/>
      </c>
      <c r="NE71" s="56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56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56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57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0" t="str">
        <f>IF(ISBLANK($NB$3),"",IF(ISBLANK(Tipy!LD65),"-",SUM(ND71:NH71)))</f>
        <v/>
      </c>
      <c r="NJ71" s="59"/>
      <c r="NK71" s="56" t="str">
        <f>IF(ISBLANK($OD$3),"",IF(ISBLANK(Tipy!LJ65),0,IF(AND(Tipy!LJ65=Výsledky!$OB$3,Tipy!LL65=Výsledky!$OD$3),60,0)))</f>
        <v/>
      </c>
      <c r="NL71" s="56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56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56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57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0" t="str">
        <f>IF(ISBLANK($OD$3),"",IF(ISBLANK(Tipy!LJ65),"-",SUM(NK71:NO71)))</f>
        <v/>
      </c>
      <c r="NQ71" s="59"/>
      <c r="NR71" s="56" t="str">
        <f>IF(ISBLANK($NI$3),"",IF(ISBLANK(Tipy!LP65),0,IF(AND(Tipy!LP65=Výsledky!$NG$3,Tipy!LR65=Výsledky!$NI$3),60,0)))</f>
        <v/>
      </c>
      <c r="NS71" s="56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56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56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57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0" t="str">
        <f>IF(ISBLANK($NI$3),"",IF(ISBLANK(Tipy!LP65),"-",SUM(NR71:NV71)))</f>
        <v/>
      </c>
      <c r="NX71" s="59"/>
      <c r="NY71" s="56" t="str">
        <f>IF(ISBLANK($OK$3),"",IF(ISBLANK(Tipy!LV65),0,IF(AND(Tipy!LV65=Výsledky!$OI$3,Tipy!LX65=Výsledky!$OK$3),60,0)))</f>
        <v/>
      </c>
      <c r="NZ71" s="5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5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5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5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0" t="str">
        <f>IF(ISBLANK($OK$3),"",IF(ISBLANK(Tipy!LV65),"-",SUM(NY71:OC71)))</f>
        <v/>
      </c>
      <c r="OE71" s="59"/>
      <c r="OF71" s="56" t="str">
        <f>IF(ISBLANK($NW$3),"",IF(ISBLANK(Tipy!MB65),0,IF(AND(Tipy!MB65=Výsledky!$NU$3,Tipy!MD65=Výsledky!$NW$3),60,0)))</f>
        <v/>
      </c>
      <c r="OG71" s="5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5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5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5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0" t="str">
        <f>IF(ISBLANK($NW$3),"",IF(ISBLANK(Tipy!MB65),"-",SUM(OF71:OJ71)))</f>
        <v/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">
      <c r="A72" s="260">
        <f>Tipy!A66</f>
        <v>54</v>
      </c>
      <c r="B72" s="269" t="s">
        <v>315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>
        <f>IF(ISBLANK($MG$3),"",IF(ISBLANK(Tipy!KF66),0,IF(AND(Tipy!KF66=Výsledky!$ME$3,Tipy!KH66=Výsledky!$MG$3),60,0)))</f>
        <v>0</v>
      </c>
      <c r="MC72" s="5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6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6">
        <f>IF(ISBLANK($MG$3),"",IF(OR(Tipy!KJ66=Výsledky!$ME$6,Tipy!KJ66=Výsledky!$ME$7,Tipy!KJ66=Výsledky!$ME$8,Tipy!KJ66=Výsledky!$ME$9),VLOOKUP(Tipy!KJ66,'Kategórie hráčov'!$A$27:$B$76,2,FALSE),0))</f>
        <v>0</v>
      </c>
      <c r="MF72" s="5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60" t="str">
        <f>IF(ISBLANK($MG$3),"",IF(ISBLANK(Tipy!KF66),"-",SUM(MB72:MF72)))</f>
        <v>-</v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>
        <f>IF(ISBLANK($MU$3),"",IF(ISBLANK(Tipy!KR66),0,IF(AND(Tipy!KR66=Výsledky!$MS$3,Tipy!KT66=Výsledky!$MU$3),60,0)))</f>
        <v>0</v>
      </c>
      <c r="MQ72" s="5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6">
        <f>IF(ISBLANK($MU$3),"",IF(OR(Tipy!KU66=Výsledky!$MP$6,Tipy!KU66=Výsledky!$MP$7,Tipy!KU66=Výsledky!$MP$8,Tipy!KU66=Výsledky!$MP$9),IF(VLOOKUP(Tipy!KU66,'Kategórie hráčov'!$A$2:$B$46,2,FALSE)=30,30,20),0))</f>
        <v>0</v>
      </c>
      <c r="MS72" s="56">
        <f>IF(ISBLANK($MU$3),"",IF(OR(Tipy!KV66=Výsledky!$MS$6,Tipy!KV66=Výsledky!$MS$7,Tipy!KV66=Výsledky!$MS$8,Tipy!KV66=Výsledky!$MS$9),IF(VLOOKUP(Tipy!KV66,'Kategórie hráčov'!$A$2:$B$46,2,FALSE)=30,30,20),0))</f>
        <v>0</v>
      </c>
      <c r="MT72" s="5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60" t="str">
        <f>IF(ISBLANK($MU$3),"",IF(ISBLANK(Tipy!KR66),"-",SUM(MP72:MT72)))</f>
        <v>-</v>
      </c>
      <c r="MV72" s="59"/>
      <c r="MW72" s="56" t="str">
        <f>IF(ISBLANK($NP$3),"",IF(ISBLANK(Tipy!KX66),0,IF(AND(Tipy!KX66=Výsledky!$NN$3,Tipy!KZ66=Výsledky!$NP$3),60,0)))</f>
        <v/>
      </c>
      <c r="MX72" s="56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56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56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57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0" t="str">
        <f>IF(ISBLANK($NP$3),"",IF(ISBLANK(Tipy!KX66),"-",SUM(MW72:NA72)))</f>
        <v/>
      </c>
      <c r="NC72" s="59"/>
      <c r="ND72" s="56" t="str">
        <f>IF(ISBLANK($NB$3),"",IF(ISBLANK(Tipy!LD66),0,IF(AND(Tipy!LD66=Výsledky!$MZ$3,Tipy!LF66=Výsledky!$NB$3),60,0)))</f>
        <v/>
      </c>
      <c r="NE72" s="56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56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56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57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0" t="str">
        <f>IF(ISBLANK($NB$3),"",IF(ISBLANK(Tipy!LD66),"-",SUM(ND72:NH72)))</f>
        <v/>
      </c>
      <c r="NJ72" s="59"/>
      <c r="NK72" s="56" t="str">
        <f>IF(ISBLANK($OD$3),"",IF(ISBLANK(Tipy!LJ66),0,IF(AND(Tipy!LJ66=Výsledky!$OB$3,Tipy!LL66=Výsledky!$OD$3),60,0)))</f>
        <v/>
      </c>
      <c r="NL72" s="56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56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56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57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0" t="str">
        <f>IF(ISBLANK($OD$3),"",IF(ISBLANK(Tipy!LJ66),"-",SUM(NK72:NO72)))</f>
        <v/>
      </c>
      <c r="NQ72" s="59"/>
      <c r="NR72" s="56" t="str">
        <f>IF(ISBLANK($NI$3),"",IF(ISBLANK(Tipy!LP66),0,IF(AND(Tipy!LP66=Výsledky!$NG$3,Tipy!LR66=Výsledky!$NI$3),60,0)))</f>
        <v/>
      </c>
      <c r="NS72" s="56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56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56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57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0" t="str">
        <f>IF(ISBLANK($NI$3),"",IF(ISBLANK(Tipy!LP66),"-",SUM(NR72:NV72)))</f>
        <v/>
      </c>
      <c r="NX72" s="59"/>
      <c r="NY72" s="56" t="str">
        <f>IF(ISBLANK($OK$3),"",IF(ISBLANK(Tipy!LV66),0,IF(AND(Tipy!LV66=Výsledky!$OI$3,Tipy!LX66=Výsledky!$OK$3),60,0)))</f>
        <v/>
      </c>
      <c r="NZ72" s="5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5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5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5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0" t="str">
        <f>IF(ISBLANK($OK$3),"",IF(ISBLANK(Tipy!LV66),"-",SUM(NY72:OC72)))</f>
        <v/>
      </c>
      <c r="OE72" s="59"/>
      <c r="OF72" s="56" t="str">
        <f>IF(ISBLANK($NW$3),"",IF(ISBLANK(Tipy!MB66),0,IF(AND(Tipy!MB66=Výsledky!$NU$3,Tipy!MD66=Výsledky!$NW$3),60,0)))</f>
        <v/>
      </c>
      <c r="OG72" s="5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5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5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5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0" t="str">
        <f>IF(ISBLANK($NW$3),"",IF(ISBLANK(Tipy!MB66),"-",SUM(OF72:OJ72)))</f>
        <v/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hidden="1" customHeight="1" x14ac:dyDescent="0.2">
      <c r="A73" s="260">
        <f>Tipy!A67</f>
        <v>69</v>
      </c>
      <c r="B73" s="269" t="s">
        <v>329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>
        <f>IF(ISBLANK($MG$3),"",IF(ISBLANK(Tipy!KF67),0,IF(AND(Tipy!KF67=Výsledky!$ME$3,Tipy!KH67=Výsledky!$MG$3),60,0)))</f>
        <v>0</v>
      </c>
      <c r="MC73" s="5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6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6">
        <f>IF(ISBLANK($MG$3),"",IF(OR(Tipy!KJ67=Výsledky!$ME$6,Tipy!KJ67=Výsledky!$ME$7,Tipy!KJ67=Výsledky!$ME$8,Tipy!KJ67=Výsledky!$ME$9),VLOOKUP(Tipy!KJ67,'Kategórie hráčov'!$A$27:$B$76,2,FALSE),0))</f>
        <v>0</v>
      </c>
      <c r="MF73" s="5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60" t="str">
        <f>IF(ISBLANK($MG$3),"",IF(ISBLANK(Tipy!KF67),"-",SUM(MB73:MF73)))</f>
        <v>-</v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>
        <f>IF(ISBLANK($MU$3),"",IF(ISBLANK(Tipy!KR67),0,IF(AND(Tipy!KR67=Výsledky!$MS$3,Tipy!KT67=Výsledky!$MU$3),60,0)))</f>
        <v>0</v>
      </c>
      <c r="MQ73" s="5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6">
        <f>IF(ISBLANK($MU$3),"",IF(OR(Tipy!KU67=Výsledky!$MP$6,Tipy!KU67=Výsledky!$MP$7,Tipy!KU67=Výsledky!$MP$8,Tipy!KU67=Výsledky!$MP$9),IF(VLOOKUP(Tipy!KU67,'Kategórie hráčov'!$A$2:$B$46,2,FALSE)=30,30,20),0))</f>
        <v>0</v>
      </c>
      <c r="MS73" s="56">
        <f>IF(ISBLANK($MU$3),"",IF(OR(Tipy!KV67=Výsledky!$MS$6,Tipy!KV67=Výsledky!$MS$7,Tipy!KV67=Výsledky!$MS$8,Tipy!KV67=Výsledky!$MS$9),IF(VLOOKUP(Tipy!KV67,'Kategórie hráčov'!$A$2:$B$46,2,FALSE)=30,30,20),0))</f>
        <v>0</v>
      </c>
      <c r="MT73" s="5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60" t="str">
        <f>IF(ISBLANK($MU$3),"",IF(ISBLANK(Tipy!KR67),"-",SUM(MP73:MT73)))</f>
        <v>-</v>
      </c>
      <c r="MV73" s="59"/>
      <c r="MW73" s="56" t="str">
        <f>IF(ISBLANK($NP$3),"",IF(ISBLANK(Tipy!KX67),0,IF(AND(Tipy!KX67=Výsledky!$NN$3,Tipy!KZ67=Výsledky!$NP$3),60,0)))</f>
        <v/>
      </c>
      <c r="MX73" s="56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56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56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57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0" t="str">
        <f>IF(ISBLANK($NP$3),"",IF(ISBLANK(Tipy!KX67),"-",SUM(MW73:NA73)))</f>
        <v/>
      </c>
      <c r="NC73" s="59"/>
      <c r="ND73" s="56" t="str">
        <f>IF(ISBLANK($NB$3),"",IF(ISBLANK(Tipy!LD67),0,IF(AND(Tipy!LD67=Výsledky!$MZ$3,Tipy!LF67=Výsledky!$NB$3),60,0)))</f>
        <v/>
      </c>
      <c r="NE73" s="56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56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56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57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0" t="str">
        <f>IF(ISBLANK($NB$3),"",IF(ISBLANK(Tipy!LD67),"-",SUM(ND73:NH73)))</f>
        <v/>
      </c>
      <c r="NJ73" s="59"/>
      <c r="NK73" s="56" t="str">
        <f>IF(ISBLANK($OD$3),"",IF(ISBLANK(Tipy!LJ67),0,IF(AND(Tipy!LJ67=Výsledky!$OB$3,Tipy!LL67=Výsledky!$OD$3),60,0)))</f>
        <v/>
      </c>
      <c r="NL73" s="56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56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56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57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0" t="str">
        <f>IF(ISBLANK($OD$3),"",IF(ISBLANK(Tipy!LJ67),"-",SUM(NK73:NO73)))</f>
        <v/>
      </c>
      <c r="NQ73" s="59"/>
      <c r="NR73" s="56" t="str">
        <f>IF(ISBLANK($NI$3),"",IF(ISBLANK(Tipy!LP67),0,IF(AND(Tipy!LP67=Výsledky!$NG$3,Tipy!LR67=Výsledky!$NI$3),60,0)))</f>
        <v/>
      </c>
      <c r="NS73" s="56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56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56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57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0" t="str">
        <f>IF(ISBLANK($NI$3),"",IF(ISBLANK(Tipy!LP67),"-",SUM(NR73:NV73)))</f>
        <v/>
      </c>
      <c r="NX73" s="59"/>
      <c r="NY73" s="56" t="str">
        <f>IF(ISBLANK($OK$3),"",IF(ISBLANK(Tipy!LV67),0,IF(AND(Tipy!LV67=Výsledky!$OI$3,Tipy!LX67=Výsledky!$OK$3),60,0)))</f>
        <v/>
      </c>
      <c r="NZ73" s="5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5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5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5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0" t="str">
        <f>IF(ISBLANK($OK$3),"",IF(ISBLANK(Tipy!LV67),"-",SUM(NY73:OC73)))</f>
        <v/>
      </c>
      <c r="OE73" s="59"/>
      <c r="OF73" s="56" t="str">
        <f>IF(ISBLANK($NW$3),"",IF(ISBLANK(Tipy!MB67),0,IF(AND(Tipy!MB67=Výsledky!$NU$3,Tipy!MD67=Výsledky!$NW$3),60,0)))</f>
        <v/>
      </c>
      <c r="OG73" s="5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5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5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5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0" t="str">
        <f>IF(ISBLANK($NW$3),"",IF(ISBLANK(Tipy!MB67),"-",SUM(OF73:OJ73)))</f>
        <v/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">
      <c r="A74" s="260">
        <f>Tipy!A68</f>
        <v>60</v>
      </c>
      <c r="B74" s="269" t="s">
        <v>251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>
        <f>IF(ISBLANK($MG$3),"",IF(ISBLANK(Tipy!KF68),0,IF(AND(Tipy!KF68=Výsledky!$ME$3,Tipy!KH68=Výsledky!$MG$3),60,0)))</f>
        <v>0</v>
      </c>
      <c r="MC74" s="5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6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6">
        <f>IF(ISBLANK($MG$3),"",IF(OR(Tipy!KJ68=Výsledky!$ME$6,Tipy!KJ68=Výsledky!$ME$7,Tipy!KJ68=Výsledky!$ME$8,Tipy!KJ68=Výsledky!$ME$9),VLOOKUP(Tipy!KJ68,'Kategórie hráčov'!$A$27:$B$76,2,FALSE),0))</f>
        <v>0</v>
      </c>
      <c r="MF74" s="5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60" t="str">
        <f>IF(ISBLANK($MG$3),"",IF(ISBLANK(Tipy!KF68),"-",SUM(MB74:MF74)))</f>
        <v>-</v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>
        <f>IF(ISBLANK($MU$3),"",IF(ISBLANK(Tipy!KR68),0,IF(AND(Tipy!KR68=Výsledky!$MS$3,Tipy!KT68=Výsledky!$MU$3),60,0)))</f>
        <v>0</v>
      </c>
      <c r="MQ74" s="5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6">
        <f>IF(ISBLANK($MU$3),"",IF(OR(Tipy!KU68=Výsledky!$MP$6,Tipy!KU68=Výsledky!$MP$7,Tipy!KU68=Výsledky!$MP$8,Tipy!KU68=Výsledky!$MP$9),IF(VLOOKUP(Tipy!KU68,'Kategórie hráčov'!$A$2:$B$46,2,FALSE)=30,30,20),0))</f>
        <v>0</v>
      </c>
      <c r="MS74" s="56">
        <f>IF(ISBLANK($MU$3),"",IF(OR(Tipy!KV68=Výsledky!$MS$6,Tipy!KV68=Výsledky!$MS$7,Tipy!KV68=Výsledky!$MS$8,Tipy!KV68=Výsledky!$MS$9),IF(VLOOKUP(Tipy!KV68,'Kategórie hráčov'!$A$2:$B$46,2,FALSE)=30,30,20),0))</f>
        <v>0</v>
      </c>
      <c r="MT74" s="5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60" t="str">
        <f>IF(ISBLANK($MU$3),"",IF(ISBLANK(Tipy!KR68),"-",SUM(MP74:MT74)))</f>
        <v>-</v>
      </c>
      <c r="MV74" s="59"/>
      <c r="MW74" s="56" t="str">
        <f>IF(ISBLANK($NP$3),"",IF(ISBLANK(Tipy!KX68),0,IF(AND(Tipy!KX68=Výsledky!$NN$3,Tipy!KZ68=Výsledky!$NP$3),60,0)))</f>
        <v/>
      </c>
      <c r="MX74" s="56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56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56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57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0" t="str">
        <f>IF(ISBLANK($NP$3),"",IF(ISBLANK(Tipy!KX68),"-",SUM(MW74:NA74)))</f>
        <v/>
      </c>
      <c r="NC74" s="59"/>
      <c r="ND74" s="56" t="str">
        <f>IF(ISBLANK($NB$3),"",IF(ISBLANK(Tipy!LD68),0,IF(AND(Tipy!LD68=Výsledky!$MZ$3,Tipy!LF68=Výsledky!$NB$3),60,0)))</f>
        <v/>
      </c>
      <c r="NE74" s="56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56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56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57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0" t="str">
        <f>IF(ISBLANK($NB$3),"",IF(ISBLANK(Tipy!LD68),"-",SUM(ND74:NH74)))</f>
        <v/>
      </c>
      <c r="NJ74" s="59"/>
      <c r="NK74" s="56" t="str">
        <f>IF(ISBLANK($OD$3),"",IF(ISBLANK(Tipy!LJ68),0,IF(AND(Tipy!LJ68=Výsledky!$OB$3,Tipy!LL68=Výsledky!$OD$3),60,0)))</f>
        <v/>
      </c>
      <c r="NL74" s="56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56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56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57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0" t="str">
        <f>IF(ISBLANK($OD$3),"",IF(ISBLANK(Tipy!LJ68),"-",SUM(NK74:NO74)))</f>
        <v/>
      </c>
      <c r="NQ74" s="59"/>
      <c r="NR74" s="56" t="str">
        <f>IF(ISBLANK($NI$3),"",IF(ISBLANK(Tipy!LP68),0,IF(AND(Tipy!LP68=Výsledky!$NG$3,Tipy!LR68=Výsledky!$NI$3),60,0)))</f>
        <v/>
      </c>
      <c r="NS74" s="56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56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56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57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0" t="str">
        <f>IF(ISBLANK($NI$3),"",IF(ISBLANK(Tipy!LP68),"-",SUM(NR74:NV74)))</f>
        <v/>
      </c>
      <c r="NX74" s="59"/>
      <c r="NY74" s="56" t="str">
        <f>IF(ISBLANK($OK$3),"",IF(ISBLANK(Tipy!LV68),0,IF(AND(Tipy!LV68=Výsledky!$OI$3,Tipy!LX68=Výsledky!$OK$3),60,0)))</f>
        <v/>
      </c>
      <c r="NZ74" s="5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5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5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5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0" t="str">
        <f>IF(ISBLANK($OK$3),"",IF(ISBLANK(Tipy!LV68),"-",SUM(NY74:OC74)))</f>
        <v/>
      </c>
      <c r="OE74" s="59"/>
      <c r="OF74" s="56" t="str">
        <f>IF(ISBLANK($NW$3),"",IF(ISBLANK(Tipy!MB68),0,IF(AND(Tipy!MB68=Výsledky!$NU$3,Tipy!MD68=Výsledky!$NW$3),60,0)))</f>
        <v/>
      </c>
      <c r="OG74" s="5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5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5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5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0" t="str">
        <f>IF(ISBLANK($NW$3),"",IF(ISBLANK(Tipy!MB68),"-",SUM(OF74:OJ74)))</f>
        <v/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>
        <f>IF(ISBLANK($MG$3),"",IF(ISBLANK(Tipy!KF69),0,IF(AND(Tipy!KF69=Výsledky!$ME$3,Tipy!KH69=Výsledky!$MG$3),60,0)))</f>
        <v>0</v>
      </c>
      <c r="MC75" s="5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6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6">
        <f>IF(ISBLANK($MG$3),"",IF(OR(Tipy!KJ69=Výsledky!$ME$6,Tipy!KJ69=Výsledky!$ME$7,Tipy!KJ69=Výsledky!$ME$8,Tipy!KJ69=Výsledky!$ME$9),VLOOKUP(Tipy!KJ69,'Kategórie hráčov'!$A$27:$B$76,2,FALSE),0))</f>
        <v>0</v>
      </c>
      <c r="MF75" s="5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60" t="str">
        <f>IF(ISBLANK($MG$3),"",IF(ISBLANK(Tipy!KF69),"-",SUM(MB75:MF75)))</f>
        <v>-</v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>
        <f>IF(ISBLANK($MU$3),"",IF(ISBLANK(Tipy!KR69),0,IF(AND(Tipy!KR69=Výsledky!$MS$3,Tipy!KT69=Výsledky!$MU$3),60,0)))</f>
        <v>0</v>
      </c>
      <c r="MQ75" s="5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6">
        <f>IF(ISBLANK($MU$3),"",IF(OR(Tipy!KU69=Výsledky!$MP$6,Tipy!KU69=Výsledky!$MP$7,Tipy!KU69=Výsledky!$MP$8,Tipy!KU69=Výsledky!$MP$9),IF(VLOOKUP(Tipy!KU69,'Kategórie hráčov'!$A$2:$B$46,2,FALSE)=30,30,20),0))</f>
        <v>0</v>
      </c>
      <c r="MS75" s="56">
        <f>IF(ISBLANK($MU$3),"",IF(OR(Tipy!KV69=Výsledky!$MS$6,Tipy!KV69=Výsledky!$MS$7,Tipy!KV69=Výsledky!$MS$8,Tipy!KV69=Výsledky!$MS$9),IF(VLOOKUP(Tipy!KV69,'Kategórie hráčov'!$A$2:$B$46,2,FALSE)=30,30,20),0))</f>
        <v>0</v>
      </c>
      <c r="MT75" s="5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60" t="str">
        <f>IF(ISBLANK($MU$3),"",IF(ISBLANK(Tipy!KR69),"-",SUM(MP75:MT75)))</f>
        <v>-</v>
      </c>
      <c r="MV75" s="59"/>
      <c r="MW75" s="56" t="str">
        <f>IF(ISBLANK($NP$3),"",IF(ISBLANK(Tipy!KX69),0,IF(AND(Tipy!KX69=Výsledky!$NN$3,Tipy!KZ69=Výsledky!$NP$3),60,0)))</f>
        <v/>
      </c>
      <c r="MX75" s="56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56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56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57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0" t="str">
        <f>IF(ISBLANK($NP$3),"",IF(ISBLANK(Tipy!KX69),"-",SUM(MW75:NA75)))</f>
        <v/>
      </c>
      <c r="NC75" s="59"/>
      <c r="ND75" s="56" t="str">
        <f>IF(ISBLANK($NB$3),"",IF(ISBLANK(Tipy!LD69),0,IF(AND(Tipy!LD69=Výsledky!$MZ$3,Tipy!LF69=Výsledky!$NB$3),60,0)))</f>
        <v/>
      </c>
      <c r="NE75" s="56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56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56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57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0" t="str">
        <f>IF(ISBLANK($NB$3),"",IF(ISBLANK(Tipy!LD69),"-",SUM(ND75:NH75)))</f>
        <v/>
      </c>
      <c r="NJ75" s="59"/>
      <c r="NK75" s="56" t="str">
        <f>IF(ISBLANK($OD$3),"",IF(ISBLANK(Tipy!LJ69),0,IF(AND(Tipy!LJ69=Výsledky!$OB$3,Tipy!LL69=Výsledky!$OD$3),60,0)))</f>
        <v/>
      </c>
      <c r="NL75" s="56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56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56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57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0" t="str">
        <f>IF(ISBLANK($OD$3),"",IF(ISBLANK(Tipy!LJ69),"-",SUM(NK75:NO75)))</f>
        <v/>
      </c>
      <c r="NQ75" s="59"/>
      <c r="NR75" s="56" t="str">
        <f>IF(ISBLANK($NI$3),"",IF(ISBLANK(Tipy!LP69),0,IF(AND(Tipy!LP69=Výsledky!$NG$3,Tipy!LR69=Výsledky!$NI$3),60,0)))</f>
        <v/>
      </c>
      <c r="NS75" s="56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56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56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57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0" t="str">
        <f>IF(ISBLANK($NI$3),"",IF(ISBLANK(Tipy!LP69),"-",SUM(NR75:NV75)))</f>
        <v/>
      </c>
      <c r="NX75" s="59"/>
      <c r="NY75" s="56" t="str">
        <f>IF(ISBLANK($OK$3),"",IF(ISBLANK(Tipy!LV69),0,IF(AND(Tipy!LV69=Výsledky!$OI$3,Tipy!LX69=Výsledky!$OK$3),60,0)))</f>
        <v/>
      </c>
      <c r="NZ75" s="5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5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5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5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0" t="str">
        <f>IF(ISBLANK($OK$3),"",IF(ISBLANK(Tipy!LV69),"-",SUM(NY75:OC75)))</f>
        <v/>
      </c>
      <c r="OE75" s="59"/>
      <c r="OF75" s="56" t="str">
        <f>IF(ISBLANK($NW$3),"",IF(ISBLANK(Tipy!MB69),0,IF(AND(Tipy!MB69=Výsledky!$NU$3,Tipy!MD69=Výsledky!$NW$3),60,0)))</f>
        <v/>
      </c>
      <c r="OG75" s="5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5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5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5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0" t="str">
        <f>IF(ISBLANK($NW$3),"",IF(ISBLANK(Tipy!MB69),"-",SUM(OF75:OJ75)))</f>
        <v/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">
      <c r="A76" s="260">
        <f>Tipy!A70</f>
        <v>56</v>
      </c>
      <c r="B76" s="269" t="s">
        <v>322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>
        <f>IF(ISBLANK($MG$3),"",IF(ISBLANK(Tipy!KF70),0,IF(AND(Tipy!KF70=Výsledky!$ME$3,Tipy!KH70=Výsledky!$MG$3),60,0)))</f>
        <v>0</v>
      </c>
      <c r="MC76" s="5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6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6">
        <f>IF(ISBLANK($MG$3),"",IF(OR(Tipy!KJ70=Výsledky!$ME$6,Tipy!KJ70=Výsledky!$ME$7,Tipy!KJ70=Výsledky!$ME$8,Tipy!KJ70=Výsledky!$ME$9),VLOOKUP(Tipy!KJ70,'Kategórie hráčov'!$A$27:$B$76,2,FALSE),0))</f>
        <v>0</v>
      </c>
      <c r="MF76" s="57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60" t="str">
        <f>IF(ISBLANK($MG$3),"",IF(ISBLANK(Tipy!KF70),"-",SUM(MB76:MF76)))</f>
        <v>-</v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>
        <f>IF(ISBLANK($MU$3),"",IF(ISBLANK(Tipy!KR70),0,IF(AND(Tipy!KR70=Výsledky!$MS$3,Tipy!KT70=Výsledky!$MU$3),60,0)))</f>
        <v>0</v>
      </c>
      <c r="MQ76" s="5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6">
        <f>IF(ISBLANK($MU$3),"",IF(OR(Tipy!KU70=Výsledky!$MP$6,Tipy!KU70=Výsledky!$MP$7,Tipy!KU70=Výsledky!$MP$8,Tipy!KU70=Výsledky!$MP$9),IF(VLOOKUP(Tipy!KU70,'Kategórie hráčov'!$A$2:$B$46,2,FALSE)=30,30,20),0))</f>
        <v>0</v>
      </c>
      <c r="MS76" s="56">
        <f>IF(ISBLANK($MU$3),"",IF(OR(Tipy!KV70=Výsledky!$MS$6,Tipy!KV70=Výsledky!$MS$7,Tipy!KV70=Výsledky!$MS$8,Tipy!KV70=Výsledky!$MS$9),IF(VLOOKUP(Tipy!KV70,'Kategórie hráčov'!$A$2:$B$46,2,FALSE)=30,30,20),0))</f>
        <v>0</v>
      </c>
      <c r="MT76" s="5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60" t="str">
        <f>IF(ISBLANK($MU$3),"",IF(ISBLANK(Tipy!KR70),"-",SUM(MP76:MT76)))</f>
        <v>-</v>
      </c>
      <c r="MV76" s="59"/>
      <c r="MW76" s="56" t="str">
        <f>IF(ISBLANK($NP$3),"",IF(ISBLANK(Tipy!KX70),0,IF(AND(Tipy!KX70=Výsledky!$NN$3,Tipy!KZ70=Výsledky!$NP$3),60,0)))</f>
        <v/>
      </c>
      <c r="MX76" s="56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56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56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57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0" t="str">
        <f>IF(ISBLANK($NP$3),"",IF(ISBLANK(Tipy!KX70),"-",SUM(MW76:NA76)))</f>
        <v/>
      </c>
      <c r="NC76" s="59"/>
      <c r="ND76" s="56" t="str">
        <f>IF(ISBLANK($NB$3),"",IF(ISBLANK(Tipy!LD70),0,IF(AND(Tipy!LD70=Výsledky!$MZ$3,Tipy!LF70=Výsledky!$NB$3),60,0)))</f>
        <v/>
      </c>
      <c r="NE76" s="56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56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56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57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0" t="str">
        <f>IF(ISBLANK($NB$3),"",IF(ISBLANK(Tipy!LD70),"-",SUM(ND76:NH76)))</f>
        <v/>
      </c>
      <c r="NJ76" s="59"/>
      <c r="NK76" s="56" t="str">
        <f>IF(ISBLANK($OD$3),"",IF(ISBLANK(Tipy!LJ70),0,IF(AND(Tipy!LJ70=Výsledky!$OB$3,Tipy!LL70=Výsledky!$OD$3),60,0)))</f>
        <v/>
      </c>
      <c r="NL76" s="56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56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56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57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0" t="str">
        <f>IF(ISBLANK($OD$3),"",IF(ISBLANK(Tipy!LJ70),"-",SUM(NK76:NO76)))</f>
        <v/>
      </c>
      <c r="NQ76" s="59"/>
      <c r="NR76" s="56" t="str">
        <f>IF(ISBLANK($NI$3),"",IF(ISBLANK(Tipy!LP70),0,IF(AND(Tipy!LP70=Výsledky!$NG$3,Tipy!LR70=Výsledky!$NI$3),60,0)))</f>
        <v/>
      </c>
      <c r="NS76" s="56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56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56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57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0" t="str">
        <f>IF(ISBLANK($NI$3),"",IF(ISBLANK(Tipy!LP70),"-",SUM(NR76:NV76)))</f>
        <v/>
      </c>
      <c r="NX76" s="59"/>
      <c r="NY76" s="56" t="str">
        <f>IF(ISBLANK($OK$3),"",IF(ISBLANK(Tipy!LV70),0,IF(AND(Tipy!LV70=Výsledky!$OI$3,Tipy!LX70=Výsledky!$OK$3),60,0)))</f>
        <v/>
      </c>
      <c r="NZ76" s="5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5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5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5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0" t="str">
        <f>IF(ISBLANK($OK$3),"",IF(ISBLANK(Tipy!LV70),"-",SUM(NY76:OC76)))</f>
        <v/>
      </c>
      <c r="OE76" s="59"/>
      <c r="OF76" s="56" t="str">
        <f>IF(ISBLANK($NW$3),"",IF(ISBLANK(Tipy!MB70),0,IF(AND(Tipy!MB70=Výsledky!$NU$3,Tipy!MD70=Výsledky!$NW$3),60,0)))</f>
        <v/>
      </c>
      <c r="OG76" s="5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5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5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5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0" t="str">
        <f>IF(ISBLANK($NW$3),"",IF(ISBLANK(Tipy!MB70),"-",SUM(OF76:OJ76)))</f>
        <v/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">
      <c r="A77" s="260">
        <f>Tipy!A71</f>
        <v>65</v>
      </c>
      <c r="B77" s="269" t="s">
        <v>250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>
        <f>IF(ISBLANK($MG$3),"",IF(ISBLANK(Tipy!KF71),0,IF(AND(Tipy!KF71=Výsledky!$ME$3,Tipy!KH71=Výsledky!$MG$3),60,0)))</f>
        <v>0</v>
      </c>
      <c r="MC77" s="5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6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6">
        <f>IF(ISBLANK($MG$3),"",IF(OR(Tipy!KJ71=Výsledky!$ME$6,Tipy!KJ71=Výsledky!$ME$7,Tipy!KJ71=Výsledky!$ME$8,Tipy!KJ71=Výsledky!$ME$9),VLOOKUP(Tipy!KJ71,'Kategórie hráčov'!$A$27:$B$76,2,FALSE),0))</f>
        <v>20</v>
      </c>
      <c r="MF77" s="5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60">
        <f>IF(ISBLANK($MG$3),"",IF(ISBLANK(Tipy!KF71),"-",SUM(MB77:MF77)))</f>
        <v>40</v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>
        <f>IF(ISBLANK($MU$3),"",IF(ISBLANK(Tipy!KR71),0,IF(AND(Tipy!KR71=Výsledky!$MS$3,Tipy!KT71=Výsledky!$MU$3),60,0)))</f>
        <v>0</v>
      </c>
      <c r="MQ77" s="5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6">
        <f>IF(ISBLANK($MU$3),"",IF(OR(Tipy!KU71=Výsledky!$MP$6,Tipy!KU71=Výsledky!$MP$7,Tipy!KU71=Výsledky!$MP$8,Tipy!KU71=Výsledky!$MP$9),IF(VLOOKUP(Tipy!KU71,'Kategórie hráčov'!$A$2:$B$46,2,FALSE)=30,30,20),0))</f>
        <v>20</v>
      </c>
      <c r="MS77" s="56">
        <f>IF(ISBLANK($MU$3),"",IF(OR(Tipy!KV71=Výsledky!$MS$6,Tipy!KV71=Výsledky!$MS$7,Tipy!KV71=Výsledky!$MS$8,Tipy!KV71=Výsledky!$MS$9),IF(VLOOKUP(Tipy!KV71,'Kategórie hráčov'!$A$2:$B$46,2,FALSE)=30,30,20),0))</f>
        <v>0</v>
      </c>
      <c r="MT77" s="5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60">
        <f>IF(ISBLANK($MU$3),"",IF(ISBLANK(Tipy!KR71),"-",SUM(MP77:MT77)))</f>
        <v>40</v>
      </c>
      <c r="MV77" s="59"/>
      <c r="MW77" s="56" t="str">
        <f>IF(ISBLANK($NP$3),"",IF(ISBLANK(Tipy!KX71),0,IF(AND(Tipy!KX71=Výsledky!$NN$3,Tipy!KZ71=Výsledky!$NP$3),60,0)))</f>
        <v/>
      </c>
      <c r="MX77" s="56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56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56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57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0" t="str">
        <f>IF(ISBLANK($NP$3),"",IF(ISBLANK(Tipy!KX71),"-",SUM(MW77:NA77)))</f>
        <v/>
      </c>
      <c r="NC77" s="59"/>
      <c r="ND77" s="56" t="str">
        <f>IF(ISBLANK($NB$3),"",IF(ISBLANK(Tipy!LD71),0,IF(AND(Tipy!LD71=Výsledky!$MZ$3,Tipy!LF71=Výsledky!$NB$3),60,0)))</f>
        <v/>
      </c>
      <c r="NE77" s="56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56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56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57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0" t="str">
        <f>IF(ISBLANK($NB$3),"",IF(ISBLANK(Tipy!LD71),"-",SUM(ND77:NH77)))</f>
        <v/>
      </c>
      <c r="NJ77" s="59"/>
      <c r="NK77" s="56" t="str">
        <f>IF(ISBLANK($OD$3),"",IF(ISBLANK(Tipy!LJ71),0,IF(AND(Tipy!LJ71=Výsledky!$OB$3,Tipy!LL71=Výsledky!$OD$3),60,0)))</f>
        <v/>
      </c>
      <c r="NL77" s="56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56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56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57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0" t="str">
        <f>IF(ISBLANK($OD$3),"",IF(ISBLANK(Tipy!LJ71),"-",SUM(NK77:NO77)))</f>
        <v/>
      </c>
      <c r="NQ77" s="59"/>
      <c r="NR77" s="56" t="str">
        <f>IF(ISBLANK($NI$3),"",IF(ISBLANK(Tipy!LP71),0,IF(AND(Tipy!LP71=Výsledky!$NG$3,Tipy!LR71=Výsledky!$NI$3),60,0)))</f>
        <v/>
      </c>
      <c r="NS77" s="56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56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56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57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0" t="str">
        <f>IF(ISBLANK($NI$3),"",IF(ISBLANK(Tipy!LP71),"-",SUM(NR77:NV77)))</f>
        <v/>
      </c>
      <c r="NX77" s="59"/>
      <c r="NY77" s="56" t="str">
        <f>IF(ISBLANK($OK$3),"",IF(ISBLANK(Tipy!LV71),0,IF(AND(Tipy!LV71=Výsledky!$OI$3,Tipy!LX71=Výsledky!$OK$3),60,0)))</f>
        <v/>
      </c>
      <c r="NZ77" s="5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5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5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5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0" t="str">
        <f>IF(ISBLANK($OK$3),"",IF(ISBLANK(Tipy!LV71),"-",SUM(NY77:OC77)))</f>
        <v/>
      </c>
      <c r="OE77" s="59"/>
      <c r="OF77" s="56" t="str">
        <f>IF(ISBLANK($NW$3),"",IF(ISBLANK(Tipy!MB71),0,IF(AND(Tipy!MB71=Výsledky!$NU$3,Tipy!MD71=Výsledky!$NW$3),60,0)))</f>
        <v/>
      </c>
      <c r="OG77" s="5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5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5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5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0" t="str">
        <f>IF(ISBLANK($NW$3),"",IF(ISBLANK(Tipy!MB71),"-",SUM(OF77:OJ77)))</f>
        <v/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">
      <c r="A78" s="260">
        <f>Tipy!A72</f>
        <v>59</v>
      </c>
      <c r="B78" s="269" t="s">
        <v>204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>
        <f>IF(ISBLANK($MG$3),"",IF(ISBLANK(Tipy!KF72),0,IF(AND(Tipy!KF72=Výsledky!$ME$3,Tipy!KH72=Výsledky!$MG$3),60,0)))</f>
        <v>0</v>
      </c>
      <c r="MC78" s="5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6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6">
        <f>IF(ISBLANK($MG$3),"",IF(OR(Tipy!KJ72=Výsledky!$ME$6,Tipy!KJ72=Výsledky!$ME$7,Tipy!KJ72=Výsledky!$ME$8,Tipy!KJ72=Výsledky!$ME$9),VLOOKUP(Tipy!KJ72,'Kategórie hráčov'!$A$27:$B$76,2,FALSE),0))</f>
        <v>0</v>
      </c>
      <c r="MF78" s="57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60" t="str">
        <f>IF(ISBLANK($MG$3),"",IF(ISBLANK(Tipy!KF72),"-",SUM(MB78:MF78)))</f>
        <v>-</v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>
        <f>IF(ISBLANK($MU$3),"",IF(ISBLANK(Tipy!KR72),0,IF(AND(Tipy!KR72=Výsledky!$MS$3,Tipy!KT72=Výsledky!$MU$3),60,0)))</f>
        <v>0</v>
      </c>
      <c r="MQ78" s="5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6">
        <f>IF(ISBLANK($MU$3),"",IF(OR(Tipy!KU72=Výsledky!$MP$6,Tipy!KU72=Výsledky!$MP$7,Tipy!KU72=Výsledky!$MP$8,Tipy!KU72=Výsledky!$MP$9),IF(VLOOKUP(Tipy!KU72,'Kategórie hráčov'!$A$2:$B$46,2,FALSE)=30,30,20),0))</f>
        <v>0</v>
      </c>
      <c r="MS78" s="56">
        <f>IF(ISBLANK($MU$3),"",IF(OR(Tipy!KV72=Výsledky!$MS$6,Tipy!KV72=Výsledky!$MS$7,Tipy!KV72=Výsledky!$MS$8,Tipy!KV72=Výsledky!$MS$9),IF(VLOOKUP(Tipy!KV72,'Kategórie hráčov'!$A$2:$B$46,2,FALSE)=30,30,20),0))</f>
        <v>0</v>
      </c>
      <c r="MT78" s="57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60" t="str">
        <f>IF(ISBLANK($MU$3),"",IF(ISBLANK(Tipy!KR72),"-",SUM(MP78:MT78)))</f>
        <v>-</v>
      </c>
      <c r="MV78" s="59"/>
      <c r="MW78" s="56" t="str">
        <f>IF(ISBLANK($NP$3),"",IF(ISBLANK(Tipy!KX72),0,IF(AND(Tipy!KX72=Výsledky!$NN$3,Tipy!KZ72=Výsledky!$NP$3),60,0)))</f>
        <v/>
      </c>
      <c r="MX78" s="56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56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56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57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0" t="str">
        <f>IF(ISBLANK($NP$3),"",IF(ISBLANK(Tipy!KX72),"-",SUM(MW78:NA78)))</f>
        <v/>
      </c>
      <c r="NC78" s="59"/>
      <c r="ND78" s="56" t="str">
        <f>IF(ISBLANK($NB$3),"",IF(ISBLANK(Tipy!LD72),0,IF(AND(Tipy!LD72=Výsledky!$MZ$3,Tipy!LF72=Výsledky!$NB$3),60,0)))</f>
        <v/>
      </c>
      <c r="NE78" s="56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56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56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57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0" t="str">
        <f>IF(ISBLANK($NB$3),"",IF(ISBLANK(Tipy!LD72),"-",SUM(ND78:NH78)))</f>
        <v/>
      </c>
      <c r="NJ78" s="59"/>
      <c r="NK78" s="56" t="str">
        <f>IF(ISBLANK($OD$3),"",IF(ISBLANK(Tipy!LJ72),0,IF(AND(Tipy!LJ72=Výsledky!$OB$3,Tipy!LL72=Výsledky!$OD$3),60,0)))</f>
        <v/>
      </c>
      <c r="NL78" s="56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56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56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57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0" t="str">
        <f>IF(ISBLANK($OD$3),"",IF(ISBLANK(Tipy!LJ72),"-",SUM(NK78:NO78)))</f>
        <v/>
      </c>
      <c r="NQ78" s="59"/>
      <c r="NR78" s="56" t="str">
        <f>IF(ISBLANK($NI$3),"",IF(ISBLANK(Tipy!LP72),0,IF(AND(Tipy!LP72=Výsledky!$NG$3,Tipy!LR72=Výsledky!$NI$3),60,0)))</f>
        <v/>
      </c>
      <c r="NS78" s="56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56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56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57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0" t="str">
        <f>IF(ISBLANK($NI$3),"",IF(ISBLANK(Tipy!LP72),"-",SUM(NR78:NV78)))</f>
        <v/>
      </c>
      <c r="NX78" s="59"/>
      <c r="NY78" s="56" t="str">
        <f>IF(ISBLANK($OK$3),"",IF(ISBLANK(Tipy!LV72),0,IF(AND(Tipy!LV72=Výsledky!$OI$3,Tipy!LX72=Výsledky!$OK$3),60,0)))</f>
        <v/>
      </c>
      <c r="NZ78" s="5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5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5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5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0" t="str">
        <f>IF(ISBLANK($OK$3),"",IF(ISBLANK(Tipy!LV72),"-",SUM(NY78:OC78)))</f>
        <v/>
      </c>
      <c r="OE78" s="59"/>
      <c r="OF78" s="56" t="str">
        <f>IF(ISBLANK($NW$3),"",IF(ISBLANK(Tipy!MB72),0,IF(AND(Tipy!MB72=Výsledky!$NU$3,Tipy!MD72=Výsledky!$NW$3),60,0)))</f>
        <v/>
      </c>
      <c r="OG78" s="5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5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5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5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0" t="str">
        <f>IF(ISBLANK($NW$3),"",IF(ISBLANK(Tipy!MB72),"-",SUM(OF78:OJ78)))</f>
        <v/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>
        <f>IF(ISBLANK($MG$3),"",IF(ISBLANK(Tipy!KF73),0,IF(AND(Tipy!KF73=Výsledky!$ME$3,Tipy!KH73=Výsledky!$MG$3),60,0)))</f>
        <v>0</v>
      </c>
      <c r="MC79" s="5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6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6">
        <f>IF(ISBLANK($MG$3),"",IF(OR(Tipy!KJ73=Výsledky!$ME$6,Tipy!KJ73=Výsledky!$ME$7,Tipy!KJ73=Výsledky!$ME$8,Tipy!KJ73=Výsledky!$ME$9),VLOOKUP(Tipy!KJ73,'Kategórie hráčov'!$A$27:$B$76,2,FALSE),0))</f>
        <v>20</v>
      </c>
      <c r="MF79" s="5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60">
        <f>IF(ISBLANK($MG$3),"",IF(ISBLANK(Tipy!KF73),"-",SUM(MB79:MF79)))</f>
        <v>40</v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>
        <f>IF(ISBLANK($MU$3),"",IF(ISBLANK(Tipy!KR73),0,IF(AND(Tipy!KR73=Výsledky!$MS$3,Tipy!KT73=Výsledky!$MU$3),60,0)))</f>
        <v>0</v>
      </c>
      <c r="MQ79" s="5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6">
        <f>IF(ISBLANK($MU$3),"",IF(OR(Tipy!KU73=Výsledky!$MP$6,Tipy!KU73=Výsledky!$MP$7,Tipy!KU73=Výsledky!$MP$8,Tipy!KU73=Výsledky!$MP$9),IF(VLOOKUP(Tipy!KU73,'Kategórie hráčov'!$A$2:$B$46,2,FALSE)=30,30,20),0))</f>
        <v>0</v>
      </c>
      <c r="MS79" s="56">
        <f>IF(ISBLANK($MU$3),"",IF(OR(Tipy!KV73=Výsledky!$MS$6,Tipy!KV73=Výsledky!$MS$7,Tipy!KV73=Výsledky!$MS$8,Tipy!KV73=Výsledky!$MS$9),IF(VLOOKUP(Tipy!KV73,'Kategórie hráčov'!$A$2:$B$46,2,FALSE)=30,30,20),0))</f>
        <v>0</v>
      </c>
      <c r="MT79" s="57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60">
        <f>IF(ISBLANK($MU$3),"",IF(ISBLANK(Tipy!KR73),"-",SUM(MP79:MT79)))</f>
        <v>30</v>
      </c>
      <c r="MV79" s="59"/>
      <c r="MW79" s="56" t="str">
        <f>IF(ISBLANK($NP$3),"",IF(ISBLANK(Tipy!KX73),0,IF(AND(Tipy!KX73=Výsledky!$NN$3,Tipy!KZ73=Výsledky!$NP$3),60,0)))</f>
        <v/>
      </c>
      <c r="MX79" s="56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56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56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57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0" t="str">
        <f>IF(ISBLANK($NP$3),"",IF(ISBLANK(Tipy!KX73),"-",SUM(MW79:NA79)))</f>
        <v/>
      </c>
      <c r="NC79" s="59"/>
      <c r="ND79" s="56" t="str">
        <f>IF(ISBLANK($NB$3),"",IF(ISBLANK(Tipy!LD73),0,IF(AND(Tipy!LD73=Výsledky!$MZ$3,Tipy!LF73=Výsledky!$NB$3),60,0)))</f>
        <v/>
      </c>
      <c r="NE79" s="56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56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56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57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0" t="str">
        <f>IF(ISBLANK($NB$3),"",IF(ISBLANK(Tipy!LD73),"-",SUM(ND79:NH79)))</f>
        <v/>
      </c>
      <c r="NJ79" s="59"/>
      <c r="NK79" s="56" t="str">
        <f>IF(ISBLANK($OD$3),"",IF(ISBLANK(Tipy!LJ73),0,IF(AND(Tipy!LJ73=Výsledky!$OB$3,Tipy!LL73=Výsledky!$OD$3),60,0)))</f>
        <v/>
      </c>
      <c r="NL79" s="56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56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56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57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0" t="str">
        <f>IF(ISBLANK($OD$3),"",IF(ISBLANK(Tipy!LJ73),"-",SUM(NK79:NO79)))</f>
        <v/>
      </c>
      <c r="NQ79" s="59"/>
      <c r="NR79" s="56" t="str">
        <f>IF(ISBLANK($NI$3),"",IF(ISBLANK(Tipy!LP73),0,IF(AND(Tipy!LP73=Výsledky!$NG$3,Tipy!LR73=Výsledky!$NI$3),60,0)))</f>
        <v/>
      </c>
      <c r="NS79" s="56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56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56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57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0" t="str">
        <f>IF(ISBLANK($NI$3),"",IF(ISBLANK(Tipy!LP73),"-",SUM(NR79:NV79)))</f>
        <v/>
      </c>
      <c r="NX79" s="59"/>
      <c r="NY79" s="56" t="str">
        <f>IF(ISBLANK($OK$3),"",IF(ISBLANK(Tipy!LV73),0,IF(AND(Tipy!LV73=Výsledky!$OI$3,Tipy!LX73=Výsledky!$OK$3),60,0)))</f>
        <v/>
      </c>
      <c r="NZ79" s="5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5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5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5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0" t="str">
        <f>IF(ISBLANK($OK$3),"",IF(ISBLANK(Tipy!LV73),"-",SUM(NY79:OC79)))</f>
        <v/>
      </c>
      <c r="OE79" s="59"/>
      <c r="OF79" s="56" t="str">
        <f>IF(ISBLANK($NW$3),"",IF(ISBLANK(Tipy!MB73),0,IF(AND(Tipy!MB73=Výsledky!$NU$3,Tipy!MD73=Výsledky!$NW$3),60,0)))</f>
        <v/>
      </c>
      <c r="OG79" s="5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5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5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5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0" t="str">
        <f>IF(ISBLANK($NW$3),"",IF(ISBLANK(Tipy!MB73),"-",SUM(OF79:OJ79)))</f>
        <v/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">
      <c r="A80" s="260">
        <f>Tipy!A74</f>
        <v>53</v>
      </c>
      <c r="B80" s="269" t="s">
        <v>317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>
        <f>IF(ISBLANK($MG$3),"",IF(ISBLANK(Tipy!KF74),0,IF(AND(Tipy!KF74=Výsledky!$ME$3,Tipy!KH74=Výsledky!$MG$3),60,0)))</f>
        <v>0</v>
      </c>
      <c r="MC80" s="5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6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6">
        <f>IF(ISBLANK($MG$3),"",IF(OR(Tipy!KJ74=Výsledky!$ME$6,Tipy!KJ74=Výsledky!$ME$7,Tipy!KJ74=Výsledky!$ME$8,Tipy!KJ74=Výsledky!$ME$9),VLOOKUP(Tipy!KJ74,'Kategórie hráčov'!$A$27:$B$76,2,FALSE),0))</f>
        <v>0</v>
      </c>
      <c r="MF80" s="5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60" t="str">
        <f>IF(ISBLANK($MG$3),"",IF(ISBLANK(Tipy!KF74),"-",SUM(MB80:MF80)))</f>
        <v>-</v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>
        <f>IF(ISBLANK($MU$3),"",IF(ISBLANK(Tipy!KR74),0,IF(AND(Tipy!KR74=Výsledky!$MS$3,Tipy!KT74=Výsledky!$MU$3),60,0)))</f>
        <v>0</v>
      </c>
      <c r="MQ80" s="5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6">
        <f>IF(ISBLANK($MU$3),"",IF(OR(Tipy!KU74=Výsledky!$MP$6,Tipy!KU74=Výsledky!$MP$7,Tipy!KU74=Výsledky!$MP$8,Tipy!KU74=Výsledky!$MP$9),IF(VLOOKUP(Tipy!KU74,'Kategórie hráčov'!$A$2:$B$46,2,FALSE)=30,30,20),0))</f>
        <v>0</v>
      </c>
      <c r="MS80" s="56">
        <f>IF(ISBLANK($MU$3),"",IF(OR(Tipy!KV74=Výsledky!$MS$6,Tipy!KV74=Výsledky!$MS$7,Tipy!KV74=Výsledky!$MS$8,Tipy!KV74=Výsledky!$MS$9),IF(VLOOKUP(Tipy!KV74,'Kategórie hráčov'!$A$2:$B$46,2,FALSE)=30,30,20),0))</f>
        <v>0</v>
      </c>
      <c r="MT80" s="5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60" t="str">
        <f>IF(ISBLANK($MU$3),"",IF(ISBLANK(Tipy!KR74),"-",SUM(MP80:MT80)))</f>
        <v>-</v>
      </c>
      <c r="MV80" s="59"/>
      <c r="MW80" s="56" t="str">
        <f>IF(ISBLANK($NP$3),"",IF(ISBLANK(Tipy!KX74),0,IF(AND(Tipy!KX74=Výsledky!$NN$3,Tipy!KZ74=Výsledky!$NP$3),60,0)))</f>
        <v/>
      </c>
      <c r="MX80" s="56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56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56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57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0" t="str">
        <f>IF(ISBLANK($NP$3),"",IF(ISBLANK(Tipy!KX74),"-",SUM(MW80:NA80)))</f>
        <v/>
      </c>
      <c r="NC80" s="59"/>
      <c r="ND80" s="56" t="str">
        <f>IF(ISBLANK($NB$3),"",IF(ISBLANK(Tipy!LD74),0,IF(AND(Tipy!LD74=Výsledky!$MZ$3,Tipy!LF74=Výsledky!$NB$3),60,0)))</f>
        <v/>
      </c>
      <c r="NE80" s="56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56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56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57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0" t="str">
        <f>IF(ISBLANK($NB$3),"",IF(ISBLANK(Tipy!LD74),"-",SUM(ND80:NH80)))</f>
        <v/>
      </c>
      <c r="NJ80" s="59"/>
      <c r="NK80" s="56" t="str">
        <f>IF(ISBLANK($OD$3),"",IF(ISBLANK(Tipy!LJ74),0,IF(AND(Tipy!LJ74=Výsledky!$OB$3,Tipy!LL74=Výsledky!$OD$3),60,0)))</f>
        <v/>
      </c>
      <c r="NL80" s="56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56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56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57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0" t="str">
        <f>IF(ISBLANK($OD$3),"",IF(ISBLANK(Tipy!LJ74),"-",SUM(NK80:NO80)))</f>
        <v/>
      </c>
      <c r="NQ80" s="59"/>
      <c r="NR80" s="56" t="str">
        <f>IF(ISBLANK($NI$3),"",IF(ISBLANK(Tipy!LP74),0,IF(AND(Tipy!LP74=Výsledky!$NG$3,Tipy!LR74=Výsledky!$NI$3),60,0)))</f>
        <v/>
      </c>
      <c r="NS80" s="56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56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56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57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0" t="str">
        <f>IF(ISBLANK($NI$3),"",IF(ISBLANK(Tipy!LP74),"-",SUM(NR80:NV80)))</f>
        <v/>
      </c>
      <c r="NX80" s="59"/>
      <c r="NY80" s="56" t="str">
        <f>IF(ISBLANK($OK$3),"",IF(ISBLANK(Tipy!LV74),0,IF(AND(Tipy!LV74=Výsledky!$OI$3,Tipy!LX74=Výsledky!$OK$3),60,0)))</f>
        <v/>
      </c>
      <c r="NZ80" s="5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5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5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5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0" t="str">
        <f>IF(ISBLANK($OK$3),"",IF(ISBLANK(Tipy!LV74),"-",SUM(NY80:OC80)))</f>
        <v/>
      </c>
      <c r="OE80" s="59"/>
      <c r="OF80" s="56" t="str">
        <f>IF(ISBLANK($NW$3),"",IF(ISBLANK(Tipy!MB74),0,IF(AND(Tipy!MB74=Výsledky!$NU$3,Tipy!MD74=Výsledky!$NW$3),60,0)))</f>
        <v/>
      </c>
      <c r="OG80" s="5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5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5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5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0" t="str">
        <f>IF(ISBLANK($NW$3),"",IF(ISBLANK(Tipy!MB74),"-",SUM(OF80:OJ80)))</f>
        <v/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">
      <c r="A81" s="56">
        <f>Tipy!A75</f>
        <v>67</v>
      </c>
      <c r="B81" s="269" t="s">
        <v>203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>
        <f>IF(ISBLANK($MG$3),"",IF(ISBLANK(Tipy!KF75),0,IF(AND(Tipy!KF75=Výsledky!$ME$3,Tipy!KH75=Výsledky!$MG$3),60,0)))</f>
        <v>0</v>
      </c>
      <c r="MC81" s="5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6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6">
        <f>IF(ISBLANK($MG$3),"",IF(OR(Tipy!KJ75=Výsledky!$ME$6,Tipy!KJ75=Výsledky!$ME$7,Tipy!KJ75=Výsledky!$ME$8,Tipy!KJ75=Výsledky!$ME$9),VLOOKUP(Tipy!KJ75,'Kategórie hráčov'!$A$27:$B$76,2,FALSE),0))</f>
        <v>0</v>
      </c>
      <c r="MF81" s="5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60">
        <f>IF(ISBLANK($MG$3),"",IF(ISBLANK(Tipy!KF75),"-",SUM(MB81:MF81)))</f>
        <v>20</v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>
        <f>IF(ISBLANK($MU$3),"",IF(ISBLANK(Tipy!KR75),0,IF(AND(Tipy!KR75=Výsledky!$MS$3,Tipy!KT75=Výsledky!$MU$3),60,0)))</f>
        <v>0</v>
      </c>
      <c r="MQ81" s="5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6">
        <f>IF(ISBLANK($MU$3),"",IF(OR(Tipy!KU75=Výsledky!$MP$6,Tipy!KU75=Výsledky!$MP$7,Tipy!KU75=Výsledky!$MP$8,Tipy!KU75=Výsledky!$MP$9),IF(VLOOKUP(Tipy!KU75,'Kategórie hráčov'!$A$2:$B$46,2,FALSE)=30,30,20),0))</f>
        <v>20</v>
      </c>
      <c r="MS81" s="56">
        <f>IF(ISBLANK($MU$3),"",IF(OR(Tipy!KV75=Výsledky!$MS$6,Tipy!KV75=Výsledky!$MS$7,Tipy!KV75=Výsledky!$MS$8,Tipy!KV75=Výsledky!$MS$9),IF(VLOOKUP(Tipy!KV75,'Kategórie hráčov'!$A$2:$B$46,2,FALSE)=30,30,20),0))</f>
        <v>0</v>
      </c>
      <c r="MT81" s="5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60">
        <f>IF(ISBLANK($MU$3),"",IF(ISBLANK(Tipy!KR75),"-",SUM(MP81:MT81)))</f>
        <v>40</v>
      </c>
      <c r="MV81" s="59"/>
      <c r="MW81" s="56" t="str">
        <f>IF(ISBLANK($NP$3),"",IF(ISBLANK(Tipy!KX75),0,IF(AND(Tipy!KX75=Výsledky!$NN$3,Tipy!KZ75=Výsledky!$NP$3),60,0)))</f>
        <v/>
      </c>
      <c r="MX81" s="56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56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56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57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0" t="str">
        <f>IF(ISBLANK($NP$3),"",IF(ISBLANK(Tipy!KX75),"-",SUM(MW81:NA81)))</f>
        <v/>
      </c>
      <c r="NC81" s="59"/>
      <c r="ND81" s="56" t="str">
        <f>IF(ISBLANK($NB$3),"",IF(ISBLANK(Tipy!LD75),0,IF(AND(Tipy!LD75=Výsledky!$MZ$3,Tipy!LF75=Výsledky!$NB$3),60,0)))</f>
        <v/>
      </c>
      <c r="NE81" s="56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56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56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57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0" t="str">
        <f>IF(ISBLANK($NB$3),"",IF(ISBLANK(Tipy!LD75),"-",SUM(ND81:NH81)))</f>
        <v/>
      </c>
      <c r="NJ81" s="59"/>
      <c r="NK81" s="56" t="str">
        <f>IF(ISBLANK($OD$3),"",IF(ISBLANK(Tipy!LJ75),0,IF(AND(Tipy!LJ75=Výsledky!$OB$3,Tipy!LL75=Výsledky!$OD$3),60,0)))</f>
        <v/>
      </c>
      <c r="NL81" s="56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56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56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57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0" t="str">
        <f>IF(ISBLANK($OD$3),"",IF(ISBLANK(Tipy!LJ75),"-",SUM(NK81:NO81)))</f>
        <v/>
      </c>
      <c r="NQ81" s="59"/>
      <c r="NR81" s="56" t="str">
        <f>IF(ISBLANK($NI$3),"",IF(ISBLANK(Tipy!LP75),0,IF(AND(Tipy!LP75=Výsledky!$NG$3,Tipy!LR75=Výsledky!$NI$3),60,0)))</f>
        <v/>
      </c>
      <c r="NS81" s="56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56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56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57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0" t="str">
        <f>IF(ISBLANK($NI$3),"",IF(ISBLANK(Tipy!LP75),"-",SUM(NR81:NV81)))</f>
        <v/>
      </c>
      <c r="NX81" s="59"/>
      <c r="NY81" s="56" t="str">
        <f>IF(ISBLANK($OK$3),"",IF(ISBLANK(Tipy!LV75),0,IF(AND(Tipy!LV75=Výsledky!$OI$3,Tipy!LX75=Výsledky!$OK$3),60,0)))</f>
        <v/>
      </c>
      <c r="NZ81" s="5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5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5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5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0" t="str">
        <f>IF(ISBLANK($OK$3),"",IF(ISBLANK(Tipy!LV75),"-",SUM(NY81:OC81)))</f>
        <v/>
      </c>
      <c r="OE81" s="59"/>
      <c r="OF81" s="56" t="str">
        <f>IF(ISBLANK($NW$3),"",IF(ISBLANK(Tipy!MB75),0,IF(AND(Tipy!MB75=Výsledky!$NU$3,Tipy!MD75=Výsledky!$NW$3),60,0)))</f>
        <v/>
      </c>
      <c r="OG81" s="5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5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5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5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0" t="str">
        <f>IF(ISBLANK($NW$3),"",IF(ISBLANK(Tipy!MB75),"-",SUM(OF81:OJ81)))</f>
        <v/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>
        <f>IF(ISBLANK($MG$3),"",IF(ISBLANK(Tipy!KF76),0,IF(AND(Tipy!KF76=Výsledky!$ME$3,Tipy!KH76=Výsledky!$MG$3),60,0)))</f>
        <v>0</v>
      </c>
      <c r="MC82" s="5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6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6">
        <f>IF(ISBLANK($MG$3),"",IF(OR(Tipy!KJ76=Výsledky!$ME$6,Tipy!KJ76=Výsledky!$ME$7,Tipy!KJ76=Výsledky!$ME$8,Tipy!KJ76=Výsledky!$ME$9),VLOOKUP(Tipy!KJ76,'Kategórie hráčov'!$A$27:$B$76,2,FALSE),0))</f>
        <v>0</v>
      </c>
      <c r="MF82" s="5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60">
        <f>IF(ISBLANK($MG$3),"",IF(ISBLANK(Tipy!KF76),"-",SUM(MB82:MF82)))</f>
        <v>20</v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>
        <f>IF(ISBLANK($MU$3),"",IF(ISBLANK(Tipy!KR76),0,IF(AND(Tipy!KR76=Výsledky!$MS$3,Tipy!KT76=Výsledky!$MU$3),60,0)))</f>
        <v>0</v>
      </c>
      <c r="MQ82" s="5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6">
        <f>IF(ISBLANK($MU$3),"",IF(OR(Tipy!KU76=Výsledky!$MP$6,Tipy!KU76=Výsledky!$MP$7,Tipy!KU76=Výsledky!$MP$8,Tipy!KU76=Výsledky!$MP$9),IF(VLOOKUP(Tipy!KU76,'Kategórie hráčov'!$A$2:$B$46,2,FALSE)=30,30,20),0))</f>
        <v>0</v>
      </c>
      <c r="MS82" s="56">
        <f>IF(ISBLANK($MU$3),"",IF(OR(Tipy!KV76=Výsledky!$MS$6,Tipy!KV76=Výsledky!$MS$7,Tipy!KV76=Výsledky!$MS$8,Tipy!KV76=Výsledky!$MS$9),IF(VLOOKUP(Tipy!KV76,'Kategórie hráčov'!$A$2:$B$46,2,FALSE)=30,30,20),0))</f>
        <v>0</v>
      </c>
      <c r="MT82" s="5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60">
        <f>IF(ISBLANK($MU$3),"",IF(ISBLANK(Tipy!KR76),"-",SUM(MP82:MT82)))</f>
        <v>20</v>
      </c>
      <c r="MV82" s="59"/>
      <c r="MW82" s="56" t="str">
        <f>IF(ISBLANK($NP$3),"",IF(ISBLANK(Tipy!KX76),0,IF(AND(Tipy!KX76=Výsledky!$NN$3,Tipy!KZ76=Výsledky!$NP$3),60,0)))</f>
        <v/>
      </c>
      <c r="MX82" s="56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56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56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57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0" t="str">
        <f>IF(ISBLANK($NP$3),"",IF(ISBLANK(Tipy!KX76),"-",SUM(MW82:NA82)))</f>
        <v/>
      </c>
      <c r="NC82" s="59"/>
      <c r="ND82" s="56" t="str">
        <f>IF(ISBLANK($NB$3),"",IF(ISBLANK(Tipy!LD76),0,IF(AND(Tipy!LD76=Výsledky!$MZ$3,Tipy!LF76=Výsledky!$NB$3),60,0)))</f>
        <v/>
      </c>
      <c r="NE82" s="56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56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56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57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0" t="str">
        <f>IF(ISBLANK($NB$3),"",IF(ISBLANK(Tipy!LD76),"-",SUM(ND82:NH82)))</f>
        <v/>
      </c>
      <c r="NJ82" s="59"/>
      <c r="NK82" s="56" t="str">
        <f>IF(ISBLANK($OD$3),"",IF(ISBLANK(Tipy!LJ76),0,IF(AND(Tipy!LJ76=Výsledky!$OB$3,Tipy!LL76=Výsledky!$OD$3),60,0)))</f>
        <v/>
      </c>
      <c r="NL82" s="56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56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56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57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0" t="str">
        <f>IF(ISBLANK($OD$3),"",IF(ISBLANK(Tipy!LJ76),"-",SUM(NK82:NO82)))</f>
        <v/>
      </c>
      <c r="NQ82" s="59"/>
      <c r="NR82" s="56" t="str">
        <f>IF(ISBLANK($NI$3),"",IF(ISBLANK(Tipy!LP76),0,IF(AND(Tipy!LP76=Výsledky!$NG$3,Tipy!LR76=Výsledky!$NI$3),60,0)))</f>
        <v/>
      </c>
      <c r="NS82" s="56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56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56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57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0" t="str">
        <f>IF(ISBLANK($NI$3),"",IF(ISBLANK(Tipy!LP76),"-",SUM(NR82:NV82)))</f>
        <v/>
      </c>
      <c r="NX82" s="59"/>
      <c r="NY82" s="56" t="str">
        <f>IF(ISBLANK($OK$3),"",IF(ISBLANK(Tipy!LV76),0,IF(AND(Tipy!LV76=Výsledky!$OI$3,Tipy!LX76=Výsledky!$OK$3),60,0)))</f>
        <v/>
      </c>
      <c r="NZ82" s="5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5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5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5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0" t="str">
        <f>IF(ISBLANK($OK$3),"",IF(ISBLANK(Tipy!LV76),"-",SUM(NY82:OC82)))</f>
        <v/>
      </c>
      <c r="OE82" s="59"/>
      <c r="OF82" s="56" t="str">
        <f>IF(ISBLANK($NW$3),"",IF(ISBLANK(Tipy!MB76),0,IF(AND(Tipy!MB76=Výsledky!$NU$3,Tipy!MD76=Výsledky!$NW$3),60,0)))</f>
        <v/>
      </c>
      <c r="OG82" s="5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5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5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5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0" t="str">
        <f>IF(ISBLANK($NW$3),"",IF(ISBLANK(Tipy!MB76),"-",SUM(OF82:OJ82)))</f>
        <v/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">
      <c r="A83" s="260">
        <f>Tipy!A77</f>
        <v>7</v>
      </c>
      <c r="B83" s="269" t="s">
        <v>259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>
        <f>IF(ISBLANK($MG$3),"",IF(ISBLANK(Tipy!KF77),0,IF(AND(Tipy!KF77=Výsledky!$ME$3,Tipy!KH77=Výsledky!$MG$3),60,0)))</f>
        <v>0</v>
      </c>
      <c r="MC83" s="5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6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6">
        <f>IF(ISBLANK($MG$3),"",IF(OR(Tipy!KJ77=Výsledky!$ME$6,Tipy!KJ77=Výsledky!$ME$7,Tipy!KJ77=Výsledky!$ME$8,Tipy!KJ77=Výsledky!$ME$9),VLOOKUP(Tipy!KJ77,'Kategórie hráčov'!$A$27:$B$76,2,FALSE),0))</f>
        <v>0</v>
      </c>
      <c r="MF83" s="5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60">
        <f>IF(ISBLANK($MG$3),"",IF(ISBLANK(Tipy!KF77),"-",SUM(MB83:MF83)))</f>
        <v>20</v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>
        <f>IF(ISBLANK($MU$3),"",IF(ISBLANK(Tipy!KR77),0,IF(AND(Tipy!KR77=Výsledky!$MS$3,Tipy!KT77=Výsledky!$MU$3),60,0)))</f>
        <v>0</v>
      </c>
      <c r="MQ83" s="5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6">
        <f>IF(ISBLANK($MU$3),"",IF(OR(Tipy!KU77=Výsledky!$MP$6,Tipy!KU77=Výsledky!$MP$7,Tipy!KU77=Výsledky!$MP$8,Tipy!KU77=Výsledky!$MP$9),IF(VLOOKUP(Tipy!KU77,'Kategórie hráčov'!$A$2:$B$46,2,FALSE)=30,30,20),0))</f>
        <v>20</v>
      </c>
      <c r="MS83" s="56">
        <f>IF(ISBLANK($MU$3),"",IF(OR(Tipy!KV77=Výsledky!$MS$6,Tipy!KV77=Výsledky!$MS$7,Tipy!KV77=Výsledky!$MS$8,Tipy!KV77=Výsledky!$MS$9),IF(VLOOKUP(Tipy!KV77,'Kategórie hráčov'!$A$2:$B$46,2,FALSE)=30,30,20),0))</f>
        <v>0</v>
      </c>
      <c r="MT83" s="57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60">
        <f>IF(ISBLANK($MU$3),"",IF(ISBLANK(Tipy!KR77),"-",SUM(MP83:MT83)))</f>
        <v>50</v>
      </c>
      <c r="MV83" s="59"/>
      <c r="MW83" s="56" t="str">
        <f>IF(ISBLANK($NP$3),"",IF(ISBLANK(Tipy!KX77),0,IF(AND(Tipy!KX77=Výsledky!$NN$3,Tipy!KZ77=Výsledky!$NP$3),60,0)))</f>
        <v/>
      </c>
      <c r="MX83" s="56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56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56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57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0" t="str">
        <f>IF(ISBLANK($NP$3),"",IF(ISBLANK(Tipy!KX77),"-",SUM(MW83:NA83)))</f>
        <v/>
      </c>
      <c r="NC83" s="59"/>
      <c r="ND83" s="56" t="str">
        <f>IF(ISBLANK($NB$3),"",IF(ISBLANK(Tipy!LD77),0,IF(AND(Tipy!LD77=Výsledky!$MZ$3,Tipy!LF77=Výsledky!$NB$3),60,0)))</f>
        <v/>
      </c>
      <c r="NE83" s="56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56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56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57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0" t="str">
        <f>IF(ISBLANK($NB$3),"",IF(ISBLANK(Tipy!LD77),"-",SUM(ND83:NH83)))</f>
        <v/>
      </c>
      <c r="NJ83" s="59"/>
      <c r="NK83" s="56" t="str">
        <f>IF(ISBLANK($OD$3),"",IF(ISBLANK(Tipy!LJ77),0,IF(AND(Tipy!LJ77=Výsledky!$OB$3,Tipy!LL77=Výsledky!$OD$3),60,0)))</f>
        <v/>
      </c>
      <c r="NL83" s="56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56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56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57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0" t="str">
        <f>IF(ISBLANK($OD$3),"",IF(ISBLANK(Tipy!LJ77),"-",SUM(NK83:NO83)))</f>
        <v/>
      </c>
      <c r="NQ83" s="59"/>
      <c r="NR83" s="56" t="str">
        <f>IF(ISBLANK($NI$3),"",IF(ISBLANK(Tipy!LP77),0,IF(AND(Tipy!LP77=Výsledky!$NG$3,Tipy!LR77=Výsledky!$NI$3),60,0)))</f>
        <v/>
      </c>
      <c r="NS83" s="56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56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56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57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0" t="str">
        <f>IF(ISBLANK($NI$3),"",IF(ISBLANK(Tipy!LP77),"-",SUM(NR83:NV83)))</f>
        <v/>
      </c>
      <c r="NX83" s="59"/>
      <c r="NY83" s="56" t="str">
        <f>IF(ISBLANK($OK$3),"",IF(ISBLANK(Tipy!LV77),0,IF(AND(Tipy!LV77=Výsledky!$OI$3,Tipy!LX77=Výsledky!$OK$3),60,0)))</f>
        <v/>
      </c>
      <c r="NZ83" s="5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5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5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5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0" t="str">
        <f>IF(ISBLANK($OK$3),"",IF(ISBLANK(Tipy!LV77),"-",SUM(NY83:OC83)))</f>
        <v/>
      </c>
      <c r="OE83" s="59"/>
      <c r="OF83" s="56" t="str">
        <f>IF(ISBLANK($NW$3),"",IF(ISBLANK(Tipy!MB77),0,IF(AND(Tipy!MB77=Výsledky!$NU$3,Tipy!MD77=Výsledky!$NW$3),60,0)))</f>
        <v/>
      </c>
      <c r="OG83" s="5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5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5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5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0" t="str">
        <f>IF(ISBLANK($NW$3),"",IF(ISBLANK(Tipy!MB77),"-",SUM(OF83:OJ83)))</f>
        <v/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25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>
        <f>IF(ISBLANK($MG$3),"",IF(ISBLANK(Tipy!KF78),0,IF(AND(Tipy!KF78=Výsledky!$ME$3,Tipy!KH78=Výsledky!$MG$3),60,0)))</f>
        <v>0</v>
      </c>
      <c r="MC84" s="5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6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6">
        <f>IF(ISBLANK($MG$3),"",IF(OR(Tipy!KJ78=Výsledky!$ME$6,Tipy!KJ78=Výsledky!$ME$7,Tipy!KJ78=Výsledky!$ME$8,Tipy!KJ78=Výsledky!$ME$9),VLOOKUP(Tipy!KJ78,'Kategórie hráčov'!$A$27:$B$76,2,FALSE),0))</f>
        <v>0</v>
      </c>
      <c r="MF84" s="5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60">
        <f>IF(ISBLANK($MG$3),"",IF(ISBLANK(Tipy!KF78),"-",SUM(MB84:MF84)))</f>
        <v>0</v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>
        <f>IF(ISBLANK($MU$3),"",IF(ISBLANK(Tipy!KR78),0,IF(AND(Tipy!KR78=Výsledky!$MS$3,Tipy!KT78=Výsledky!$MU$3),60,0)))</f>
        <v>0</v>
      </c>
      <c r="MQ84" s="5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6">
        <f>IF(ISBLANK($MU$3),"",IF(OR(Tipy!KU78=Výsledky!$MP$6,Tipy!KU78=Výsledky!$MP$7,Tipy!KU78=Výsledky!$MP$8,Tipy!KU78=Výsledky!$MP$9),IF(VLOOKUP(Tipy!KU78,'Kategórie hráčov'!$A$2:$B$46,2,FALSE)=30,30,20),0))</f>
        <v>20</v>
      </c>
      <c r="MS84" s="56">
        <f>IF(ISBLANK($MU$3),"",IF(OR(Tipy!KV78=Výsledky!$MS$6,Tipy!KV78=Výsledky!$MS$7,Tipy!KV78=Výsledky!$MS$8,Tipy!KV78=Výsledky!$MS$9),IF(VLOOKUP(Tipy!KV78,'Kategórie hráčov'!$A$2:$B$46,2,FALSE)=30,30,20),0))</f>
        <v>0</v>
      </c>
      <c r="MT84" s="57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60">
        <f>IF(ISBLANK($MU$3),"",IF(ISBLANK(Tipy!KR78),"-",SUM(MP84:MT84)))</f>
        <v>50</v>
      </c>
      <c r="MV84" s="59"/>
      <c r="MW84" s="56" t="str">
        <f>IF(ISBLANK($NP$3),"",IF(ISBLANK(Tipy!KX78),0,IF(AND(Tipy!KX78=Výsledky!$NN$3,Tipy!KZ78=Výsledky!$NP$3),60,0)))</f>
        <v/>
      </c>
      <c r="MX84" s="56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56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56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57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0" t="str">
        <f>IF(ISBLANK($NP$3),"",IF(ISBLANK(Tipy!KX78),"-",SUM(MW84:NA84)))</f>
        <v/>
      </c>
      <c r="NC84" s="59"/>
      <c r="ND84" s="56" t="str">
        <f>IF(ISBLANK($NB$3),"",IF(ISBLANK(Tipy!LD78),0,IF(AND(Tipy!LD78=Výsledky!$MZ$3,Tipy!LF78=Výsledky!$NB$3),60,0)))</f>
        <v/>
      </c>
      <c r="NE84" s="56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56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56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57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0" t="str">
        <f>IF(ISBLANK($NB$3),"",IF(ISBLANK(Tipy!LD78),"-",SUM(ND84:NH84)))</f>
        <v/>
      </c>
      <c r="NJ84" s="59"/>
      <c r="NK84" s="62" t="str">
        <f>IF(ISBLANK($OD$3),"",IF(ISBLANK(Tipy!LJ78),0,IF(AND(Tipy!LJ78=Výsledky!$OB$3,Tipy!LL78=Výsledky!$OD$3),60,0)))</f>
        <v/>
      </c>
      <c r="NL84" s="63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3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3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4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65" t="str">
        <f>IF(ISBLANK($OD$3),"",IF(ISBLANK(Tipy!LJ78),"-",SUM(NK84:NO84)))</f>
        <v/>
      </c>
      <c r="NQ84" s="59"/>
      <c r="NR84" s="56" t="str">
        <f>IF(ISBLANK($NI$3),"",IF(ISBLANK(Tipy!LP78),0,IF(AND(Tipy!LP78=Výsledky!$NG$3,Tipy!LR78=Výsledky!$NI$3),60,0)))</f>
        <v/>
      </c>
      <c r="NS84" s="56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56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56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57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0" t="str">
        <f>IF(ISBLANK($NI$3),"",IF(ISBLANK(Tipy!LP78),"-",SUM(NR84:NV84)))</f>
        <v/>
      </c>
      <c r="NX84" s="59"/>
      <c r="NY84" s="62" t="str">
        <f>IF(ISBLANK($OK$3),"",IF(ISBLANK(Tipy!LV78),0,IF(AND(Tipy!LV78=Výsledky!$OI$3,Tipy!LX78=Výsledky!$OK$3),60,0)))</f>
        <v/>
      </c>
      <c r="NZ84" s="63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3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3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4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5" t="str">
        <f>IF(ISBLANK($OK$3),"",IF(ISBLANK(Tipy!LV78),"-",SUM(NY84:OC84)))</f>
        <v/>
      </c>
      <c r="OE84" s="59"/>
      <c r="OF84" s="56" t="str">
        <f>IF(ISBLANK($NW$3),"",IF(ISBLANK(Tipy!MB78),0,IF(AND(Tipy!MB78=Výsledky!$NU$3,Tipy!MD78=Výsledky!$NW$3),60,0)))</f>
        <v/>
      </c>
      <c r="OG84" s="5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5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5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5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0" t="str">
        <f>IF(ISBLANK($NW$3),"",IF(ISBLANK(Tipy!MB78),"-",SUM(OF84:OJ84)))</f>
        <v/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25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25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">
      <c r="A92" s="442" t="s">
        <v>150</v>
      </c>
      <c r="B92" s="74" t="s">
        <v>143</v>
      </c>
      <c r="C92" s="75"/>
      <c r="D92" s="409">
        <f>IF(ISBLANK(I3),"",COUNTIF(I12:I90,"&gt;=0"))</f>
        <v>0</v>
      </c>
      <c r="E92" s="409"/>
      <c r="F92" s="416">
        <f>IF(ISBLANK(I3),"",D92/COUNT($A$12:$A$90))</f>
        <v>0</v>
      </c>
      <c r="G92" s="416"/>
      <c r="H92" s="76"/>
      <c r="I92" s="77"/>
      <c r="J92" s="78"/>
      <c r="K92" s="409">
        <f>IF(ISBLANK(P3),"",COUNTIF(P12:P90,"&gt;=0"))</f>
        <v>67</v>
      </c>
      <c r="L92" s="409"/>
      <c r="M92" s="416">
        <f>IF(ISBLANK(P3),"",K92/COUNT($A$12:$A$90))</f>
        <v>0.9178082191780822</v>
      </c>
      <c r="N92" s="416"/>
      <c r="O92" s="76"/>
      <c r="P92" s="77"/>
      <c r="Q92" s="79"/>
      <c r="R92" s="409">
        <f>IF(ISBLANK(W3),"",COUNTIF(W12:W90,"&gt;=0"))</f>
        <v>62</v>
      </c>
      <c r="S92" s="409"/>
      <c r="T92" s="416">
        <f>IF(ISBLANK(W3),"",R92/COUNT($A$12:$A$90))</f>
        <v>0.84931506849315064</v>
      </c>
      <c r="U92" s="416"/>
      <c r="V92" s="76"/>
      <c r="W92" s="77"/>
      <c r="X92" s="79"/>
      <c r="Y92" s="409">
        <f>IF(ISBLANK(AD3),"",COUNTIF(AD12:AD90,"&gt;=0"))</f>
        <v>62</v>
      </c>
      <c r="Z92" s="409"/>
      <c r="AA92" s="416">
        <f>IF(ISBLANK(AD3),"",Y92/COUNT($A$12:$A$90))</f>
        <v>0.84931506849315064</v>
      </c>
      <c r="AB92" s="416"/>
      <c r="AC92" s="76"/>
      <c r="AD92" s="77"/>
      <c r="AE92" s="79"/>
      <c r="AF92" s="409">
        <f>IF(ISBLANK(AK3),"",COUNTIF(AK12:AK90,"&gt;=0"))</f>
        <v>58</v>
      </c>
      <c r="AG92" s="409"/>
      <c r="AH92" s="416">
        <f>IF(ISBLANK(AK3),"",AF92/COUNT($A$12:$A$90))</f>
        <v>0.79452054794520544</v>
      </c>
      <c r="AI92" s="416"/>
      <c r="AJ92" s="76"/>
      <c r="AK92" s="77"/>
      <c r="AL92" s="79"/>
      <c r="AM92" s="409">
        <f>IF(ISBLANK(AR3),"",COUNTIF(AR12:AR90,"&gt;=0"))</f>
        <v>62</v>
      </c>
      <c r="AN92" s="409"/>
      <c r="AO92" s="416">
        <f>IF(ISBLANK(AR3),"",AM92/COUNT($A$12:$A$90))</f>
        <v>0.84931506849315064</v>
      </c>
      <c r="AP92" s="416"/>
      <c r="AQ92" s="76"/>
      <c r="AR92" s="77"/>
      <c r="AS92" s="79"/>
      <c r="AT92" s="408">
        <f>IF(ISBLANK(AY3),"",COUNTIF(AY12:AY90,"&gt;=0"))</f>
        <v>60</v>
      </c>
      <c r="AU92" s="409"/>
      <c r="AV92" s="416">
        <f>IF(ISBLANK(AY3),"",AT92/COUNT($A$12:$A$90))</f>
        <v>0.82191780821917804</v>
      </c>
      <c r="AW92" s="416"/>
      <c r="AX92" s="76"/>
      <c r="AY92" s="77"/>
      <c r="AZ92" s="79"/>
      <c r="BA92" s="409">
        <f>IF(ISBLANK(BF3),"",COUNTIF(BF12:BF90,"&gt;=0"))</f>
        <v>51</v>
      </c>
      <c r="BB92" s="409"/>
      <c r="BC92" s="416">
        <f>IF(ISBLANK(BF3),"",BA92/COUNT($A$12:$A$90))</f>
        <v>0.69863013698630139</v>
      </c>
      <c r="BD92" s="416"/>
      <c r="BE92" s="76"/>
      <c r="BF92" s="77"/>
      <c r="BG92" s="79"/>
      <c r="BH92" s="409">
        <f>IF(ISBLANK(BM3),"",COUNTIF(BM12:BM90,"&gt;=0"))</f>
        <v>54</v>
      </c>
      <c r="BI92" s="409"/>
      <c r="BJ92" s="416">
        <f>IF(ISBLANK(BM3),"",BH92/COUNT($A$12:$A$90))</f>
        <v>0.73972602739726023</v>
      </c>
      <c r="BK92" s="416"/>
      <c r="BL92" s="76"/>
      <c r="BM92" s="77"/>
      <c r="BN92" s="79"/>
      <c r="BO92" s="409">
        <f>IF(ISBLANK(BT3),"",COUNTIF(BT12:BT90,"&gt;=0"))</f>
        <v>58</v>
      </c>
      <c r="BP92" s="409"/>
      <c r="BQ92" s="416">
        <f>IF(ISBLANK(BT3),"",BO92/COUNT($A$12:$A$90))</f>
        <v>0.79452054794520544</v>
      </c>
      <c r="BR92" s="416"/>
      <c r="BS92" s="76"/>
      <c r="BT92" s="77"/>
      <c r="BU92" s="79"/>
      <c r="BV92" s="409">
        <f>IF(ISBLANK(CA3),"",COUNTIF(CA12:CA90,"&gt;=0"))</f>
        <v>57</v>
      </c>
      <c r="BW92" s="409"/>
      <c r="BX92" s="416">
        <f>IF(ISBLANK(CA3),"",BV92/COUNT($A$12:$A$90))</f>
        <v>0.78082191780821919</v>
      </c>
      <c r="BY92" s="416"/>
      <c r="BZ92" s="76"/>
      <c r="CA92" s="77"/>
      <c r="CB92" s="79"/>
      <c r="CC92" s="409">
        <f>IF(ISBLANK(CH3),"",COUNTIF(CH12:CH90,"&gt;=0"))</f>
        <v>54</v>
      </c>
      <c r="CD92" s="409"/>
      <c r="CE92" s="416">
        <f>IF(ISBLANK(CH3),"",CC92/COUNT($A$12:$A$90))</f>
        <v>0.73972602739726023</v>
      </c>
      <c r="CF92" s="416"/>
      <c r="CG92" s="76"/>
      <c r="CH92" s="77"/>
      <c r="CI92" s="79"/>
      <c r="CJ92" s="409">
        <f>IF(ISBLANK(CO3),"",COUNTIF(CO12:CO90,"&gt;=0"))</f>
        <v>57</v>
      </c>
      <c r="CK92" s="409"/>
      <c r="CL92" s="416">
        <f>IF(ISBLANK(CO3),"",CJ92/COUNT($A$12:$A$90))</f>
        <v>0.78082191780821919</v>
      </c>
      <c r="CM92" s="416"/>
      <c r="CN92" s="76"/>
      <c r="CO92" s="77"/>
      <c r="CP92" s="79"/>
      <c r="CQ92" s="409">
        <f>IF(ISBLANK(CV3),"",COUNTIF(CV12:CV90,"&gt;=0"))</f>
        <v>54</v>
      </c>
      <c r="CR92" s="409"/>
      <c r="CS92" s="416">
        <f>IF(ISBLANK(CV3),"",CQ92/COUNT($A$12:$A$90))</f>
        <v>0.73972602739726023</v>
      </c>
      <c r="CT92" s="416"/>
      <c r="CU92" s="76"/>
      <c r="CV92" s="77"/>
      <c r="CW92" s="79"/>
      <c r="CX92" s="409">
        <f>IF(ISBLANK(DC3),"",COUNTIF(DC12:DC90,"&gt;=0"))</f>
        <v>53</v>
      </c>
      <c r="CY92" s="409"/>
      <c r="CZ92" s="416">
        <f>IF(ISBLANK(DC3),"",CX92/COUNT($A$12:$A$90))</f>
        <v>0.72602739726027399</v>
      </c>
      <c r="DA92" s="416"/>
      <c r="DB92" s="76"/>
      <c r="DC92" s="77"/>
      <c r="DD92" s="79"/>
      <c r="DE92" s="409">
        <f>IF(ISBLANK(DJ3),"",COUNTIF(DJ12:DJ90,"&gt;=0"))</f>
        <v>52</v>
      </c>
      <c r="DF92" s="409"/>
      <c r="DG92" s="416">
        <f>IF(ISBLANK(DJ3),"",DE92/COUNT($A$12:$A$90))</f>
        <v>0.71232876712328763</v>
      </c>
      <c r="DH92" s="416"/>
      <c r="DI92" s="76"/>
      <c r="DJ92" s="77"/>
      <c r="DK92" s="79"/>
      <c r="DL92" s="409">
        <f>IF(ISBLANK(DQ3),"",COUNTIF(DQ12:DQ90,"&gt;=0"))</f>
        <v>57</v>
      </c>
      <c r="DM92" s="409"/>
      <c r="DN92" s="416">
        <f>IF(ISBLANK(DQ3),"",DL92/COUNT($A$12:$A$90))</f>
        <v>0.78082191780821919</v>
      </c>
      <c r="DO92" s="416"/>
      <c r="DP92" s="76"/>
      <c r="DQ92" s="77"/>
      <c r="DR92" s="79"/>
      <c r="DS92" s="409">
        <f>IF(ISBLANK(DX3),"",COUNTIF(DX12:DX90,"&gt;=0"))</f>
        <v>44</v>
      </c>
      <c r="DT92" s="409"/>
      <c r="DU92" s="416">
        <f>IF(ISBLANK(DX3),"",DS92/COUNT($A$12:$A$90))</f>
        <v>0.60273972602739723</v>
      </c>
      <c r="DV92" s="416"/>
      <c r="DW92" s="76"/>
      <c r="DX92" s="77"/>
      <c r="DY92" s="79"/>
      <c r="DZ92" s="409">
        <f>IF(ISBLANK(EE3),"",COUNTIF(EE12:EE90,"&gt;=0"))</f>
        <v>52</v>
      </c>
      <c r="EA92" s="409"/>
      <c r="EB92" s="416">
        <f>IF(ISBLANK(EE3),"",DZ92/COUNT($A$12:$A$90))</f>
        <v>0.71232876712328763</v>
      </c>
      <c r="EC92" s="416"/>
      <c r="ED92" s="76"/>
      <c r="EE92" s="77"/>
      <c r="EF92" s="79"/>
      <c r="EG92" s="409">
        <f>IF(ISBLANK(EL3),"",COUNTIF(EL12:EL90,"&gt;=0"))</f>
        <v>51</v>
      </c>
      <c r="EH92" s="409"/>
      <c r="EI92" s="416">
        <f>IF(ISBLANK(EL3),"",EG92/COUNT($A$12:$A$90))</f>
        <v>0.69863013698630139</v>
      </c>
      <c r="EJ92" s="416"/>
      <c r="EK92" s="76"/>
      <c r="EL92" s="77"/>
      <c r="EM92" s="79"/>
      <c r="EN92" s="409">
        <f>IF(ISBLANK(ES3),"",COUNTIF(ES12:ES90,"&gt;=0"))</f>
        <v>51</v>
      </c>
      <c r="EO92" s="409"/>
      <c r="EP92" s="416">
        <f>IF(ISBLANK(ES3),"",EN92/COUNT($A$12:$A$90))</f>
        <v>0.69863013698630139</v>
      </c>
      <c r="EQ92" s="416"/>
      <c r="ER92" s="76"/>
      <c r="ES92" s="77"/>
      <c r="ET92" s="79"/>
      <c r="EU92" s="409">
        <f>IF(ISBLANK(EZ3),"",COUNTIF(EZ12:EZ90,"&gt;=0"))</f>
        <v>48</v>
      </c>
      <c r="EV92" s="409"/>
      <c r="EW92" s="416">
        <f>IF(ISBLANK(EZ3),"",EU92/COUNT($A$12:$A$90))</f>
        <v>0.65753424657534243</v>
      </c>
      <c r="EX92" s="416"/>
      <c r="EY92" s="76"/>
      <c r="EZ92" s="77"/>
      <c r="FA92" s="79"/>
      <c r="FB92" s="409">
        <f>IF(ISBLANK(FG3),"",COUNTIF(FG12:FG90,"&gt;=0"))</f>
        <v>47</v>
      </c>
      <c r="FC92" s="409"/>
      <c r="FD92" s="416">
        <f>IF(ISBLANK(FG3),"",FB92/COUNT($A$12:$A$90))</f>
        <v>0.64383561643835618</v>
      </c>
      <c r="FE92" s="416"/>
      <c r="FF92" s="76"/>
      <c r="FG92" s="77"/>
      <c r="FH92" s="79"/>
      <c r="FI92" s="409">
        <f>IF(ISBLANK(FN3),"",COUNTIF(FN12:FN90,"&gt;=0"))</f>
        <v>47</v>
      </c>
      <c r="FJ92" s="409"/>
      <c r="FK92" s="416">
        <f>IF(ISBLANK(FN3),"",FI92/COUNT($A$12:$A$90))</f>
        <v>0.64383561643835618</v>
      </c>
      <c r="FL92" s="416"/>
      <c r="FM92" s="76"/>
      <c r="FN92" s="77"/>
      <c r="FO92" s="79"/>
      <c r="FP92" s="409">
        <f>IF(ISBLANK(DJ3),"",COUNTIF(FU12:FU90,"&gt;=0"))</f>
        <v>51</v>
      </c>
      <c r="FQ92" s="409"/>
      <c r="FR92" s="416">
        <f>IF(ISBLANK(DJ3),"",FP92/COUNT($A$12:$A$90))</f>
        <v>0.69863013698630139</v>
      </c>
      <c r="FS92" s="416"/>
      <c r="FT92" s="76"/>
      <c r="FU92" s="77"/>
      <c r="FV92" s="79"/>
      <c r="FW92" s="409">
        <f>IF(ISBLANK(GB3),"",COUNTIF(GB12:GB90,"&gt;=0"))</f>
        <v>48</v>
      </c>
      <c r="FX92" s="409"/>
      <c r="FY92" s="416">
        <f>IF(ISBLANK(GB3),"",FW92/COUNT($A$12:$A$90))</f>
        <v>0.65753424657534243</v>
      </c>
      <c r="FZ92" s="416"/>
      <c r="GA92" s="76"/>
      <c r="GB92" s="77"/>
      <c r="GC92" s="79"/>
      <c r="GD92" s="409">
        <f>IF(ISBLANK(GI3),"",COUNTIF(GI12:GI90,"&gt;=0"))</f>
        <v>45</v>
      </c>
      <c r="GE92" s="409"/>
      <c r="GF92" s="416">
        <f>IF(ISBLANK(GI3),"",GD92/COUNT($A$12:$A$90))</f>
        <v>0.61643835616438358</v>
      </c>
      <c r="GG92" s="416"/>
      <c r="GH92" s="76"/>
      <c r="GI92" s="77"/>
      <c r="GJ92" s="79"/>
      <c r="GK92" s="409">
        <f>IF(ISBLANK(GP3),"",COUNTIF(GP12:GP90,"&gt;=0"))</f>
        <v>47</v>
      </c>
      <c r="GL92" s="409"/>
      <c r="GM92" s="416">
        <f>IF(ISBLANK(GP3),"",GK92/COUNT($A$12:$A$90))</f>
        <v>0.64383561643835618</v>
      </c>
      <c r="GN92" s="416"/>
      <c r="GO92" s="76"/>
      <c r="GP92" s="77"/>
      <c r="GQ92" s="79"/>
      <c r="GR92" s="409">
        <f>IF(ISBLANK(GW3),"",COUNTIF(GW12:GW90,"&gt;=0"))</f>
        <v>45</v>
      </c>
      <c r="GS92" s="409"/>
      <c r="GT92" s="416">
        <f>IF(ISBLANK(GI3),"",GR92/COUNT($A$12:$A$90))</f>
        <v>0.61643835616438358</v>
      </c>
      <c r="GU92" s="416"/>
      <c r="GV92" s="76"/>
      <c r="GW92" s="77"/>
      <c r="GX92" s="79"/>
      <c r="GY92" s="409">
        <f>IF(ISBLANK(HD3),"",COUNTIF(HD12:HD90,"&gt;=0"))</f>
        <v>50</v>
      </c>
      <c r="GZ92" s="409"/>
      <c r="HA92" s="416">
        <f>IF(ISBLANK(HD3),"",GY92/COUNT($A$12:$A$90))</f>
        <v>0.68493150684931503</v>
      </c>
      <c r="HB92" s="416"/>
      <c r="HC92" s="76"/>
      <c r="HD92" s="77"/>
      <c r="HE92" s="79"/>
      <c r="HF92" s="409">
        <f>IF(ISBLANK(HK3),"",COUNTIF(HK12:HK90,"&gt;=0"))</f>
        <v>48</v>
      </c>
      <c r="HG92" s="409"/>
      <c r="HH92" s="416">
        <f>IF(ISBLANK(HK3),"",HF92/COUNT($A$12:$A$90))</f>
        <v>0.65753424657534243</v>
      </c>
      <c r="HI92" s="416"/>
      <c r="HJ92" s="76"/>
      <c r="HK92" s="77"/>
      <c r="HL92" s="79"/>
      <c r="HM92" s="409">
        <f>IF(ISBLANK(HR3),"",COUNTIF(HR12:HR90,"&gt;=0"))</f>
        <v>48</v>
      </c>
      <c r="HN92" s="409"/>
      <c r="HO92" s="416">
        <f>IF(ISBLANK(HR3),"",HM92/COUNT($A$12:$A$90))</f>
        <v>0.65753424657534243</v>
      </c>
      <c r="HP92" s="416"/>
      <c r="HQ92" s="76"/>
      <c r="HR92" s="77"/>
      <c r="HS92" s="79"/>
      <c r="HT92" s="409">
        <f>IF(ISBLANK(HY3),"",COUNTIF(HY12:HY90,"&gt;=0"))</f>
        <v>46</v>
      </c>
      <c r="HU92" s="409"/>
      <c r="HV92" s="416">
        <f>IF(ISBLANK(HR3),"",HT92/COUNT($A$12:$A$90))</f>
        <v>0.63013698630136983</v>
      </c>
      <c r="HW92" s="416"/>
      <c r="HX92" s="76"/>
      <c r="HY92" s="77"/>
      <c r="HZ92" s="79"/>
      <c r="IA92" s="409">
        <f>IF(ISBLANK(IF3),"",COUNTIF(IF12:IF90,"&gt;=0"))</f>
        <v>49</v>
      </c>
      <c r="IB92" s="409"/>
      <c r="IC92" s="416">
        <f>IF(ISBLANK(IF3),"",IA92/COUNT($A$12:$A$90))</f>
        <v>0.67123287671232879</v>
      </c>
      <c r="ID92" s="416"/>
      <c r="IE92" s="76"/>
      <c r="IF92" s="77"/>
      <c r="IG92" s="79"/>
      <c r="IH92" s="409">
        <f>IF(ISBLANK(IF3),"",COUNTIF(IM12:IM90,"&gt;=0"))</f>
        <v>45</v>
      </c>
      <c r="II92" s="409"/>
      <c r="IJ92" s="416">
        <f>IF(ISBLANK(IF3),"",IH92/COUNT($A$12:$A$90))</f>
        <v>0.61643835616438358</v>
      </c>
      <c r="IK92" s="416"/>
      <c r="IL92" s="76"/>
      <c r="IM92" s="77"/>
      <c r="IN92" s="79"/>
      <c r="IO92" s="409">
        <f>IF(ISBLANK(IT3),"",COUNTIF(IT12:IT90,"&gt;=0"))</f>
        <v>46</v>
      </c>
      <c r="IP92" s="409"/>
      <c r="IQ92" s="416">
        <f>IF(ISBLANK(IT3),"",IO92/COUNT($A$12:$A$90))</f>
        <v>0.63013698630136983</v>
      </c>
      <c r="IR92" s="416"/>
      <c r="IS92" s="76"/>
      <c r="IT92" s="77"/>
      <c r="IU92" s="79"/>
      <c r="IV92" s="409">
        <f>IF(ISBLANK(JA3),"",COUNTIF(JA12:JA90,"&gt;=0"))</f>
        <v>49</v>
      </c>
      <c r="IW92" s="409"/>
      <c r="IX92" s="416">
        <f>IF(ISBLANK(JA3),"",IV92/COUNT($A$12:$A$90))</f>
        <v>0.67123287671232879</v>
      </c>
      <c r="IY92" s="416"/>
      <c r="IZ92" s="76"/>
      <c r="JA92" s="77"/>
      <c r="JB92" s="79"/>
      <c r="JC92" s="409">
        <f>IF(ISBLANK(JH3),"",COUNTIF(JH12:JH90,"&gt;=0"))</f>
        <v>42</v>
      </c>
      <c r="JD92" s="409"/>
      <c r="JE92" s="416">
        <f>IF(ISBLANK(JH3),"",JC92/COUNT($A$12:$A$90))</f>
        <v>0.57534246575342463</v>
      </c>
      <c r="JF92" s="416"/>
      <c r="JG92" s="76"/>
      <c r="JH92" s="77"/>
      <c r="JI92" s="79"/>
      <c r="JJ92" s="409">
        <f>IF(ISBLANK(JH3),"",COUNTIF(JO12:JO90,"&gt;=0"))</f>
        <v>0</v>
      </c>
      <c r="JK92" s="409"/>
      <c r="JL92" s="416">
        <f>IF(ISBLANK(JH3),"",JJ92/COUNT($A$12:$A$90))</f>
        <v>0</v>
      </c>
      <c r="JM92" s="416"/>
      <c r="JN92" s="76"/>
      <c r="JO92" s="77"/>
      <c r="JP92" s="79"/>
      <c r="JQ92" s="409">
        <f>IF(ISBLANK(JV3),"",COUNTIF(JV12:JV90,"&gt;=0"))</f>
        <v>42</v>
      </c>
      <c r="JR92" s="409"/>
      <c r="JS92" s="416">
        <f>IF(ISBLANK(JV3),"",JQ92/COUNT($A$12:$A$90))</f>
        <v>0.57534246575342463</v>
      </c>
      <c r="JT92" s="416"/>
      <c r="JU92" s="76"/>
      <c r="JV92" s="77"/>
      <c r="JW92" s="79"/>
      <c r="JX92" s="409">
        <f>IF(ISBLANK(KQ3),"",COUNTIF(KC12:KC90,"&gt;=0"))</f>
        <v>0</v>
      </c>
      <c r="JY92" s="409"/>
      <c r="JZ92" s="416">
        <f>IF(ISBLANK(KQ3),"",JX92/COUNT($A$12:$A$90))</f>
        <v>0</v>
      </c>
      <c r="KA92" s="416"/>
      <c r="KB92" s="76"/>
      <c r="KC92" s="77"/>
      <c r="KD92" s="79"/>
      <c r="KE92" s="409">
        <f>IF(ISBLANK(KJ3),"",COUNTIF(KJ12:KJ90,"&gt;=0"))</f>
        <v>46</v>
      </c>
      <c r="KF92" s="409"/>
      <c r="KG92" s="416">
        <f>IF(ISBLANK(KJ3),"",KE92/COUNT($A$12:$A$90))</f>
        <v>0.63013698630136983</v>
      </c>
      <c r="KH92" s="416"/>
      <c r="KI92" s="76"/>
      <c r="KJ92" s="77"/>
      <c r="KK92" s="79"/>
      <c r="KL92" s="409">
        <f>IF(ISBLANK(KQ3),"",COUNTIF(KQ12:KQ90,"&gt;=0"))</f>
        <v>43</v>
      </c>
      <c r="KM92" s="409"/>
      <c r="KN92" s="416">
        <f>IF(ISBLANK(KQ3),"",KL92/COUNT($A$12:$A$90))</f>
        <v>0.58904109589041098</v>
      </c>
      <c r="KO92" s="416"/>
      <c r="KP92" s="76"/>
      <c r="KQ92" s="77"/>
      <c r="KR92" s="79"/>
      <c r="KS92" s="409">
        <f>IF(ISBLANK(KX3),"",COUNTIF(KX12:KX90,"&gt;=0"))</f>
        <v>43</v>
      </c>
      <c r="KT92" s="409"/>
      <c r="KU92" s="416">
        <f>IF(ISBLANK(KX3),"",KS92/COUNT($A$12:$A$90))</f>
        <v>0.58904109589041098</v>
      </c>
      <c r="KV92" s="416"/>
      <c r="KW92" s="76"/>
      <c r="KX92" s="77"/>
      <c r="KY92" s="80"/>
      <c r="KZ92" s="409">
        <f>IF(ISBLANK(LE3),"",COUNTIF(LE12:LE90,"&gt;=0"))</f>
        <v>45</v>
      </c>
      <c r="LA92" s="409"/>
      <c r="LB92" s="416">
        <f>IF(ISBLANK(LE3),"",KZ92/COUNT($A$12:$A$90))</f>
        <v>0.61643835616438358</v>
      </c>
      <c r="LC92" s="416"/>
      <c r="LD92" s="76"/>
      <c r="LE92" s="77"/>
      <c r="LF92" s="79"/>
      <c r="LG92" s="409">
        <f>IF(ISBLANK(LL3),"",COUNTIF(LL12:LL90,"&gt;=0"))</f>
        <v>40</v>
      </c>
      <c r="LH92" s="409"/>
      <c r="LI92" s="416">
        <f>IF(ISBLANK(LL3),"",LG92/COUNT($A$12:$A$90))</f>
        <v>0.54794520547945202</v>
      </c>
      <c r="LJ92" s="416"/>
      <c r="LK92" s="76"/>
      <c r="LL92" s="77"/>
      <c r="LM92" s="79"/>
      <c r="LN92" s="409">
        <f>IF(ISBLANK(LS3),"",COUNTIF(LS12:LS90,"&gt;=0"))</f>
        <v>43</v>
      </c>
      <c r="LO92" s="409"/>
      <c r="LP92" s="416">
        <f>IF(ISBLANK(LS3),"",LN92/COUNT($A$12:$A$90))</f>
        <v>0.58904109589041098</v>
      </c>
      <c r="LQ92" s="416"/>
      <c r="LR92" s="76"/>
      <c r="LS92" s="77"/>
      <c r="LT92" s="79"/>
      <c r="LU92" s="409">
        <f>IF(ISBLANK(LZ3),"",COUNTIF(LZ12:LZ90,"&gt;=0"))</f>
        <v>42</v>
      </c>
      <c r="LV92" s="409"/>
      <c r="LW92" s="416">
        <f>IF(ISBLANK(LZ3),"",LU92/COUNT($A$12:$A$90))</f>
        <v>0.57534246575342463</v>
      </c>
      <c r="LX92" s="416"/>
      <c r="LY92" s="76"/>
      <c r="LZ92" s="77"/>
      <c r="MA92" s="79"/>
      <c r="MB92" s="409">
        <f>IF(ISBLANK(MG3),"",COUNTIF(MG12:MG90,"&gt;=0"))</f>
        <v>43</v>
      </c>
      <c r="MC92" s="409"/>
      <c r="MD92" s="416">
        <f>IF(ISBLANK(MG3),"",MB92/COUNT($A$12:$A$90))</f>
        <v>0.58904109589041098</v>
      </c>
      <c r="ME92" s="416"/>
      <c r="MF92" s="76"/>
      <c r="MG92" s="77"/>
      <c r="MH92" s="79"/>
      <c r="MI92" s="409" t="str">
        <f>IF(ISBLANK(MN3),"",COUNTIF(MN12:MN90,"&gt;=0"))</f>
        <v/>
      </c>
      <c r="MJ92" s="409"/>
      <c r="MK92" s="416" t="str">
        <f>IF(ISBLANK(MN3),"",MI92/COUNT($A$12:$A$90))</f>
        <v/>
      </c>
      <c r="ML92" s="416"/>
      <c r="MM92" s="76"/>
      <c r="MN92" s="77"/>
      <c r="MO92" s="79"/>
      <c r="MP92" s="409">
        <f>IF(ISBLANK(MU3),"",COUNTIF(MU12:MU90,"&gt;=0"))</f>
        <v>42</v>
      </c>
      <c r="MQ92" s="409"/>
      <c r="MR92" s="416">
        <f>IF(ISBLANK(MU3),"",MP92/COUNT($A$12:$A$90))</f>
        <v>0.57534246575342463</v>
      </c>
      <c r="MS92" s="416"/>
      <c r="MT92" s="76"/>
      <c r="MU92" s="77"/>
      <c r="MV92" s="79"/>
      <c r="MW92" s="409" t="str">
        <f>IF(ISBLANK(NP3),"",COUNTIF(NB12:NB90,"&gt;=0"))</f>
        <v/>
      </c>
      <c r="MX92" s="409"/>
      <c r="MY92" s="416" t="str">
        <f>IF(ISBLANK(NP3),"",MW92/COUNT($A$12:$A$90))</f>
        <v/>
      </c>
      <c r="MZ92" s="416"/>
      <c r="NA92" s="76"/>
      <c r="NB92" s="77"/>
      <c r="NC92" s="79"/>
      <c r="ND92" s="409" t="str">
        <f>IF(ISBLANK(NB3),"",COUNTIF(NI12:NI90,"&gt;=0"))</f>
        <v/>
      </c>
      <c r="NE92" s="409"/>
      <c r="NF92" s="416" t="str">
        <f>IF(ISBLANK(NB3),"",ND92/COUNT($A$12:$A$90))</f>
        <v/>
      </c>
      <c r="NG92" s="416"/>
      <c r="NH92" s="76"/>
      <c r="NI92" s="77"/>
      <c r="NJ92" s="79"/>
      <c r="NK92" s="409" t="str">
        <f>IF(ISBLANK(OD3),"",COUNTIF(NP12:NP90,"&gt;=0"))</f>
        <v/>
      </c>
      <c r="NL92" s="409"/>
      <c r="NM92" s="416" t="str">
        <f>IF(ISBLANK(OD3),"",NK92/COUNT($A$12:$A$90))</f>
        <v/>
      </c>
      <c r="NN92" s="416"/>
      <c r="NO92" s="76"/>
      <c r="NP92" s="77"/>
      <c r="NQ92" s="79"/>
      <c r="NR92" s="409" t="str">
        <f>IF(ISBLANK(NI3),"",COUNTIF(NW12:NW90,"&gt;=0"))</f>
        <v/>
      </c>
      <c r="NS92" s="409"/>
      <c r="NT92" s="416" t="str">
        <f>IF(ISBLANK(NI3),"",NR92/COUNT($A$12:$A$90))</f>
        <v/>
      </c>
      <c r="NU92" s="416"/>
      <c r="NV92" s="76"/>
      <c r="NW92" s="77"/>
      <c r="NX92" s="79"/>
      <c r="NY92" s="409" t="str">
        <f>IF(ISBLANK(OK3),"",COUNTIF(OD12:OD90,"&gt;=0"))</f>
        <v/>
      </c>
      <c r="NZ92" s="409"/>
      <c r="OA92" s="416" t="str">
        <f>IF(ISBLANK(OK3),"",NY92/COUNT($A$12:$A$90))</f>
        <v/>
      </c>
      <c r="OB92" s="416"/>
      <c r="OC92" s="76"/>
      <c r="OD92" s="77"/>
      <c r="OE92" s="79"/>
      <c r="OF92" s="409" t="str">
        <f>IF(ISBLANK(NW3),"",COUNTIF(OK12:OK90,"&gt;=0"))</f>
        <v/>
      </c>
      <c r="OG92" s="409"/>
      <c r="OH92" s="416" t="str">
        <f>IF(ISBLANK(NW3),"",OF92/COUNT($A$12:$A$90))</f>
        <v/>
      </c>
      <c r="OI92" s="416"/>
      <c r="OJ92" s="76"/>
      <c r="OK92" s="77"/>
      <c r="OL92" s="79"/>
      <c r="OM92" s="409" t="str">
        <f>IF(ISBLANK(OR3),"",COUNTIF(OR12:OR90,"&gt;=0"))</f>
        <v/>
      </c>
      <c r="ON92" s="409"/>
      <c r="OO92" s="416" t="str">
        <f>IF(ISBLANK(OR3),"",OM92/COUNT($A$12:$A$90))</f>
        <v/>
      </c>
      <c r="OP92" s="416"/>
      <c r="OQ92" s="76"/>
      <c r="OR92" s="77"/>
      <c r="OS92" s="79"/>
      <c r="OT92" s="409" t="str">
        <f>IF(ISBLANK(OY3),"",COUNTIF(OY12:OY90,"&gt;=0"))</f>
        <v/>
      </c>
      <c r="OU92" s="409"/>
      <c r="OV92" s="416" t="str">
        <f>IF(ISBLANK(OY3),"",OT92/COUNT($A$12:$A$90))</f>
        <v/>
      </c>
      <c r="OW92" s="416"/>
      <c r="OX92" s="76"/>
      <c r="OY92" s="77"/>
      <c r="OZ92" s="79"/>
      <c r="PA92" s="409" t="str">
        <f>IF(ISBLANK(PF3),"",COUNTIF(PF12:PF90,"&gt;=0"))</f>
        <v/>
      </c>
      <c r="PB92" s="409"/>
      <c r="PC92" s="416" t="str">
        <f>IF(ISBLANK(PF3),"",PA92/COUNT($A$12:$A$90))</f>
        <v/>
      </c>
      <c r="PD92" s="416"/>
      <c r="PE92" s="76"/>
      <c r="PF92" s="77"/>
      <c r="PG92" s="79"/>
      <c r="PH92" s="409" t="str">
        <f>IF(ISBLANK(PM3),"",COUNTIF(PM12:PM90,"&gt;=0"))</f>
        <v/>
      </c>
      <c r="PI92" s="409"/>
      <c r="PJ92" s="416" t="str">
        <f>IF(ISBLANK(PM3),"",PH92/COUNT($A$12:$A$90))</f>
        <v/>
      </c>
      <c r="PK92" s="416"/>
      <c r="PL92" s="76"/>
      <c r="PM92" s="77"/>
      <c r="PN92" s="79"/>
      <c r="PO92" s="409" t="str">
        <f>IF(ISBLANK(PT3),"",COUNTIF(PT12:PT90,"&gt;=0"))</f>
        <v/>
      </c>
      <c r="PP92" s="409"/>
      <c r="PQ92" s="416" t="str">
        <f>IF(ISBLANK(PT3),"",PO92/COUNT($A$12:$A$90))</f>
        <v/>
      </c>
      <c r="PR92" s="416"/>
      <c r="PS92" s="76"/>
      <c r="PT92" s="77"/>
      <c r="PU92" s="79"/>
      <c r="PV92" s="409" t="str">
        <f>IF(ISBLANK(QA3),"",COUNTIF(QA12:QA90,"&gt;=0"))</f>
        <v/>
      </c>
      <c r="PW92" s="409"/>
      <c r="PX92" s="416" t="str">
        <f>IF(ISBLANK(QA3),"",PV92/COUNT($A$12:$A$90))</f>
        <v/>
      </c>
      <c r="PY92" s="416"/>
      <c r="PZ92" s="76"/>
      <c r="QA92" s="77"/>
      <c r="QB92" s="79"/>
      <c r="QC92" s="409" t="str">
        <f>IF(ISBLANK(QH3),"",COUNTIF(QH12:QH90,"&gt;=0"))</f>
        <v/>
      </c>
      <c r="QD92" s="409"/>
      <c r="QE92" s="416" t="str">
        <f>IF(ISBLANK(QH3),"",QC92/COUNT($A$12:$A$90))</f>
        <v/>
      </c>
      <c r="QF92" s="416"/>
      <c r="QG92" s="76"/>
      <c r="QH92" s="77"/>
      <c r="QI92" s="80"/>
      <c r="QJ92" s="409" t="str">
        <f>IF(ISBLANK(QV3),"",COUNTIF(QO12:QO90,"&gt;=0"))</f>
        <v/>
      </c>
      <c r="QK92" s="409"/>
      <c r="QL92" s="416" t="str">
        <f>IF(ISBLANK(QV3),"",QJ92/COUNT($A$12:$A$90))</f>
        <v/>
      </c>
      <c r="QM92" s="416"/>
      <c r="QN92" s="76"/>
      <c r="QO92" s="77"/>
      <c r="QP92" s="80"/>
      <c r="QQ92" s="409" t="str">
        <f>IF(ISBLANK(QO3),"",COUNTIF(QV12:QV90,"&gt;=0"))</f>
        <v/>
      </c>
      <c r="QR92" s="409"/>
      <c r="QS92" s="416" t="str">
        <f>IF(ISBLANK(QO3),"",QQ92/COUNT($A$12:$A$90))</f>
        <v/>
      </c>
      <c r="QT92" s="416"/>
      <c r="QU92" s="76"/>
      <c r="QV92" s="77"/>
    </row>
    <row r="93" spans="1:464" ht="15" customHeight="1" x14ac:dyDescent="0.2">
      <c r="A93" s="443"/>
      <c r="B93" s="81" t="s">
        <v>144</v>
      </c>
      <c r="C93" s="75"/>
      <c r="D93" s="412">
        <f>IF(ISBLANK(I3),"",COUNTIF(D12:D90,"=60"))</f>
        <v>0</v>
      </c>
      <c r="E93" s="412"/>
      <c r="F93" s="410" t="e">
        <f>IF(ISBLANK(I3),"",D93/D92)</f>
        <v>#DIV/0!</v>
      </c>
      <c r="G93" s="410"/>
      <c r="H93" s="410" t="e">
        <f>IF(ISBLANK(I3),"",(D93+D94)/D92)</f>
        <v>#DIV/0!</v>
      </c>
      <c r="I93" s="411"/>
      <c r="J93" s="78"/>
      <c r="K93" s="412">
        <f>IF(ISBLANK(P3),"",COUNTIF(K12:K90,"=60"))</f>
        <v>12</v>
      </c>
      <c r="L93" s="412"/>
      <c r="M93" s="410">
        <f>IF(ISBLANK(P3),"",K93/K92)</f>
        <v>0.17910447761194029</v>
      </c>
      <c r="N93" s="410"/>
      <c r="O93" s="410">
        <f>IF(ISBLANK(P3),"",(K93+K94)/K92)</f>
        <v>0.29850746268656714</v>
      </c>
      <c r="P93" s="411"/>
      <c r="Q93" s="79"/>
      <c r="R93" s="412">
        <f>IF(ISBLANK(W3),"",COUNTIF(R12:R90,"=60"))</f>
        <v>17</v>
      </c>
      <c r="S93" s="412"/>
      <c r="T93" s="410">
        <f>IF(ISBLANK(W3),"",R93/R92)</f>
        <v>0.27419354838709675</v>
      </c>
      <c r="U93" s="410"/>
      <c r="V93" s="410">
        <f>IF(ISBLANK(W3),"",(R93+R94)/R92)</f>
        <v>0.9838709677419355</v>
      </c>
      <c r="W93" s="411"/>
      <c r="X93" s="79"/>
      <c r="Y93" s="412">
        <f>IF(ISBLANK(AD3),"",COUNTIF(Y12:Y90,"=60"))</f>
        <v>15</v>
      </c>
      <c r="Z93" s="412"/>
      <c r="AA93" s="410">
        <f>IF(ISBLANK(AD3),"",Y93/Y92)</f>
        <v>0.24193548387096775</v>
      </c>
      <c r="AB93" s="410"/>
      <c r="AC93" s="410">
        <f>IF(ISBLANK(AD3),"",(Y93+Y94)/Y92)</f>
        <v>0.62903225806451613</v>
      </c>
      <c r="AD93" s="411"/>
      <c r="AE93" s="79"/>
      <c r="AF93" s="412">
        <f>IF(ISBLANK(AK3),"",COUNTIF(AF12:AF90,"=60"))</f>
        <v>4</v>
      </c>
      <c r="AG93" s="412"/>
      <c r="AH93" s="410">
        <f>IF(ISBLANK(AK3),"",AF93/AF92)</f>
        <v>6.8965517241379309E-2</v>
      </c>
      <c r="AI93" s="410"/>
      <c r="AJ93" s="410">
        <f>IF(ISBLANK(AK3),"",(AF93+AF94)/AF92)</f>
        <v>0.89655172413793105</v>
      </c>
      <c r="AK93" s="411"/>
      <c r="AL93" s="79"/>
      <c r="AM93" s="412">
        <f>IF(ISBLANK(AR3),"",COUNTIF(AM12:AM90,"=60"))</f>
        <v>12</v>
      </c>
      <c r="AN93" s="412"/>
      <c r="AO93" s="410">
        <f>IF(ISBLANK(AR3),"",AM93/AM92)</f>
        <v>0.19354838709677419</v>
      </c>
      <c r="AP93" s="410"/>
      <c r="AQ93" s="410">
        <f>IF(ISBLANK(AR3),"",(AM93+AM94)/AM92)</f>
        <v>0.95161290322580649</v>
      </c>
      <c r="AR93" s="411"/>
      <c r="AS93" s="79"/>
      <c r="AT93" s="417">
        <f>IF(ISBLANK(AY3),"",COUNTIF(AT12:AT90,"=60"))</f>
        <v>13</v>
      </c>
      <c r="AU93" s="412"/>
      <c r="AV93" s="410">
        <f>IF(ISBLANK(AY3),"",AT93/AT92)</f>
        <v>0.21666666666666667</v>
      </c>
      <c r="AW93" s="410"/>
      <c r="AX93" s="410">
        <f>IF(ISBLANK(BF3),"",(AT93+AT94)/AT92)</f>
        <v>0.98333333333333328</v>
      </c>
      <c r="AY93" s="411"/>
      <c r="AZ93" s="79"/>
      <c r="BA93" s="412">
        <f>IF(ISBLANK(BF3),"",COUNTIF(BA12:BA90,"=60"))</f>
        <v>15</v>
      </c>
      <c r="BB93" s="412"/>
      <c r="BC93" s="410">
        <f>IF(ISBLANK(BF3),"",BA93/BA92)</f>
        <v>0.29411764705882354</v>
      </c>
      <c r="BD93" s="410"/>
      <c r="BE93" s="410">
        <f>IF(ISBLANK(BF3),"",(BA93+BA94)/BA92)</f>
        <v>1</v>
      </c>
      <c r="BF93" s="411"/>
      <c r="BG93" s="79"/>
      <c r="BH93" s="412">
        <f>IF(ISBLANK(BM3),"",COUNTIF(BH12:BH90,"=60"))</f>
        <v>13</v>
      </c>
      <c r="BI93" s="412"/>
      <c r="BJ93" s="410">
        <f>IF(ISBLANK(BM3),"",BH93/BH92)</f>
        <v>0.24074074074074073</v>
      </c>
      <c r="BK93" s="410"/>
      <c r="BL93" s="410">
        <f>IF(ISBLANK(BT3),"",(BH93+BH94)/BH92)</f>
        <v>0.96296296296296291</v>
      </c>
      <c r="BM93" s="411"/>
      <c r="BN93" s="79"/>
      <c r="BO93" s="417">
        <f>IF(ISBLANK(BT3),"",COUNTIF(BO12:BO90,"=60"))</f>
        <v>0</v>
      </c>
      <c r="BP93" s="412"/>
      <c r="BQ93" s="410">
        <f>IF(ISBLANK(BT3),"",BO93/BO92)</f>
        <v>0</v>
      </c>
      <c r="BR93" s="410"/>
      <c r="BS93" s="410">
        <f>IF(ISBLANK(CA3),"",(BO93+BO94)/BO92)</f>
        <v>0</v>
      </c>
      <c r="BT93" s="411"/>
      <c r="BU93" s="79"/>
      <c r="BV93" s="412">
        <f>IF(ISBLANK(CA3),"",COUNTIF(BV12:BV90,"=60"))</f>
        <v>5</v>
      </c>
      <c r="BW93" s="412"/>
      <c r="BX93" s="410">
        <f>IF(ISBLANK(CA3),"",BV93/BV92)</f>
        <v>8.771929824561403E-2</v>
      </c>
      <c r="BY93" s="410"/>
      <c r="BZ93" s="410">
        <f>IF(ISBLANK(CH3),"",(BV93+BV94)/BV92)</f>
        <v>1</v>
      </c>
      <c r="CA93" s="411"/>
      <c r="CB93" s="79"/>
      <c r="CC93" s="412">
        <f>IF(ISBLANK(CH3),"",COUNTIF(CC12:CC90,"=60"))</f>
        <v>2</v>
      </c>
      <c r="CD93" s="412"/>
      <c r="CE93" s="410">
        <f>IF(ISBLANK(CH3),"",CC93/CC92)</f>
        <v>3.7037037037037035E-2</v>
      </c>
      <c r="CF93" s="410"/>
      <c r="CG93" s="410">
        <f>IF(ISBLANK(CH3),"",(CC93+CC94)/CC92)</f>
        <v>3.7037037037037035E-2</v>
      </c>
      <c r="CH93" s="411"/>
      <c r="CI93" s="79"/>
      <c r="CJ93" s="412">
        <f>IF(ISBLANK(CO3),"",COUNTIF(CJ12:CJ90,"=60"))</f>
        <v>11</v>
      </c>
      <c r="CK93" s="412"/>
      <c r="CL93" s="410">
        <f>IF(ISBLANK(CO3),"",CJ93/CJ92)</f>
        <v>0.19298245614035087</v>
      </c>
      <c r="CM93" s="410"/>
      <c r="CN93" s="410">
        <f>IF(ISBLANK(CO3),"",(CJ93+CJ94)/CJ92)</f>
        <v>0.98245614035087714</v>
      </c>
      <c r="CO93" s="411"/>
      <c r="CP93" s="79"/>
      <c r="CQ93" s="412">
        <f>IF(ISBLANK(CV3),"",COUNTIF(CQ12:CQ90,"=60"))</f>
        <v>1</v>
      </c>
      <c r="CR93" s="412"/>
      <c r="CS93" s="410">
        <f>IF(ISBLANK(CV3),"",CQ93/CQ92)</f>
        <v>1.8518518518518517E-2</v>
      </c>
      <c r="CT93" s="410"/>
      <c r="CU93" s="410">
        <f>IF(ISBLANK(CV3),"",(CQ93+CQ94)/CQ92)</f>
        <v>0.98148148148148151</v>
      </c>
      <c r="CV93" s="411"/>
      <c r="CW93" s="79"/>
      <c r="CX93" s="412">
        <f>IF(ISBLANK(DC3),"",COUNTIF(CX12:CX90,"=60"))</f>
        <v>14</v>
      </c>
      <c r="CY93" s="412"/>
      <c r="CZ93" s="410">
        <f>IF(ISBLANK(DC3),"",CX93/CX92)</f>
        <v>0.26415094339622641</v>
      </c>
      <c r="DA93" s="410"/>
      <c r="DB93" s="410">
        <f>IF(ISBLANK(DC3),"",(CX93+CX94)/CX92)</f>
        <v>1</v>
      </c>
      <c r="DC93" s="411"/>
      <c r="DD93" s="79"/>
      <c r="DE93" s="412">
        <f>IF(ISBLANK(DJ3),"",COUNTIF(DE12:DE90,"=60"))</f>
        <v>11</v>
      </c>
      <c r="DF93" s="412"/>
      <c r="DG93" s="410">
        <f>IF(ISBLANK(DJ3),"",DE93/DE92)</f>
        <v>0.21153846153846154</v>
      </c>
      <c r="DH93" s="410"/>
      <c r="DI93" s="410">
        <f>IF(ISBLANK(DJ3),"",(DE93+DE94)/DE92)</f>
        <v>0.98076923076923073</v>
      </c>
      <c r="DJ93" s="411"/>
      <c r="DK93" s="79"/>
      <c r="DL93" s="412">
        <f>IF(ISBLANK(DQ3),"",COUNTIF(DL12:DL90,"=60"))</f>
        <v>0</v>
      </c>
      <c r="DM93" s="412"/>
      <c r="DN93" s="410">
        <f>IF(ISBLANK(DQ3),"",DL93/DL92)</f>
        <v>0</v>
      </c>
      <c r="DO93" s="410"/>
      <c r="DP93" s="410">
        <f>IF(ISBLANK(DQ3),"",(DL93+DL94)/DL92)</f>
        <v>0</v>
      </c>
      <c r="DQ93" s="411"/>
      <c r="DR93" s="79"/>
      <c r="DS93" s="412">
        <f>IF(ISBLANK(DX3),"",COUNTIF(DS12:DS90,"=60"))</f>
        <v>0</v>
      </c>
      <c r="DT93" s="412"/>
      <c r="DU93" s="410">
        <f>IF(ISBLANK(DX3),"",DS93/DS92)</f>
        <v>0</v>
      </c>
      <c r="DV93" s="410"/>
      <c r="DW93" s="410">
        <f>IF(ISBLANK(DX3),"",(DS93+DS94)/DS92)</f>
        <v>0</v>
      </c>
      <c r="DX93" s="411"/>
      <c r="DY93" s="79"/>
      <c r="DZ93" s="412">
        <f>IF(ISBLANK(EE3),"",COUNTIF(DZ12:DZ90,"=60"))</f>
        <v>7</v>
      </c>
      <c r="EA93" s="412"/>
      <c r="EB93" s="410">
        <f>IF(ISBLANK(EE3),"",DZ93/DZ92)</f>
        <v>0.13461538461538461</v>
      </c>
      <c r="EC93" s="410"/>
      <c r="ED93" s="410">
        <f>IF(ISBLANK(EE3),"",(DZ93+DZ94)/DZ92)</f>
        <v>0.98076923076923073</v>
      </c>
      <c r="EE93" s="411"/>
      <c r="EF93" s="79"/>
      <c r="EG93" s="412">
        <f>IF(ISBLANK(EL3),"",COUNTIF(EG12:EG90,"=60"))</f>
        <v>7</v>
      </c>
      <c r="EH93" s="412"/>
      <c r="EI93" s="410">
        <f>IF(ISBLANK(EL3),"",EG93/EG92)</f>
        <v>0.13725490196078433</v>
      </c>
      <c r="EJ93" s="410"/>
      <c r="EK93" s="410">
        <f>IF(ISBLANK(EL3),"",(EG93+EG94)/EG92)</f>
        <v>0.29411764705882354</v>
      </c>
      <c r="EL93" s="411"/>
      <c r="EM93" s="79"/>
      <c r="EN93" s="412">
        <f>IF(ISBLANK(ES3),"",COUNTIF(EN12:EN90,"=60"))</f>
        <v>7</v>
      </c>
      <c r="EO93" s="412"/>
      <c r="EP93" s="410">
        <f>IF(ISBLANK(ES3),"",EN93/EN92)</f>
        <v>0.13725490196078433</v>
      </c>
      <c r="EQ93" s="410"/>
      <c r="ER93" s="410">
        <f>IF(ISBLANK(ES3),"",(EN93+EN94)/EN92)</f>
        <v>1</v>
      </c>
      <c r="ES93" s="411"/>
      <c r="ET93" s="79"/>
      <c r="EU93" s="412">
        <f>IF(ISBLANK(EZ3),"",COUNTIF(EU12:EU90,"=60"))</f>
        <v>0</v>
      </c>
      <c r="EV93" s="412"/>
      <c r="EW93" s="410">
        <f>IF(ISBLANK(EZ3),"",EU93/EU92)</f>
        <v>0</v>
      </c>
      <c r="EX93" s="410"/>
      <c r="EY93" s="410">
        <f>IF(ISBLANK(EZ3),"",(EU93+EU94)/EU92)</f>
        <v>1</v>
      </c>
      <c r="EZ93" s="411"/>
      <c r="FA93" s="79"/>
      <c r="FB93" s="412">
        <f>IF(ISBLANK(FG3),"",COUNTIF(FB12:FB90,"=60"))</f>
        <v>2</v>
      </c>
      <c r="FC93" s="412"/>
      <c r="FD93" s="410">
        <f>IF(ISBLANK(FG3),"",FB93/FB92)</f>
        <v>4.2553191489361701E-2</v>
      </c>
      <c r="FE93" s="410"/>
      <c r="FF93" s="410">
        <f>IF(ISBLANK(BM3),"",(FB93+FB94)/FB92)</f>
        <v>0.97872340425531912</v>
      </c>
      <c r="FG93" s="411"/>
      <c r="FH93" s="79"/>
      <c r="FI93" s="412">
        <f>IF(ISBLANK(FN3),"",COUNTIF(FI12:FI90,"=60"))</f>
        <v>11</v>
      </c>
      <c r="FJ93" s="412"/>
      <c r="FK93" s="410">
        <f>IF(ISBLANK(FN3),"",FI93/FI92)</f>
        <v>0.23404255319148937</v>
      </c>
      <c r="FL93" s="410"/>
      <c r="FM93" s="410">
        <f>IF(ISBLANK(FN3),"",(FI93+FI94)/FI92)</f>
        <v>1</v>
      </c>
      <c r="FN93" s="411"/>
      <c r="FO93" s="79"/>
      <c r="FP93" s="412">
        <f>IF(ISBLANK(DJ3),"",COUNTIF(FP12:FP90,"=60"))</f>
        <v>1</v>
      </c>
      <c r="FQ93" s="412"/>
      <c r="FR93" s="410">
        <f>IF(ISBLANK(DJ3),"",FP93/FP92)</f>
        <v>1.9607843137254902E-2</v>
      </c>
      <c r="FS93" s="410"/>
      <c r="FT93" s="410">
        <f>IF(ISBLANK(DJ3),"",(FP93+FP94)/FP92)</f>
        <v>7.8431372549019607E-2</v>
      </c>
      <c r="FU93" s="411"/>
      <c r="FV93" s="79"/>
      <c r="FW93" s="412">
        <f>IF(ISBLANK(GB3),"",COUNTIF(FW12:FW90,"=60"))</f>
        <v>0</v>
      </c>
      <c r="FX93" s="412"/>
      <c r="FY93" s="410">
        <f>IF(ISBLANK(GB3),"",FW93/FW92)</f>
        <v>0</v>
      </c>
      <c r="FZ93" s="410"/>
      <c r="GA93" s="410">
        <f>IF(ISBLANK(GB3),"",(FW93+FW94)/FW92)</f>
        <v>0</v>
      </c>
      <c r="GB93" s="411"/>
      <c r="GC93" s="79"/>
      <c r="GD93" s="412">
        <f>IF(ISBLANK(GI3),"",COUNTIF(GD12:GD90,"=60"))</f>
        <v>0</v>
      </c>
      <c r="GE93" s="412"/>
      <c r="GF93" s="410">
        <f>IF(ISBLANK(GI3),"",GD93/GD92)</f>
        <v>0</v>
      </c>
      <c r="GG93" s="410"/>
      <c r="GH93" s="410">
        <f>IF(ISBLANK(GI3),"",(GD93+GD94)/GD92)</f>
        <v>0.77777777777777779</v>
      </c>
      <c r="GI93" s="411"/>
      <c r="GJ93" s="79"/>
      <c r="GK93" s="412">
        <f>IF(ISBLANK(GP3),"",COUNTIF(GK12:GK90,"=60"))</f>
        <v>2</v>
      </c>
      <c r="GL93" s="412"/>
      <c r="GM93" s="410">
        <f>IF(ISBLANK(GP3),"",GK93/GK92)</f>
        <v>4.2553191489361701E-2</v>
      </c>
      <c r="GN93" s="410"/>
      <c r="GO93" s="410">
        <f>IF(ISBLANK(GW3),"",(GK93+GK94)/GK92)</f>
        <v>8.5106382978723402E-2</v>
      </c>
      <c r="GP93" s="411"/>
      <c r="GQ93" s="79"/>
      <c r="GR93" s="412">
        <f>IF(ISBLANK(GW3),"",COUNTIF(GR12:GR90,"=60"))</f>
        <v>11</v>
      </c>
      <c r="GS93" s="412"/>
      <c r="GT93" s="410">
        <f>IF(ISBLANK(GI3),"",GR93/GR92)</f>
        <v>0.24444444444444444</v>
      </c>
      <c r="GU93" s="410"/>
      <c r="GV93" s="410">
        <f>IF(ISBLANK(GW3),"",(GR93+GR94)/GR92)</f>
        <v>1</v>
      </c>
      <c r="GW93" s="411"/>
      <c r="GX93" s="79"/>
      <c r="GY93" s="412">
        <f>IF(ISBLANK(HD3),"",COUNTIF(GY12:GY90,"=60"))</f>
        <v>1</v>
      </c>
      <c r="GZ93" s="412"/>
      <c r="HA93" s="410">
        <f>IF(ISBLANK(HD3),"",GY93/GY92)</f>
        <v>0.02</v>
      </c>
      <c r="HB93" s="410"/>
      <c r="HC93" s="410">
        <f>IF(ISBLANK(HK3),"",(GY93+GY94)/GY92)</f>
        <v>0.98</v>
      </c>
      <c r="HD93" s="411"/>
      <c r="HE93" s="79"/>
      <c r="HF93" s="412">
        <f>IF(ISBLANK(HK3),"",COUNTIF(HF12:HF90,"=60"))</f>
        <v>3</v>
      </c>
      <c r="HG93" s="412"/>
      <c r="HH93" s="410">
        <f>IF(ISBLANK(HK3),"",HF93/HF92)</f>
        <v>6.25E-2</v>
      </c>
      <c r="HI93" s="410"/>
      <c r="HJ93" s="410">
        <f>IF(ISBLANK(HK3),"",(HF93+HF94)/HF92)</f>
        <v>0.5625</v>
      </c>
      <c r="HK93" s="411"/>
      <c r="HL93" s="79"/>
      <c r="HM93" s="412">
        <f>IF(ISBLANK(HR3),"",COUNTIF(HM12:HM90,"=60"))</f>
        <v>7</v>
      </c>
      <c r="HN93" s="412"/>
      <c r="HO93" s="410">
        <f>IF(ISBLANK(HR3),"",HM93/HM92)</f>
        <v>0.14583333333333334</v>
      </c>
      <c r="HP93" s="410"/>
      <c r="HQ93" s="410">
        <f>IF(ISBLANK(HR3),"",(HM93+HM94)/HM92)</f>
        <v>0.97916666666666663</v>
      </c>
      <c r="HR93" s="411"/>
      <c r="HS93" s="79"/>
      <c r="HT93" s="412">
        <f>IF(ISBLANK(HY3),"",COUNTIF(HT12:HT90,"=60"))</f>
        <v>1</v>
      </c>
      <c r="HU93" s="412"/>
      <c r="HV93" s="410">
        <f>IF(ISBLANK(HR3),"",HT93/HT92)</f>
        <v>2.1739130434782608E-2</v>
      </c>
      <c r="HW93" s="410"/>
      <c r="HX93" s="410">
        <f>IF(ISBLANK(HY3),"",(HT93+HT94)/HT92)</f>
        <v>0.93478260869565222</v>
      </c>
      <c r="HY93" s="411"/>
      <c r="HZ93" s="79"/>
      <c r="IA93" s="412">
        <f>IF(ISBLANK(IF3),"",COUNTIF(IA12:IA90,"=60"))</f>
        <v>5</v>
      </c>
      <c r="IB93" s="412"/>
      <c r="IC93" s="410">
        <f>IF(ISBLANK(IF3),"",IA93/IA92)</f>
        <v>0.10204081632653061</v>
      </c>
      <c r="ID93" s="410"/>
      <c r="IE93" s="410">
        <f>IF(ISBLANK(IF3),"",(IA93+IA94)/IA92)</f>
        <v>0.16326530612244897</v>
      </c>
      <c r="IF93" s="411"/>
      <c r="IG93" s="79"/>
      <c r="IH93" s="412">
        <f>IF(ISBLANK(IF3),"",COUNTIF(IH12:IH90,"=60"))</f>
        <v>1</v>
      </c>
      <c r="II93" s="412"/>
      <c r="IJ93" s="410">
        <f>IF(ISBLANK(IF3),"",IH93/IH92)</f>
        <v>2.2222222222222223E-2</v>
      </c>
      <c r="IK93" s="410"/>
      <c r="IL93" s="410">
        <f>IF(ISBLANK(IF3),"",(IH93+IH94)/IH92)</f>
        <v>1</v>
      </c>
      <c r="IM93" s="411"/>
      <c r="IN93" s="79"/>
      <c r="IO93" s="412">
        <f>IF(ISBLANK(IT3),"",COUNTIF(IO12:IO90,"=60"))</f>
        <v>1</v>
      </c>
      <c r="IP93" s="412"/>
      <c r="IQ93" s="410">
        <f>IF(ISBLANK(IT3),"",IO93/IO92)</f>
        <v>2.1739130434782608E-2</v>
      </c>
      <c r="IR93" s="410"/>
      <c r="IS93" s="410">
        <f>IF(ISBLANK(IT3),"",(IO93+IO94)/IO92)</f>
        <v>0.89130434782608692</v>
      </c>
      <c r="IT93" s="411"/>
      <c r="IU93" s="79"/>
      <c r="IV93" s="412">
        <f>IF(ISBLANK(JA3),"",COUNTIF(IV12:IV90,"=60"))</f>
        <v>0</v>
      </c>
      <c r="IW93" s="412"/>
      <c r="IX93" s="410">
        <f>IF(ISBLANK(JA3),"",IV93/IV92)</f>
        <v>0</v>
      </c>
      <c r="IY93" s="410"/>
      <c r="IZ93" s="410">
        <f>IF(ISBLANK(JA3),"",(IV93+IV94)/IV92)</f>
        <v>0</v>
      </c>
      <c r="JA93" s="411"/>
      <c r="JB93" s="79"/>
      <c r="JC93" s="412">
        <f>IF(ISBLANK(JH3),"",COUNTIF(JC12:JC90,"=60"))</f>
        <v>9</v>
      </c>
      <c r="JD93" s="412"/>
      <c r="JE93" s="410">
        <f>IF(ISBLANK(JH3),"",JC93/JC92)</f>
        <v>0.21428571428571427</v>
      </c>
      <c r="JF93" s="410"/>
      <c r="JG93" s="410">
        <f>IF(ISBLANK(JH3),"",(JC93+JC94)/JC92)</f>
        <v>1</v>
      </c>
      <c r="JH93" s="411"/>
      <c r="JI93" s="79"/>
      <c r="JJ93" s="412">
        <f>IF(ISBLANK(JH3),"",COUNTIF(JJ12:JJ90,"=60"))</f>
        <v>0</v>
      </c>
      <c r="JK93" s="412"/>
      <c r="JL93" s="410" t="e">
        <f>IF(ISBLANK(JH3),"",JJ93/JJ92)</f>
        <v>#DIV/0!</v>
      </c>
      <c r="JM93" s="410"/>
      <c r="JN93" s="410" t="e">
        <f>IF(ISBLANK(JH3),"",(JJ93+JJ94)/JJ92)</f>
        <v>#DIV/0!</v>
      </c>
      <c r="JO93" s="411"/>
      <c r="JP93" s="79"/>
      <c r="JQ93" s="412">
        <f>IF(ISBLANK(JV3),"",COUNTIF(JQ12:JQ90,"=60"))</f>
        <v>0</v>
      </c>
      <c r="JR93" s="412"/>
      <c r="JS93" s="410">
        <f>IF(ISBLANK(JV3),"",JQ93/JQ92)</f>
        <v>0</v>
      </c>
      <c r="JT93" s="410"/>
      <c r="JU93" s="410">
        <f>IF(ISBLANK(JV3),"",(JQ93+JQ94)/JQ92)</f>
        <v>0.95238095238095233</v>
      </c>
      <c r="JV93" s="411"/>
      <c r="JW93" s="79"/>
      <c r="JX93" s="412">
        <f>IF(ISBLANK(KQ3),"",COUNTIF(JX12:JX90,"=60"))</f>
        <v>0</v>
      </c>
      <c r="JY93" s="412"/>
      <c r="JZ93" s="410" t="e">
        <f>IF(ISBLANK(KQ3),"",JX93/JX92)</f>
        <v>#DIV/0!</v>
      </c>
      <c r="KA93" s="410"/>
      <c r="KB93" s="410" t="e">
        <f>IF(ISBLANK(KQ3),"",(JX93+JX94)/JX92)</f>
        <v>#DIV/0!</v>
      </c>
      <c r="KC93" s="411"/>
      <c r="KD93" s="79"/>
      <c r="KE93" s="412">
        <f>IF(ISBLANK(KJ3),"",COUNTIF(KE12:KE90,"=60"))</f>
        <v>1</v>
      </c>
      <c r="KF93" s="412"/>
      <c r="KG93" s="410">
        <f>IF(ISBLANK(KJ3),"",KE93/KE92)</f>
        <v>2.1739130434782608E-2</v>
      </c>
      <c r="KH93" s="410"/>
      <c r="KI93" s="410">
        <f>IF(ISBLANK(KJ3),"",(KE93+KE94)/KE92)</f>
        <v>1</v>
      </c>
      <c r="KJ93" s="411"/>
      <c r="KK93" s="79"/>
      <c r="KL93" s="412">
        <f>IF(ISBLANK(KQ3),"",COUNTIF(KL12:KL90,"=60"))</f>
        <v>1</v>
      </c>
      <c r="KM93" s="412"/>
      <c r="KN93" s="410">
        <f>IF(ISBLANK(KQ3),"",KL93/KL92)</f>
        <v>2.3255813953488372E-2</v>
      </c>
      <c r="KO93" s="410"/>
      <c r="KP93" s="410">
        <f>IF(ISBLANK(KJ3),"",(KL93+KL94)/KL92)</f>
        <v>0.20930232558139536</v>
      </c>
      <c r="KQ93" s="411"/>
      <c r="KR93" s="79"/>
      <c r="KS93" s="412">
        <f>IF(ISBLANK(KX3),"",COUNTIF(KS12:KS90,"=60"))</f>
        <v>2</v>
      </c>
      <c r="KT93" s="412"/>
      <c r="KU93" s="410">
        <f>IF(ISBLANK(KX3),"",KS93/KS92)</f>
        <v>4.6511627906976744E-2</v>
      </c>
      <c r="KV93" s="410"/>
      <c r="KW93" s="410">
        <f>IF(ISBLANK(KX3),"",(KS93+KS94)/KS92)</f>
        <v>0.93023255813953487</v>
      </c>
      <c r="KX93" s="411"/>
      <c r="KY93" s="80"/>
      <c r="KZ93" s="412">
        <f>IF(ISBLANK(LE3),"",COUNTIF(KZ12:KZ90,"=60"))</f>
        <v>1</v>
      </c>
      <c r="LA93" s="412"/>
      <c r="LB93" s="410">
        <f>IF(ISBLANK(LE3),"",KZ93/KZ92)</f>
        <v>2.2222222222222223E-2</v>
      </c>
      <c r="LC93" s="410"/>
      <c r="LD93" s="410">
        <f>IF(ISBLANK(LE3),"",(KZ93+KZ94)/KZ92)</f>
        <v>1</v>
      </c>
      <c r="LE93" s="411"/>
      <c r="LF93" s="79"/>
      <c r="LG93" s="412">
        <f>IF(ISBLANK(LL3),"",COUNTIF(LG12:LG90,"=60"))</f>
        <v>0</v>
      </c>
      <c r="LH93" s="412"/>
      <c r="LI93" s="410">
        <f>IF(ISBLANK(LL3),"",LG93/LG92)</f>
        <v>0</v>
      </c>
      <c r="LJ93" s="410"/>
      <c r="LK93" s="410">
        <f>IF(ISBLANK(LL3),"",(LG93+LG94)/LG92)</f>
        <v>0.85</v>
      </c>
      <c r="LL93" s="411"/>
      <c r="LM93" s="79"/>
      <c r="LN93" s="412">
        <f>IF(ISBLANK(LS3),"",COUNTIF(LN12:LN90,"=60"))</f>
        <v>6</v>
      </c>
      <c r="LO93" s="412"/>
      <c r="LP93" s="410">
        <f>IF(ISBLANK(LS3),"",LN93/LN92)</f>
        <v>0.13953488372093023</v>
      </c>
      <c r="LQ93" s="410"/>
      <c r="LR93" s="410">
        <f>IF(ISBLANK(LS3),"",(LN93+LN94)/LN92)</f>
        <v>0.18604651162790697</v>
      </c>
      <c r="LS93" s="411"/>
      <c r="LT93" s="79"/>
      <c r="LU93" s="412">
        <f>IF(ISBLANK(LZ3),"",COUNTIF(LU12:LU90,"=60"))</f>
        <v>0</v>
      </c>
      <c r="LV93" s="412"/>
      <c r="LW93" s="410">
        <f>IF(ISBLANK(LZ3),"",LU93/LU92)</f>
        <v>0</v>
      </c>
      <c r="LX93" s="410"/>
      <c r="LY93" s="410">
        <f>IF(ISBLANK(LZ3),"",(LU93+LU94)/LU92)</f>
        <v>0.97619047619047616</v>
      </c>
      <c r="LZ93" s="411"/>
      <c r="MA93" s="79"/>
      <c r="MB93" s="412">
        <f>IF(ISBLANK(MG3),"",COUNTIF(MB12:MB90,"=60"))</f>
        <v>2</v>
      </c>
      <c r="MC93" s="412"/>
      <c r="MD93" s="410">
        <f>IF(ISBLANK(MG3),"",MB93/MB92)</f>
        <v>4.6511627906976744E-2</v>
      </c>
      <c r="ME93" s="410"/>
      <c r="MF93" s="410">
        <f>IF(ISBLANK(MG3),"",(MB93+MB94)/MB92)</f>
        <v>6.9767441860465115E-2</v>
      </c>
      <c r="MG93" s="411"/>
      <c r="MH93" s="79"/>
      <c r="MI93" s="412" t="str">
        <f>IF(ISBLANK(MN3),"",COUNTIF(MI12:MI90,"=60"))</f>
        <v/>
      </c>
      <c r="MJ93" s="412"/>
      <c r="MK93" s="410" t="str">
        <f>IF(ISBLANK(MN3),"",MI93/MI92)</f>
        <v/>
      </c>
      <c r="ML93" s="410"/>
      <c r="MM93" s="410" t="str">
        <f>IF(ISBLANK(MN3),"",(MI93+MI94)/MI92)</f>
        <v/>
      </c>
      <c r="MN93" s="411"/>
      <c r="MO93" s="79"/>
      <c r="MP93" s="412">
        <f>IF(ISBLANK(MU3),"",COUNTIF(MP12:MP90,"=60"))</f>
        <v>5</v>
      </c>
      <c r="MQ93" s="412"/>
      <c r="MR93" s="410">
        <f>IF(ISBLANK(MU3),"",MP93/MP92)</f>
        <v>0.11904761904761904</v>
      </c>
      <c r="MS93" s="410"/>
      <c r="MT93" s="410">
        <f>IF(ISBLANK(MU3),"",(MP93+MP94)/MP92)</f>
        <v>0.95238095238095233</v>
      </c>
      <c r="MU93" s="411"/>
      <c r="MV93" s="79"/>
      <c r="MW93" s="412" t="str">
        <f>IF(ISBLANK(NP3),"",COUNTIF(MW12:MW90,"=60"))</f>
        <v/>
      </c>
      <c r="MX93" s="412"/>
      <c r="MY93" s="410" t="str">
        <f>IF(ISBLANK(NP3),"",MW93/MW92)</f>
        <v/>
      </c>
      <c r="MZ93" s="410"/>
      <c r="NA93" s="410" t="str">
        <f>IF(ISBLANK(NP3),"",(MW93+MW94)/MW92)</f>
        <v/>
      </c>
      <c r="NB93" s="411"/>
      <c r="NC93" s="79"/>
      <c r="ND93" s="412" t="str">
        <f>IF(ISBLANK(NB3),"",COUNTIF(ND12:ND90,"=60"))</f>
        <v/>
      </c>
      <c r="NE93" s="412"/>
      <c r="NF93" s="410" t="str">
        <f>IF(ISBLANK(NB3),"",ND93/ND92)</f>
        <v/>
      </c>
      <c r="NG93" s="410"/>
      <c r="NH93" s="410" t="str">
        <f>IF(ISBLANK(NB3),"",(ND93+ND94)/ND92)</f>
        <v/>
      </c>
      <c r="NI93" s="411"/>
      <c r="NJ93" s="79"/>
      <c r="NK93" s="412" t="str">
        <f>IF(ISBLANK(OD3),"",COUNTIF(NK12:NK90,"=60"))</f>
        <v/>
      </c>
      <c r="NL93" s="412"/>
      <c r="NM93" s="410" t="str">
        <f>IF(ISBLANK(OD3),"",NK93/NK92)</f>
        <v/>
      </c>
      <c r="NN93" s="410"/>
      <c r="NO93" s="410" t="str">
        <f>IF(ISBLANK(OD3),"",(NK93+NK94)/NK92)</f>
        <v/>
      </c>
      <c r="NP93" s="411"/>
      <c r="NQ93" s="79"/>
      <c r="NR93" s="412" t="str">
        <f>IF(ISBLANK(NI3),"",COUNTIF(NR12:NR90,"=60"))</f>
        <v/>
      </c>
      <c r="NS93" s="412"/>
      <c r="NT93" s="410" t="str">
        <f>IF(ISBLANK(NI3),"",NR93/NR92)</f>
        <v/>
      </c>
      <c r="NU93" s="410"/>
      <c r="NV93" s="410" t="str">
        <f>IF(ISBLANK(NI3),"",(NR93+NR94)/NR92)</f>
        <v/>
      </c>
      <c r="NW93" s="411"/>
      <c r="NX93" s="79"/>
      <c r="NY93" s="412" t="str">
        <f>IF(ISBLANK(OK3),"",COUNTIF(NY12:NY90,"=60"))</f>
        <v/>
      </c>
      <c r="NZ93" s="412"/>
      <c r="OA93" s="410" t="str">
        <f>IF(ISBLANK(OK3),"",NY93/NY92)</f>
        <v/>
      </c>
      <c r="OB93" s="410"/>
      <c r="OC93" s="410" t="str">
        <f>IF(ISBLANK(OK3),"",(NY93+NY94)/NY92)</f>
        <v/>
      </c>
      <c r="OD93" s="411"/>
      <c r="OE93" s="79"/>
      <c r="OF93" s="412" t="str">
        <f>IF(ISBLANK(NW3),"",COUNTIF(OF12:OF90,"=60"))</f>
        <v/>
      </c>
      <c r="OG93" s="412"/>
      <c r="OH93" s="410" t="str">
        <f>IF(ISBLANK(NW3),"",OF93/OF92)</f>
        <v/>
      </c>
      <c r="OI93" s="410"/>
      <c r="OJ93" s="410" t="str">
        <f>IF(ISBLANK(NW3),"",(OF93+OF94)/OF92)</f>
        <v/>
      </c>
      <c r="OK93" s="411"/>
      <c r="OL93" s="79"/>
      <c r="OM93" s="412" t="str">
        <f>IF(ISBLANK(OR3),"",COUNTIF(OM12:OM90,"=60"))</f>
        <v/>
      </c>
      <c r="ON93" s="412"/>
      <c r="OO93" s="410" t="str">
        <f>IF(ISBLANK(OR3),"",OM93/OM92)</f>
        <v/>
      </c>
      <c r="OP93" s="410"/>
      <c r="OQ93" s="410" t="str">
        <f>IF(ISBLANK(OR3),"",(OM93+OM94)/OM92)</f>
        <v/>
      </c>
      <c r="OR93" s="411"/>
      <c r="OS93" s="79"/>
      <c r="OT93" s="412" t="str">
        <f>IF(ISBLANK(OY3),"",COUNTIF(OT12:OT90,"=60"))</f>
        <v/>
      </c>
      <c r="OU93" s="412"/>
      <c r="OV93" s="410" t="str">
        <f>IF(ISBLANK(OY3),"",OT93/OT92)</f>
        <v/>
      </c>
      <c r="OW93" s="410"/>
      <c r="OX93" s="410" t="str">
        <f>IF(ISBLANK(OY3),"",(OT93+OT94)/OT92)</f>
        <v/>
      </c>
      <c r="OY93" s="411"/>
      <c r="OZ93" s="79"/>
      <c r="PA93" s="412" t="str">
        <f>IF(ISBLANK(PF3),"",COUNTIF(PA12:PA90,"=60"))</f>
        <v/>
      </c>
      <c r="PB93" s="412"/>
      <c r="PC93" s="410" t="str">
        <f>IF(ISBLANK(PF3),"",PA93/PA92)</f>
        <v/>
      </c>
      <c r="PD93" s="410"/>
      <c r="PE93" s="410" t="str">
        <f>IF(ISBLANK(PF3),"",(PA93+PA94)/PA92)</f>
        <v/>
      </c>
      <c r="PF93" s="411"/>
      <c r="PG93" s="79"/>
      <c r="PH93" s="412" t="str">
        <f>IF(ISBLANK(PM3),"",COUNTIF(PH12:PH90,"=60"))</f>
        <v/>
      </c>
      <c r="PI93" s="412"/>
      <c r="PJ93" s="410" t="str">
        <f>IF(ISBLANK(PM3),"",PH93/PH92)</f>
        <v/>
      </c>
      <c r="PK93" s="410"/>
      <c r="PL93" s="410" t="str">
        <f>IF(ISBLANK(PM3),"",(PH93+PH94)/PH92)</f>
        <v/>
      </c>
      <c r="PM93" s="411"/>
      <c r="PN93" s="79"/>
      <c r="PO93" s="412" t="str">
        <f>IF(ISBLANK(PT3),"",COUNTIF(PO12:PO90,"=60"))</f>
        <v/>
      </c>
      <c r="PP93" s="412"/>
      <c r="PQ93" s="410" t="str">
        <f>IF(ISBLANK(PT3),"",PO93/PO92)</f>
        <v/>
      </c>
      <c r="PR93" s="410"/>
      <c r="PS93" s="410" t="str">
        <f>IF(ISBLANK(PT3),"",(PO93+PO94)/PO92)</f>
        <v/>
      </c>
      <c r="PT93" s="411"/>
      <c r="PU93" s="79"/>
      <c r="PV93" s="412" t="str">
        <f>IF(ISBLANK(QA3),"",COUNTIF(PV12:PV90,"=60"))</f>
        <v/>
      </c>
      <c r="PW93" s="412"/>
      <c r="PX93" s="410" t="str">
        <f>IF(ISBLANK(QA3),"",PV93/PV92)</f>
        <v/>
      </c>
      <c r="PY93" s="410"/>
      <c r="PZ93" s="410" t="str">
        <f>IF(ISBLANK(QA3),"",(PV93+PV94)/PV92)</f>
        <v/>
      </c>
      <c r="QA93" s="411"/>
      <c r="QB93" s="79"/>
      <c r="QC93" s="412" t="str">
        <f>IF(ISBLANK(QH3),"",COUNTIF(QC12:QC90,"=60"))</f>
        <v/>
      </c>
      <c r="QD93" s="412"/>
      <c r="QE93" s="410" t="str">
        <f>IF(ISBLANK(QH3),"",QC93/QC92)</f>
        <v/>
      </c>
      <c r="QF93" s="410"/>
      <c r="QG93" s="410" t="str">
        <f>IF(ISBLANK(QH3),"",(QC93+QC94)/QC92)</f>
        <v/>
      </c>
      <c r="QH93" s="411"/>
      <c r="QI93" s="80"/>
      <c r="QJ93" s="412" t="str">
        <f>IF(ISBLANK(QV3),"",COUNTIF(QJ12:QJ90,"=60"))</f>
        <v/>
      </c>
      <c r="QK93" s="412"/>
      <c r="QL93" s="410" t="str">
        <f>IF(ISBLANK(QV3),"",QJ93/QJ92)</f>
        <v/>
      </c>
      <c r="QM93" s="410"/>
      <c r="QN93" s="410" t="str">
        <f>IF(ISBLANK(QV3),"",(QJ93+QJ94)/QJ92)</f>
        <v/>
      </c>
      <c r="QO93" s="411"/>
      <c r="QP93" s="80"/>
      <c r="QQ93" s="412" t="str">
        <f>IF(ISBLANK(QO3),"",COUNTIF(QQ12:QQ90,"=60"))</f>
        <v/>
      </c>
      <c r="QR93" s="412"/>
      <c r="QS93" s="410" t="str">
        <f>IF(ISBLANK(QO3),"",QQ93/QQ92)</f>
        <v/>
      </c>
      <c r="QT93" s="410"/>
      <c r="QU93" s="410" t="str">
        <f>IF(ISBLANK(QO3),"",(QQ93+QQ94)/QQ92)</f>
        <v/>
      </c>
      <c r="QV93" s="411"/>
    </row>
    <row r="94" spans="1:464" ht="15" customHeight="1" x14ac:dyDescent="0.2">
      <c r="A94" s="443"/>
      <c r="B94" s="81" t="s">
        <v>145</v>
      </c>
      <c r="C94" s="75"/>
      <c r="D94" s="412">
        <f>IF(ISBLANK(I3),"",COUNTIF(E12:E90,"=20"))</f>
        <v>0</v>
      </c>
      <c r="E94" s="412"/>
      <c r="F94" s="410" t="e">
        <f>IF(ISBLANK(I3),"",D94/D92)</f>
        <v>#DIV/0!</v>
      </c>
      <c r="G94" s="410"/>
      <c r="H94" s="410"/>
      <c r="I94" s="411"/>
      <c r="J94" s="78"/>
      <c r="K94" s="412">
        <f>IF(ISBLANK(P3),"",COUNTIF(L12:L90,"=20"))</f>
        <v>8</v>
      </c>
      <c r="L94" s="412"/>
      <c r="M94" s="410">
        <f>IF(ISBLANK(P3),"",K94/K92)</f>
        <v>0.11940298507462686</v>
      </c>
      <c r="N94" s="410"/>
      <c r="O94" s="410"/>
      <c r="P94" s="411"/>
      <c r="Q94" s="79"/>
      <c r="R94" s="412">
        <f>IF(ISBLANK(W3),"",COUNTIF(S12:S90,"=20"))</f>
        <v>44</v>
      </c>
      <c r="S94" s="412"/>
      <c r="T94" s="410">
        <f>IF(ISBLANK(W3),"",R94/R92)</f>
        <v>0.70967741935483875</v>
      </c>
      <c r="U94" s="410"/>
      <c r="V94" s="410"/>
      <c r="W94" s="411"/>
      <c r="X94" s="79"/>
      <c r="Y94" s="412">
        <f>IF(ISBLANK(AD3),"",COUNTIF(Z12:Z90,"=20"))</f>
        <v>24</v>
      </c>
      <c r="Z94" s="412"/>
      <c r="AA94" s="410">
        <f>IF(ISBLANK(AD3),"",Y94/Y92)</f>
        <v>0.38709677419354838</v>
      </c>
      <c r="AB94" s="410"/>
      <c r="AC94" s="410"/>
      <c r="AD94" s="411"/>
      <c r="AE94" s="79"/>
      <c r="AF94" s="412">
        <f>IF(ISBLANK(AK3),"",COUNTIF(AG12:AG90,"=20"))</f>
        <v>48</v>
      </c>
      <c r="AG94" s="412"/>
      <c r="AH94" s="410">
        <f>IF(ISBLANK(AK3),"",AF94/AF92)</f>
        <v>0.82758620689655171</v>
      </c>
      <c r="AI94" s="410"/>
      <c r="AJ94" s="410"/>
      <c r="AK94" s="411"/>
      <c r="AL94" s="79"/>
      <c r="AM94" s="412">
        <f>IF(ISBLANK(AR3),"",COUNTIF(AN12:AN90,"=20"))</f>
        <v>47</v>
      </c>
      <c r="AN94" s="412"/>
      <c r="AO94" s="410">
        <f>IF(ISBLANK(AR3),"",AM94/AM92)</f>
        <v>0.75806451612903225</v>
      </c>
      <c r="AP94" s="410"/>
      <c r="AQ94" s="410"/>
      <c r="AR94" s="411"/>
      <c r="AS94" s="79"/>
      <c r="AT94" s="417">
        <f>IF(ISBLANK(AY3),"",COUNTIF(AU12:AU90,"=20"))</f>
        <v>46</v>
      </c>
      <c r="AU94" s="412"/>
      <c r="AV94" s="410">
        <f>IF(ISBLANK(AY3),"",AT94/AT92)</f>
        <v>0.76666666666666672</v>
      </c>
      <c r="AW94" s="410"/>
      <c r="AX94" s="410"/>
      <c r="AY94" s="411"/>
      <c r="AZ94" s="79"/>
      <c r="BA94" s="412">
        <f>IF(ISBLANK(BF3),"",COUNTIF(BB12:BB90,"=20"))</f>
        <v>36</v>
      </c>
      <c r="BB94" s="412"/>
      <c r="BC94" s="410">
        <f>IF(ISBLANK(BF3),"",BA94/BA92)</f>
        <v>0.70588235294117652</v>
      </c>
      <c r="BD94" s="410"/>
      <c r="BE94" s="410"/>
      <c r="BF94" s="411"/>
      <c r="BG94" s="79"/>
      <c r="BH94" s="412">
        <f>IF(ISBLANK(BM3),"",COUNTIF(BI12:BI90,"=20"))</f>
        <v>39</v>
      </c>
      <c r="BI94" s="412"/>
      <c r="BJ94" s="410">
        <f>IF(ISBLANK(BM3),"",BH94/BH92)</f>
        <v>0.72222222222222221</v>
      </c>
      <c r="BK94" s="410"/>
      <c r="BL94" s="410"/>
      <c r="BM94" s="411"/>
      <c r="BN94" s="79"/>
      <c r="BO94" s="412">
        <f>IF(ISBLANK(BT3),"",COUNTIF(BP12:BP90,"=20"))</f>
        <v>0</v>
      </c>
      <c r="BP94" s="412"/>
      <c r="BQ94" s="410">
        <f>IF(ISBLANK(BT3),"",BO94/BO92)</f>
        <v>0</v>
      </c>
      <c r="BR94" s="410"/>
      <c r="BS94" s="410"/>
      <c r="BT94" s="411"/>
      <c r="BU94" s="79"/>
      <c r="BV94" s="412">
        <f>IF(ISBLANK(CA3),"",COUNTIF(BW12:BW90,"=20"))</f>
        <v>52</v>
      </c>
      <c r="BW94" s="412"/>
      <c r="BX94" s="410">
        <f>IF(ISBLANK(CA3),"",BV94/BV92)</f>
        <v>0.91228070175438591</v>
      </c>
      <c r="BY94" s="410"/>
      <c r="BZ94" s="410"/>
      <c r="CA94" s="411"/>
      <c r="CB94" s="79"/>
      <c r="CC94" s="412">
        <f>IF(ISBLANK(CH3),"",COUNTIF(CD12:CD90,"=20"))</f>
        <v>0</v>
      </c>
      <c r="CD94" s="412"/>
      <c r="CE94" s="410">
        <f>IF(ISBLANK(CH3),"",CC94/CC92)</f>
        <v>0</v>
      </c>
      <c r="CF94" s="410"/>
      <c r="CG94" s="410"/>
      <c r="CH94" s="411"/>
      <c r="CI94" s="79"/>
      <c r="CJ94" s="412">
        <f>IF(ISBLANK(CO3),"",COUNTIF(CK12:CK90,"=20"))</f>
        <v>45</v>
      </c>
      <c r="CK94" s="412"/>
      <c r="CL94" s="410">
        <f>IF(ISBLANK(CO3),"",CJ94/CJ92)</f>
        <v>0.78947368421052633</v>
      </c>
      <c r="CM94" s="410"/>
      <c r="CN94" s="410"/>
      <c r="CO94" s="411"/>
      <c r="CP94" s="79"/>
      <c r="CQ94" s="412">
        <f>IF(ISBLANK(CV3),"",COUNTIF(CR12:CR90,"=20"))</f>
        <v>52</v>
      </c>
      <c r="CR94" s="412"/>
      <c r="CS94" s="410">
        <f>IF(ISBLANK(CV3),"",CQ94/CQ92)</f>
        <v>0.96296296296296291</v>
      </c>
      <c r="CT94" s="410"/>
      <c r="CU94" s="410"/>
      <c r="CV94" s="411"/>
      <c r="CW94" s="79"/>
      <c r="CX94" s="412">
        <f>IF(ISBLANK(DC3),"",COUNTIF(CY12:CY90,"=20"))</f>
        <v>39</v>
      </c>
      <c r="CY94" s="412"/>
      <c r="CZ94" s="410">
        <f>IF(ISBLANK(DC3),"",CX94/CX92)</f>
        <v>0.73584905660377353</v>
      </c>
      <c r="DA94" s="410"/>
      <c r="DB94" s="410"/>
      <c r="DC94" s="411"/>
      <c r="DD94" s="79"/>
      <c r="DE94" s="412">
        <f>IF(ISBLANK(DJ3),"",COUNTIF(DF12:DF90,"=20"))</f>
        <v>40</v>
      </c>
      <c r="DF94" s="412"/>
      <c r="DG94" s="410">
        <f>IF(ISBLANK(DJ3),"",DE94/DE92)</f>
        <v>0.76923076923076927</v>
      </c>
      <c r="DH94" s="410"/>
      <c r="DI94" s="410"/>
      <c r="DJ94" s="411"/>
      <c r="DK94" s="79"/>
      <c r="DL94" s="412">
        <f>IF(ISBLANK(DQ3),"",COUNTIF(DM12:DM90,"=20"))</f>
        <v>0</v>
      </c>
      <c r="DM94" s="412"/>
      <c r="DN94" s="410">
        <f>IF(ISBLANK(DQ3),"",DL94/DL92)</f>
        <v>0</v>
      </c>
      <c r="DO94" s="410"/>
      <c r="DP94" s="410"/>
      <c r="DQ94" s="411"/>
      <c r="DR94" s="79"/>
      <c r="DS94" s="412">
        <f>IF(ISBLANK(DX3),"",COUNTIF(DT12:DT90,"=20"))</f>
        <v>0</v>
      </c>
      <c r="DT94" s="412"/>
      <c r="DU94" s="410">
        <f>IF(ISBLANK(DX3),"",DS94/DS92)</f>
        <v>0</v>
      </c>
      <c r="DV94" s="410"/>
      <c r="DW94" s="410"/>
      <c r="DX94" s="411"/>
      <c r="DY94" s="79"/>
      <c r="DZ94" s="412">
        <f>IF(ISBLANK(EE3),"",COUNTIF(EA12:EA90,"=20"))</f>
        <v>44</v>
      </c>
      <c r="EA94" s="412"/>
      <c r="EB94" s="410">
        <f>IF(ISBLANK(EE3),"",DZ94/DZ92)</f>
        <v>0.84615384615384615</v>
      </c>
      <c r="EC94" s="410"/>
      <c r="ED94" s="410"/>
      <c r="EE94" s="411"/>
      <c r="EF94" s="79"/>
      <c r="EG94" s="412">
        <f>IF(ISBLANK(EL3),"",COUNTIF(EH12:EH90,"=20"))</f>
        <v>8</v>
      </c>
      <c r="EH94" s="412"/>
      <c r="EI94" s="410">
        <f>IF(ISBLANK(EL3),"",EG94/EG92)</f>
        <v>0.15686274509803921</v>
      </c>
      <c r="EJ94" s="410"/>
      <c r="EK94" s="410"/>
      <c r="EL94" s="411"/>
      <c r="EM94" s="79"/>
      <c r="EN94" s="412">
        <f>IF(ISBLANK(ES3),"",COUNTIF(EO12:EO90,"=20"))</f>
        <v>44</v>
      </c>
      <c r="EO94" s="412"/>
      <c r="EP94" s="410">
        <f>IF(ISBLANK(ES3),"",EN94/EN92)</f>
        <v>0.86274509803921573</v>
      </c>
      <c r="EQ94" s="410"/>
      <c r="ER94" s="410"/>
      <c r="ES94" s="411"/>
      <c r="ET94" s="79"/>
      <c r="EU94" s="412">
        <f>IF(ISBLANK(EZ3),"",COUNTIF(EV12:EV90,"=20"))</f>
        <v>48</v>
      </c>
      <c r="EV94" s="412"/>
      <c r="EW94" s="410">
        <f>IF(ISBLANK(EZ3),"",EU94/EU92)</f>
        <v>1</v>
      </c>
      <c r="EX94" s="410"/>
      <c r="EY94" s="410"/>
      <c r="EZ94" s="411"/>
      <c r="FA94" s="79"/>
      <c r="FB94" s="412">
        <f>IF(ISBLANK(FG3),"",COUNTIF(FC12:FC90,"=20"))</f>
        <v>44</v>
      </c>
      <c r="FC94" s="412"/>
      <c r="FD94" s="410">
        <f>IF(ISBLANK(FG3),"",FB94/FB92)</f>
        <v>0.93617021276595747</v>
      </c>
      <c r="FE94" s="410"/>
      <c r="FF94" s="410"/>
      <c r="FG94" s="411"/>
      <c r="FH94" s="79"/>
      <c r="FI94" s="412">
        <f>IF(ISBLANK(FN3),"",COUNTIF(FJ12:FJ90,"=20"))</f>
        <v>36</v>
      </c>
      <c r="FJ94" s="412"/>
      <c r="FK94" s="410">
        <f>IF(ISBLANK(FN3),"",FI94/FI92)</f>
        <v>0.76595744680851063</v>
      </c>
      <c r="FL94" s="410"/>
      <c r="FM94" s="410"/>
      <c r="FN94" s="411"/>
      <c r="FO94" s="79"/>
      <c r="FP94" s="412">
        <f>IF(ISBLANK(DJ3),"",COUNTIF(FQ12:FQ90,"=20"))</f>
        <v>3</v>
      </c>
      <c r="FQ94" s="412"/>
      <c r="FR94" s="410">
        <f>IF(ISBLANK(DJ3),"",FP94/FP92)</f>
        <v>5.8823529411764705E-2</v>
      </c>
      <c r="FS94" s="410"/>
      <c r="FT94" s="410"/>
      <c r="FU94" s="411"/>
      <c r="FV94" s="79"/>
      <c r="FW94" s="412">
        <f>IF(ISBLANK(GB3),"",COUNTIF(FX12:FX90,"=20"))</f>
        <v>0</v>
      </c>
      <c r="FX94" s="412"/>
      <c r="FY94" s="410">
        <f>IF(ISBLANK(GB3),"",FW94/FW92)</f>
        <v>0</v>
      </c>
      <c r="FZ94" s="410"/>
      <c r="GA94" s="410"/>
      <c r="GB94" s="411"/>
      <c r="GC94" s="79"/>
      <c r="GD94" s="412">
        <f>IF(ISBLANK(GI3),"",COUNTIF(GE12:GE90,"=20"))</f>
        <v>35</v>
      </c>
      <c r="GE94" s="412"/>
      <c r="GF94" s="410">
        <f>IF(ISBLANK(GI3),"",GD94/GD92)</f>
        <v>0.77777777777777779</v>
      </c>
      <c r="GG94" s="410"/>
      <c r="GH94" s="410"/>
      <c r="GI94" s="411"/>
      <c r="GJ94" s="79"/>
      <c r="GK94" s="412">
        <f>IF(ISBLANK(GP3),"",COUNTIF(GL12:GL90,"=20"))</f>
        <v>2</v>
      </c>
      <c r="GL94" s="412"/>
      <c r="GM94" s="410">
        <f>IF(ISBLANK(GP3),"",GK94/GK92)</f>
        <v>4.2553191489361701E-2</v>
      </c>
      <c r="GN94" s="410"/>
      <c r="GO94" s="410"/>
      <c r="GP94" s="411"/>
      <c r="GQ94" s="79"/>
      <c r="GR94" s="412">
        <f>IF(ISBLANK(GW3),"",COUNTIF(GS12:GS90,"=20"))</f>
        <v>34</v>
      </c>
      <c r="GS94" s="412"/>
      <c r="GT94" s="410">
        <f>IF(ISBLANK(GI3),"",GR94/GR92)</f>
        <v>0.75555555555555554</v>
      </c>
      <c r="GU94" s="410"/>
      <c r="GV94" s="410"/>
      <c r="GW94" s="411"/>
      <c r="GX94" s="79"/>
      <c r="GY94" s="412">
        <f>IF(ISBLANK(HD3),"",COUNTIF(GZ12:GZ90,"=20"))</f>
        <v>48</v>
      </c>
      <c r="GZ94" s="412"/>
      <c r="HA94" s="410">
        <f>IF(ISBLANK(HD3),"",GY94/GY92)</f>
        <v>0.96</v>
      </c>
      <c r="HB94" s="410"/>
      <c r="HC94" s="410"/>
      <c r="HD94" s="411"/>
      <c r="HE94" s="79"/>
      <c r="HF94" s="412">
        <f>IF(ISBLANK(HK3),"",COUNTIF(HG12:HG90,"=20"))</f>
        <v>24</v>
      </c>
      <c r="HG94" s="412"/>
      <c r="HH94" s="410">
        <f>IF(ISBLANK(HK3),"",HF94/HF92)</f>
        <v>0.5</v>
      </c>
      <c r="HI94" s="410"/>
      <c r="HJ94" s="410"/>
      <c r="HK94" s="411"/>
      <c r="HL94" s="79"/>
      <c r="HM94" s="412">
        <f>IF(ISBLANK(HR3),"",COUNTIF(HN12:HN90,"=20"))</f>
        <v>40</v>
      </c>
      <c r="HN94" s="412"/>
      <c r="HO94" s="410">
        <f>IF(ISBLANK(HR3),"",HM94/HM92)</f>
        <v>0.83333333333333337</v>
      </c>
      <c r="HP94" s="410"/>
      <c r="HQ94" s="410"/>
      <c r="HR94" s="411"/>
      <c r="HS94" s="79"/>
      <c r="HT94" s="412">
        <f>IF(ISBLANK(HY3),"",COUNTIF(HU12:HU90,"=20"))</f>
        <v>42</v>
      </c>
      <c r="HU94" s="412"/>
      <c r="HV94" s="410">
        <f>IF(ISBLANK(HR3),"",HT94/HT92)</f>
        <v>0.91304347826086951</v>
      </c>
      <c r="HW94" s="410"/>
      <c r="HX94" s="410"/>
      <c r="HY94" s="411"/>
      <c r="HZ94" s="79"/>
      <c r="IA94" s="412">
        <f>IF(ISBLANK(IF3),"",COUNTIF(IB12:IB90,"=20"))</f>
        <v>3</v>
      </c>
      <c r="IB94" s="412"/>
      <c r="IC94" s="410">
        <f>IF(ISBLANK(IF3),"",IA94/IA92)</f>
        <v>6.1224489795918366E-2</v>
      </c>
      <c r="ID94" s="410"/>
      <c r="IE94" s="410"/>
      <c r="IF94" s="411"/>
      <c r="IG94" s="79"/>
      <c r="IH94" s="412">
        <f>IF(ISBLANK(IF3),"",COUNTIF(II12:II90,"=20"))</f>
        <v>44</v>
      </c>
      <c r="II94" s="412"/>
      <c r="IJ94" s="410">
        <f>IF(ISBLANK(IF3),"",IH94/IH92)</f>
        <v>0.97777777777777775</v>
      </c>
      <c r="IK94" s="410"/>
      <c r="IL94" s="410"/>
      <c r="IM94" s="411"/>
      <c r="IN94" s="79"/>
      <c r="IO94" s="412">
        <f>IF(ISBLANK(IT3),"",COUNTIF(IP12:IP90,"=20"))</f>
        <v>40</v>
      </c>
      <c r="IP94" s="412"/>
      <c r="IQ94" s="410">
        <f>IF(ISBLANK(IT3),"",IO94/IO92)</f>
        <v>0.86956521739130432</v>
      </c>
      <c r="IR94" s="410"/>
      <c r="IS94" s="410"/>
      <c r="IT94" s="411"/>
      <c r="IU94" s="79"/>
      <c r="IV94" s="412">
        <f>IF(ISBLANK(JA3),"",COUNTIF(IW12:IW90,"=20"))</f>
        <v>0</v>
      </c>
      <c r="IW94" s="412"/>
      <c r="IX94" s="410">
        <f>IF(ISBLANK(JA3),"",IV94/IV92)</f>
        <v>0</v>
      </c>
      <c r="IY94" s="410"/>
      <c r="IZ94" s="410"/>
      <c r="JA94" s="411"/>
      <c r="JB94" s="79"/>
      <c r="JC94" s="412">
        <f>IF(ISBLANK(JH3),"",COUNTIF(JD12:JD90,"=20"))</f>
        <v>33</v>
      </c>
      <c r="JD94" s="412"/>
      <c r="JE94" s="410">
        <f>IF(ISBLANK(JH3),"",JC94/JC92)</f>
        <v>0.7857142857142857</v>
      </c>
      <c r="JF94" s="410"/>
      <c r="JG94" s="410"/>
      <c r="JH94" s="411"/>
      <c r="JI94" s="79"/>
      <c r="JJ94" s="412">
        <f>IF(ISBLANK(JH3),"",COUNTIF(JK12:JK90,"=20"))</f>
        <v>0</v>
      </c>
      <c r="JK94" s="412"/>
      <c r="JL94" s="410" t="e">
        <f>IF(ISBLANK(JH3),"",JJ94/JJ92)</f>
        <v>#DIV/0!</v>
      </c>
      <c r="JM94" s="410"/>
      <c r="JN94" s="410"/>
      <c r="JO94" s="411"/>
      <c r="JP94" s="79"/>
      <c r="JQ94" s="412">
        <f>IF(ISBLANK(JV3),"",COUNTIF(JR12:JR90,"=20"))</f>
        <v>40</v>
      </c>
      <c r="JR94" s="412"/>
      <c r="JS94" s="410">
        <f>IF(ISBLANK(JV3),"",JQ94/JQ92)</f>
        <v>0.95238095238095233</v>
      </c>
      <c r="JT94" s="410"/>
      <c r="JU94" s="410"/>
      <c r="JV94" s="411"/>
      <c r="JW94" s="79"/>
      <c r="JX94" s="412">
        <f>IF(ISBLANK(KQ3),"",COUNTIF(JY12:JY90,"=20"))</f>
        <v>0</v>
      </c>
      <c r="JY94" s="412"/>
      <c r="JZ94" s="410" t="e">
        <f>IF(ISBLANK(KQ3),"",JX94/JX92)</f>
        <v>#DIV/0!</v>
      </c>
      <c r="KA94" s="410"/>
      <c r="KB94" s="410"/>
      <c r="KC94" s="411"/>
      <c r="KD94" s="79"/>
      <c r="KE94" s="412">
        <f>IF(ISBLANK(KJ3),"",COUNTIF(KF12:KF90,"=20"))</f>
        <v>45</v>
      </c>
      <c r="KF94" s="412"/>
      <c r="KG94" s="410">
        <f>IF(ISBLANK(KJ3),"",KE94/KE92)</f>
        <v>0.97826086956521741</v>
      </c>
      <c r="KH94" s="410"/>
      <c r="KI94" s="410"/>
      <c r="KJ94" s="411"/>
      <c r="KK94" s="79"/>
      <c r="KL94" s="412">
        <f>IF(ISBLANK(KQ3),"",COUNTIF(KM12:KM90,"=20"))</f>
        <v>8</v>
      </c>
      <c r="KM94" s="412"/>
      <c r="KN94" s="410">
        <f>IF(ISBLANK(KQ3),"",KL94/KL92)</f>
        <v>0.18604651162790697</v>
      </c>
      <c r="KO94" s="410"/>
      <c r="KP94" s="410"/>
      <c r="KQ94" s="411"/>
      <c r="KR94" s="79"/>
      <c r="KS94" s="412">
        <f>IF(ISBLANK(KX3),"",COUNTIF(KT12:KT90,"=20"))</f>
        <v>38</v>
      </c>
      <c r="KT94" s="412"/>
      <c r="KU94" s="410">
        <f>IF(ISBLANK(KX3),"",KS94/KS92)</f>
        <v>0.88372093023255816</v>
      </c>
      <c r="KV94" s="410"/>
      <c r="KW94" s="410"/>
      <c r="KX94" s="411"/>
      <c r="KY94" s="80"/>
      <c r="KZ94" s="412">
        <f>IF(ISBLANK(LE3),"",COUNTIF(LA12:LA90,"=20"))</f>
        <v>44</v>
      </c>
      <c r="LA94" s="412"/>
      <c r="LB94" s="410">
        <f>IF(ISBLANK(LE3),"",KZ94/KZ92)</f>
        <v>0.97777777777777775</v>
      </c>
      <c r="LC94" s="410"/>
      <c r="LD94" s="410"/>
      <c r="LE94" s="411"/>
      <c r="LF94" s="79"/>
      <c r="LG94" s="412">
        <f>IF(ISBLANK(LL3),"",COUNTIF(LH12:LH90,"=20"))</f>
        <v>34</v>
      </c>
      <c r="LH94" s="412"/>
      <c r="LI94" s="410">
        <f>IF(ISBLANK(LL3),"",LG94/LG92)</f>
        <v>0.85</v>
      </c>
      <c r="LJ94" s="410"/>
      <c r="LK94" s="410"/>
      <c r="LL94" s="411"/>
      <c r="LM94" s="79"/>
      <c r="LN94" s="412">
        <f>IF(ISBLANK(LS3),"",COUNTIF(LO12:LO90,"=20"))</f>
        <v>2</v>
      </c>
      <c r="LO94" s="412"/>
      <c r="LP94" s="410">
        <f>IF(ISBLANK(LS3),"",LN94/LN92)</f>
        <v>4.6511627906976744E-2</v>
      </c>
      <c r="LQ94" s="410"/>
      <c r="LR94" s="410"/>
      <c r="LS94" s="411"/>
      <c r="LT94" s="79"/>
      <c r="LU94" s="412">
        <f>IF(ISBLANK(LZ3),"",COUNTIF(LV12:LV90,"=20"))</f>
        <v>41</v>
      </c>
      <c r="LV94" s="412"/>
      <c r="LW94" s="410">
        <f>IF(ISBLANK(LZ3),"",LU94/LU92)</f>
        <v>0.97619047619047616</v>
      </c>
      <c r="LX94" s="410"/>
      <c r="LY94" s="410"/>
      <c r="LZ94" s="411"/>
      <c r="MA94" s="79"/>
      <c r="MB94" s="412">
        <f>IF(ISBLANK(MG3),"",COUNTIF(MC12:MC90,"=20"))</f>
        <v>1</v>
      </c>
      <c r="MC94" s="412"/>
      <c r="MD94" s="410">
        <f>IF(ISBLANK(MG3),"",MB94/MB92)</f>
        <v>2.3255813953488372E-2</v>
      </c>
      <c r="ME94" s="410"/>
      <c r="MF94" s="410"/>
      <c r="MG94" s="411"/>
      <c r="MH94" s="79"/>
      <c r="MI94" s="412" t="str">
        <f>IF(ISBLANK(MN3),"",COUNTIF(MJ12:MJ90,"=20"))</f>
        <v/>
      </c>
      <c r="MJ94" s="412"/>
      <c r="MK94" s="410" t="str">
        <f>IF(ISBLANK(MN3),"",MI94/MI92)</f>
        <v/>
      </c>
      <c r="ML94" s="410"/>
      <c r="MM94" s="410"/>
      <c r="MN94" s="411"/>
      <c r="MO94" s="79"/>
      <c r="MP94" s="412">
        <f>IF(ISBLANK(MU3),"",COUNTIF(MQ12:MQ90,"=20"))</f>
        <v>35</v>
      </c>
      <c r="MQ94" s="412"/>
      <c r="MR94" s="410">
        <f>IF(ISBLANK(MU3),"",MP94/MP92)</f>
        <v>0.83333333333333337</v>
      </c>
      <c r="MS94" s="410"/>
      <c r="MT94" s="410"/>
      <c r="MU94" s="411"/>
      <c r="MV94" s="79"/>
      <c r="MW94" s="412" t="str">
        <f>IF(ISBLANK(NP3),"",COUNTIF(MX12:MX90,"=20"))</f>
        <v/>
      </c>
      <c r="MX94" s="412"/>
      <c r="MY94" s="410" t="str">
        <f>IF(ISBLANK(NP3),"",MW94/MW92)</f>
        <v/>
      </c>
      <c r="MZ94" s="410"/>
      <c r="NA94" s="410"/>
      <c r="NB94" s="411"/>
      <c r="NC94" s="79"/>
      <c r="ND94" s="412" t="str">
        <f>IF(ISBLANK(NB3),"",COUNTIF(NE12:NE90,"=20"))</f>
        <v/>
      </c>
      <c r="NE94" s="412"/>
      <c r="NF94" s="410" t="str">
        <f>IF(ISBLANK(NB3),"",ND94/ND92)</f>
        <v/>
      </c>
      <c r="NG94" s="410"/>
      <c r="NH94" s="410"/>
      <c r="NI94" s="411"/>
      <c r="NJ94" s="79"/>
      <c r="NK94" s="412" t="str">
        <f>IF(ISBLANK(OD3),"",COUNTIF(NL12:NL90,"=20"))</f>
        <v/>
      </c>
      <c r="NL94" s="412"/>
      <c r="NM94" s="410" t="str">
        <f>IF(ISBLANK(OD3),"",NK94/NK92)</f>
        <v/>
      </c>
      <c r="NN94" s="410"/>
      <c r="NO94" s="410"/>
      <c r="NP94" s="411"/>
      <c r="NQ94" s="79"/>
      <c r="NR94" s="412" t="str">
        <f>IF(ISBLANK(NI3),"",COUNTIF(NS12:NS90,"=20"))</f>
        <v/>
      </c>
      <c r="NS94" s="412"/>
      <c r="NT94" s="410" t="str">
        <f>IF(ISBLANK(NI3),"",NR94/NR92)</f>
        <v/>
      </c>
      <c r="NU94" s="410"/>
      <c r="NV94" s="410"/>
      <c r="NW94" s="411"/>
      <c r="NX94" s="79"/>
      <c r="NY94" s="412" t="str">
        <f>IF(ISBLANK(OK3),"",COUNTIF(NZ12:NZ90,"=20"))</f>
        <v/>
      </c>
      <c r="NZ94" s="412"/>
      <c r="OA94" s="410" t="str">
        <f>IF(ISBLANK(OK3),"",NY94/NY92)</f>
        <v/>
      </c>
      <c r="OB94" s="410"/>
      <c r="OC94" s="410"/>
      <c r="OD94" s="411"/>
      <c r="OE94" s="79"/>
      <c r="OF94" s="412" t="str">
        <f>IF(ISBLANK(NW3),"",COUNTIF(OG12:OG90,"=20"))</f>
        <v/>
      </c>
      <c r="OG94" s="412"/>
      <c r="OH94" s="410" t="str">
        <f>IF(ISBLANK(NW3),"",OF94/OF92)</f>
        <v/>
      </c>
      <c r="OI94" s="410"/>
      <c r="OJ94" s="410"/>
      <c r="OK94" s="411"/>
      <c r="OL94" s="79"/>
      <c r="OM94" s="412" t="str">
        <f>IF(ISBLANK(OR3),"",COUNTIF(ON12:ON90,"=20"))</f>
        <v/>
      </c>
      <c r="ON94" s="412"/>
      <c r="OO94" s="410" t="str">
        <f>IF(ISBLANK(OR3),"",OM94/OM92)</f>
        <v/>
      </c>
      <c r="OP94" s="410"/>
      <c r="OQ94" s="410"/>
      <c r="OR94" s="411"/>
      <c r="OS94" s="79"/>
      <c r="OT94" s="412" t="str">
        <f>IF(ISBLANK(OY3),"",COUNTIF(OU12:OU90,"=20"))</f>
        <v/>
      </c>
      <c r="OU94" s="412"/>
      <c r="OV94" s="410" t="str">
        <f>IF(ISBLANK(OY3),"",OT94/OT92)</f>
        <v/>
      </c>
      <c r="OW94" s="410"/>
      <c r="OX94" s="410"/>
      <c r="OY94" s="411"/>
      <c r="OZ94" s="79"/>
      <c r="PA94" s="412" t="str">
        <f>IF(ISBLANK(PF3),"",COUNTIF(PB12:PB90,"=20"))</f>
        <v/>
      </c>
      <c r="PB94" s="412"/>
      <c r="PC94" s="410" t="str">
        <f>IF(ISBLANK(PF3),"",PA94/PA92)</f>
        <v/>
      </c>
      <c r="PD94" s="410"/>
      <c r="PE94" s="410"/>
      <c r="PF94" s="411"/>
      <c r="PG94" s="79"/>
      <c r="PH94" s="412" t="str">
        <f>IF(ISBLANK(PM3),"",COUNTIF(PI12:PI90,"=20"))</f>
        <v/>
      </c>
      <c r="PI94" s="412"/>
      <c r="PJ94" s="410" t="str">
        <f>IF(ISBLANK(PM3),"",PH94/PH92)</f>
        <v/>
      </c>
      <c r="PK94" s="410"/>
      <c r="PL94" s="410"/>
      <c r="PM94" s="411"/>
      <c r="PN94" s="79"/>
      <c r="PO94" s="412" t="str">
        <f>IF(ISBLANK(PT3),"",COUNTIF(PP12:PP90,"=20"))</f>
        <v/>
      </c>
      <c r="PP94" s="412"/>
      <c r="PQ94" s="410" t="str">
        <f>IF(ISBLANK(PT3),"",PO94/PO92)</f>
        <v/>
      </c>
      <c r="PR94" s="410"/>
      <c r="PS94" s="410"/>
      <c r="PT94" s="411"/>
      <c r="PU94" s="79"/>
      <c r="PV94" s="412" t="str">
        <f>IF(ISBLANK(QA3),"",COUNTIF(PW12:PW90,"=20"))</f>
        <v/>
      </c>
      <c r="PW94" s="412"/>
      <c r="PX94" s="410" t="str">
        <f>IF(ISBLANK(QA3),"",PV94/PV92)</f>
        <v/>
      </c>
      <c r="PY94" s="410"/>
      <c r="PZ94" s="410"/>
      <c r="QA94" s="411"/>
      <c r="QB94" s="79"/>
      <c r="QC94" s="412" t="str">
        <f>IF(ISBLANK(QH3),"",COUNTIF(QD12:QD90,"=20"))</f>
        <v/>
      </c>
      <c r="QD94" s="412"/>
      <c r="QE94" s="410" t="str">
        <f>IF(ISBLANK(QH3),"",QC94/QC92)</f>
        <v/>
      </c>
      <c r="QF94" s="410"/>
      <c r="QG94" s="410"/>
      <c r="QH94" s="411"/>
      <c r="QI94" s="80"/>
      <c r="QJ94" s="412" t="str">
        <f>IF(ISBLANK(QV3),"",COUNTIF(QK12:QK90,"=20"))</f>
        <v/>
      </c>
      <c r="QK94" s="412"/>
      <c r="QL94" s="410" t="str">
        <f>IF(ISBLANK(QV3),"",QJ94/QJ92)</f>
        <v/>
      </c>
      <c r="QM94" s="410"/>
      <c r="QN94" s="410"/>
      <c r="QO94" s="411"/>
      <c r="QP94" s="80"/>
      <c r="QQ94" s="412" t="str">
        <f>IF(ISBLANK(QO3),"",COUNTIF(QR12:QR90,"=20"))</f>
        <v/>
      </c>
      <c r="QR94" s="412"/>
      <c r="QS94" s="410" t="str">
        <f>IF(ISBLANK(QO3),"",QQ94/QQ92)</f>
        <v/>
      </c>
      <c r="QT94" s="410"/>
      <c r="QU94" s="410"/>
      <c r="QV94" s="411"/>
    </row>
    <row r="95" spans="1:464" ht="15" customHeight="1" x14ac:dyDescent="0.2">
      <c r="A95" s="443"/>
      <c r="B95" s="81" t="s">
        <v>146</v>
      </c>
      <c r="C95" s="75"/>
      <c r="D95" s="412">
        <f>IF(ISBLANK(I3),"",COUNTIF(F12:F90,"=20")+COUNTIF(F12:F90,"=30"))</f>
        <v>0</v>
      </c>
      <c r="E95" s="412"/>
      <c r="F95" s="410" t="e">
        <f>IF(ISBLANK(I3),"",D95/D92)</f>
        <v>#DIV/0!</v>
      </c>
      <c r="G95" s="410"/>
      <c r="H95" s="85"/>
      <c r="I95" s="82"/>
      <c r="J95" s="78"/>
      <c r="K95" s="412">
        <f>IF(ISBLANK(P3),"",COUNTIF(M12:M90,"=20")+COUNTIF(M12:M90,"=30"))</f>
        <v>6</v>
      </c>
      <c r="L95" s="412"/>
      <c r="M95" s="410">
        <f>IF(ISBLANK(P3),"",K95/K92)</f>
        <v>8.9552238805970144E-2</v>
      </c>
      <c r="N95" s="410"/>
      <c r="O95" s="85"/>
      <c r="P95" s="82"/>
      <c r="Q95" s="79"/>
      <c r="R95" s="412">
        <f>IF(ISBLANK(W3),"",COUNTIF(T12:T90,"=20")+COUNTIF(T12:T90,"=30"))</f>
        <v>45</v>
      </c>
      <c r="S95" s="412"/>
      <c r="T95" s="410">
        <f>IF(ISBLANK(W3),"",R95/R92)</f>
        <v>0.72580645161290325</v>
      </c>
      <c r="U95" s="410"/>
      <c r="V95" s="85"/>
      <c r="W95" s="82"/>
      <c r="X95" s="79"/>
      <c r="Y95" s="412">
        <f>IF(ISBLANK(AD3),"",COUNTIF(AA12:AA90,"=20")+COUNTIF(AA12:AA90,"=30"))</f>
        <v>4</v>
      </c>
      <c r="Z95" s="412"/>
      <c r="AA95" s="410">
        <f>IF(ISBLANK(AD3),"",Y95/Y92)</f>
        <v>6.4516129032258063E-2</v>
      </c>
      <c r="AB95" s="410"/>
      <c r="AC95" s="85"/>
      <c r="AD95" s="82"/>
      <c r="AE95" s="79"/>
      <c r="AF95" s="412">
        <f>IF(ISBLANK(AK3),"",COUNTIF(AH12:AH90,"=20")+COUNTIF(AH12:AH90,"=30"))</f>
        <v>27</v>
      </c>
      <c r="AG95" s="412"/>
      <c r="AH95" s="410">
        <f>IF(ISBLANK(AK3),"",AF95/AF92)</f>
        <v>0.46551724137931033</v>
      </c>
      <c r="AI95" s="410"/>
      <c r="AJ95" s="85"/>
      <c r="AK95" s="82"/>
      <c r="AL95" s="79"/>
      <c r="AM95" s="412">
        <f>IF(ISBLANK(AR3),"",COUNTIF(AO12:AO90,"=20")+COUNTIF(AO12:AO90,"=30"))</f>
        <v>3</v>
      </c>
      <c r="AN95" s="412"/>
      <c r="AO95" s="410">
        <f>IF(ISBLANK(AR3),"",AM95/AM92)</f>
        <v>4.8387096774193547E-2</v>
      </c>
      <c r="AP95" s="410"/>
      <c r="AQ95" s="85"/>
      <c r="AR95" s="82"/>
      <c r="AS95" s="79"/>
      <c r="AT95" s="417">
        <f>IF(ISBLANK(AY3),"",COUNTIF(AV12:AV90,"=20")+COUNTIF(AV12:AV90,"=30"))</f>
        <v>43</v>
      </c>
      <c r="AU95" s="412"/>
      <c r="AV95" s="410">
        <f>IF(ISBLANK(AY3),"",AT95/AT92)</f>
        <v>0.71666666666666667</v>
      </c>
      <c r="AW95" s="410"/>
      <c r="AX95" s="85"/>
      <c r="AY95" s="82"/>
      <c r="AZ95" s="79"/>
      <c r="BA95" s="412">
        <f>IF(ISBLANK(BF3),"",COUNTIF(BC12:BC90,"=20")+COUNTIF(BC12:BC90,"=30"))</f>
        <v>41</v>
      </c>
      <c r="BB95" s="412"/>
      <c r="BC95" s="410">
        <f>IF(ISBLANK(BF3),"",BA95/BA92)</f>
        <v>0.80392156862745101</v>
      </c>
      <c r="BD95" s="410"/>
      <c r="BE95" s="85"/>
      <c r="BF95" s="82"/>
      <c r="BG95" s="79"/>
      <c r="BH95" s="412">
        <f>IF(ISBLANK(BM3),"",COUNTIF(BJ12:BJ90,"=20")+COUNTIF(BJ12:BJ90,"=30"))</f>
        <v>41</v>
      </c>
      <c r="BI95" s="412"/>
      <c r="BJ95" s="410">
        <f>IF(ISBLANK(BM3),"",BH95/BH92)</f>
        <v>0.7592592592592593</v>
      </c>
      <c r="BK95" s="410"/>
      <c r="BL95" s="85"/>
      <c r="BM95" s="82"/>
      <c r="BN95" s="79"/>
      <c r="BO95" s="412">
        <f>IF(ISBLANK(BT3),"",COUNTIF(BQ12:BQ90,"=20")+COUNTIF(BQ12:BQ90,"=30"))</f>
        <v>0</v>
      </c>
      <c r="BP95" s="412"/>
      <c r="BQ95" s="410">
        <f>IF(ISBLANK(BT3),"",BO95/BO92)</f>
        <v>0</v>
      </c>
      <c r="BR95" s="410"/>
      <c r="BS95" s="85"/>
      <c r="BT95" s="82"/>
      <c r="BU95" s="79"/>
      <c r="BV95" s="412">
        <f>IF(ISBLANK(CA3),"",COUNTIF(BX12:BX90,"=20")+COUNTIF(BX12:BX90,"=30"))</f>
        <v>13</v>
      </c>
      <c r="BW95" s="412"/>
      <c r="BX95" s="410">
        <f>IF(ISBLANK(CA3),"",BV95/BV92)</f>
        <v>0.22807017543859648</v>
      </c>
      <c r="BY95" s="410"/>
      <c r="BZ95" s="85"/>
      <c r="CA95" s="82"/>
      <c r="CB95" s="79"/>
      <c r="CC95" s="412">
        <f>IF(ISBLANK(CH3),"",COUNTIF(CE12:CE90,"=20")+COUNTIF(CE12:CE90,"=30"))</f>
        <v>28</v>
      </c>
      <c r="CD95" s="412"/>
      <c r="CE95" s="410">
        <f>IF(ISBLANK(CH3),"",CC95/CC92)</f>
        <v>0.51851851851851849</v>
      </c>
      <c r="CF95" s="410"/>
      <c r="CG95" s="85"/>
      <c r="CH95" s="82"/>
      <c r="CI95" s="79"/>
      <c r="CJ95" s="412">
        <f>IF(ISBLANK(CO3),"",COUNTIF(CL12:CL90,"=20")+COUNTIF(CL12:CL90,"=30"))</f>
        <v>40</v>
      </c>
      <c r="CK95" s="412"/>
      <c r="CL95" s="410">
        <f>IF(ISBLANK(CO3),"",CJ95/CJ92)</f>
        <v>0.70175438596491224</v>
      </c>
      <c r="CM95" s="410"/>
      <c r="CN95" s="85"/>
      <c r="CO95" s="82"/>
      <c r="CP95" s="79"/>
      <c r="CQ95" s="412">
        <f>IF(ISBLANK(CV3),"",COUNTIF(CS12:CS90,"=20")+COUNTIF(CS12:CS90,"=30"))</f>
        <v>46</v>
      </c>
      <c r="CR95" s="412"/>
      <c r="CS95" s="410">
        <f>IF(ISBLANK(CV3),"",CQ95/CQ92)</f>
        <v>0.85185185185185186</v>
      </c>
      <c r="CT95" s="410"/>
      <c r="CU95" s="85"/>
      <c r="CV95" s="82"/>
      <c r="CW95" s="79"/>
      <c r="CX95" s="412">
        <f>IF(ISBLANK(DC3),"",COUNTIF(CZ12:CZ90,"=20")+COUNTIF(CZ12:CZ90,"=30"))</f>
        <v>45</v>
      </c>
      <c r="CY95" s="412"/>
      <c r="CZ95" s="410">
        <f>IF(ISBLANK(DC3),"",CX95/CX92)</f>
        <v>0.84905660377358494</v>
      </c>
      <c r="DA95" s="410"/>
      <c r="DB95" s="85"/>
      <c r="DC95" s="82"/>
      <c r="DD95" s="79"/>
      <c r="DE95" s="412">
        <f>IF(ISBLANK(DJ3),"",COUNTIF(DG12:DG90,"=20")+COUNTIF(DG12:DG90,"=30"))</f>
        <v>32</v>
      </c>
      <c r="DF95" s="412"/>
      <c r="DG95" s="410">
        <f>IF(ISBLANK(DJ3),"",DE95/DE92)</f>
        <v>0.61538461538461542</v>
      </c>
      <c r="DH95" s="410"/>
      <c r="DI95" s="85"/>
      <c r="DJ95" s="82"/>
      <c r="DK95" s="79"/>
      <c r="DL95" s="412">
        <f>IF(ISBLANK(DQ3),"",COUNTIF(DN12:DN90,"=20")+COUNTIF(DN12:DN90,"=30"))</f>
        <v>0</v>
      </c>
      <c r="DM95" s="412"/>
      <c r="DN95" s="410">
        <f>IF(ISBLANK(DQ3),"",DL95/DL92)</f>
        <v>0</v>
      </c>
      <c r="DO95" s="410"/>
      <c r="DP95" s="85"/>
      <c r="DQ95" s="82"/>
      <c r="DR95" s="79"/>
      <c r="DS95" s="412">
        <f>IF(ISBLANK(DX3),"",COUNTIF(DU12:DU90,"=20")+COUNTIF(DU12:DU90,"=30"))</f>
        <v>12</v>
      </c>
      <c r="DT95" s="412"/>
      <c r="DU95" s="410">
        <f>IF(ISBLANK(DX3),"",DS95/DS92)</f>
        <v>0.27272727272727271</v>
      </c>
      <c r="DV95" s="410"/>
      <c r="DW95" s="85"/>
      <c r="DX95" s="82"/>
      <c r="DY95" s="79"/>
      <c r="DZ95" s="412">
        <f>IF(ISBLANK(EE3),"",COUNTIF(EB12:EB90,"=20")+COUNTIF(EB12:EB90,"=30"))</f>
        <v>39</v>
      </c>
      <c r="EA95" s="412"/>
      <c r="EB95" s="410">
        <f>IF(ISBLANK(EE3),"",DZ95/DZ92)</f>
        <v>0.75</v>
      </c>
      <c r="EC95" s="410"/>
      <c r="ED95" s="85"/>
      <c r="EE95" s="82"/>
      <c r="EF95" s="79"/>
      <c r="EG95" s="412">
        <f>IF(ISBLANK(EL3),"",COUNTIF(EI12:EI90,"=20")+COUNTIF(EI12:EI90,"=30"))</f>
        <v>3</v>
      </c>
      <c r="EH95" s="412"/>
      <c r="EI95" s="410">
        <f>IF(ISBLANK(EL3),"",EG95/EG92)</f>
        <v>5.8823529411764705E-2</v>
      </c>
      <c r="EJ95" s="410"/>
      <c r="EK95" s="85"/>
      <c r="EL95" s="82"/>
      <c r="EM95" s="79"/>
      <c r="EN95" s="412">
        <f>IF(ISBLANK(ES3),"",COUNTIF(EP12:EP90,"=20")+COUNTIF(EP12:EP90,"=30"))</f>
        <v>32</v>
      </c>
      <c r="EO95" s="412"/>
      <c r="EP95" s="410">
        <f>IF(ISBLANK(ES3),"",EN95/EN92)</f>
        <v>0.62745098039215685</v>
      </c>
      <c r="EQ95" s="410"/>
      <c r="ER95" s="85"/>
      <c r="ES95" s="82"/>
      <c r="ET95" s="79"/>
      <c r="EU95" s="412">
        <f>IF(ISBLANK(EZ3),"",COUNTIF(EW12:EW90,"=20")+COUNTIF(EW12:EW90,"=30"))</f>
        <v>0</v>
      </c>
      <c r="EV95" s="412"/>
      <c r="EW95" s="410">
        <f>IF(ISBLANK(EZ3),"",EU95/EU92)</f>
        <v>0</v>
      </c>
      <c r="EX95" s="410"/>
      <c r="EY95" s="85"/>
      <c r="EZ95" s="82"/>
      <c r="FA95" s="79"/>
      <c r="FB95" s="412">
        <f>IF(ISBLANK(FG3),"",COUNTIF(FD12:FD90,"=20")+COUNTIF(FD12:FD90,"=30")+COUNTIF(FD12:FD90,"=40"))</f>
        <v>3</v>
      </c>
      <c r="FC95" s="412"/>
      <c r="FD95" s="410">
        <f>IF(ISBLANK(FG3),"",FB95/FB92)</f>
        <v>6.3829787234042548E-2</v>
      </c>
      <c r="FE95" s="410"/>
      <c r="FF95" s="85"/>
      <c r="FG95" s="82"/>
      <c r="FH95" s="79"/>
      <c r="FI95" s="412">
        <f>IF(ISBLANK(FN3),"",COUNTIF(FK12:FK90,"=20")+COUNTIF(FK12:FK90,"=30"))</f>
        <v>30</v>
      </c>
      <c r="FJ95" s="412"/>
      <c r="FK95" s="410">
        <f>IF(ISBLANK(FN3),"",FI95/FI92)</f>
        <v>0.63829787234042556</v>
      </c>
      <c r="FL95" s="410"/>
      <c r="FM95" s="85"/>
      <c r="FN95" s="82"/>
      <c r="FO95" s="79"/>
      <c r="FP95" s="412">
        <f>IF(ISBLANK(DJ3),"",COUNTIF(FR12:FR90,"=20")+COUNTIF(FR12:FR90,"=30"))</f>
        <v>3</v>
      </c>
      <c r="FQ95" s="412"/>
      <c r="FR95" s="410">
        <f>IF(ISBLANK(DJ3),"",FP95/FP92)</f>
        <v>5.8823529411764705E-2</v>
      </c>
      <c r="FS95" s="410"/>
      <c r="FT95" s="85"/>
      <c r="FU95" s="82"/>
      <c r="FV95" s="79"/>
      <c r="FW95" s="412">
        <f>IF(ISBLANK(GB3),"",COUNTIF(FY12:FY90,"=20")+COUNTIF(FY12:FY90,"=30"))</f>
        <v>0</v>
      </c>
      <c r="FX95" s="412"/>
      <c r="FY95" s="410">
        <f>IF(ISBLANK(GB3),"",FW95/FW92)</f>
        <v>0</v>
      </c>
      <c r="FZ95" s="410"/>
      <c r="GA95" s="85"/>
      <c r="GB95" s="82"/>
      <c r="GC95" s="79"/>
      <c r="GD95" s="412">
        <f>IF(ISBLANK(GI3),"",COUNTIF(GF12:GF90,"=20")+COUNTIF(GF12:GF90,"=30"))</f>
        <v>30</v>
      </c>
      <c r="GE95" s="412"/>
      <c r="GF95" s="410">
        <f>IF(ISBLANK(GI3),"",GD95/GD92)</f>
        <v>0.66666666666666663</v>
      </c>
      <c r="GG95" s="410"/>
      <c r="GH95" s="85"/>
      <c r="GI95" s="82"/>
      <c r="GJ95" s="79"/>
      <c r="GK95" s="412">
        <f>IF(ISBLANK(GP3),"",COUNTIF(GM12:GM90,"=20")+COUNTIF(GM12:GM90,"=30"))</f>
        <v>28</v>
      </c>
      <c r="GL95" s="412"/>
      <c r="GM95" s="410">
        <f>IF(ISBLANK(GP3),"",GK95/GK92)</f>
        <v>0.5957446808510638</v>
      </c>
      <c r="GN95" s="410"/>
      <c r="GO95" s="85"/>
      <c r="GP95" s="82"/>
      <c r="GQ95" s="79"/>
      <c r="GR95" s="412">
        <f>IF(ISBLANK(GW3),"",COUNTIF(GT12:GT90,"=20")+COUNTIF(GT12:GT90,"=30"))</f>
        <v>13</v>
      </c>
      <c r="GS95" s="412"/>
      <c r="GT95" s="410">
        <f>IF(ISBLANK(GI3),"",GR95/GR92)</f>
        <v>0.28888888888888886</v>
      </c>
      <c r="GU95" s="410"/>
      <c r="GV95" s="85"/>
      <c r="GW95" s="82"/>
      <c r="GX95" s="79"/>
      <c r="GY95" s="412">
        <f>IF(ISBLANK(HD3),"",COUNTIF(HA12:HA90,"=20")+COUNTIF(HA12:HA90,"=30"))</f>
        <v>34</v>
      </c>
      <c r="GZ95" s="412"/>
      <c r="HA95" s="410">
        <f>IF(ISBLANK(HD3),"",GY95/GY92)</f>
        <v>0.68</v>
      </c>
      <c r="HB95" s="410"/>
      <c r="HC95" s="85"/>
      <c r="HD95" s="82"/>
      <c r="HE95" s="79"/>
      <c r="HF95" s="412">
        <f>IF(ISBLANK(HK3),"",COUNTIF(HH12:HH90,"=20")+COUNTIF(HH12:HH90,"=30"))</f>
        <v>3</v>
      </c>
      <c r="HG95" s="412"/>
      <c r="HH95" s="410">
        <f>IF(ISBLANK(HK3),"",HF95/HF92)</f>
        <v>6.25E-2</v>
      </c>
      <c r="HI95" s="410"/>
      <c r="HJ95" s="85"/>
      <c r="HK95" s="82"/>
      <c r="HL95" s="79"/>
      <c r="HM95" s="412">
        <f>IF(ISBLANK(HR3),"",COUNTIF(HO12:HO90,"=20")+COUNTIF(HO12:HO90,"=30"))</f>
        <v>5</v>
      </c>
      <c r="HN95" s="412"/>
      <c r="HO95" s="410">
        <f>IF(ISBLANK(HR3),"",HM95/HM92)</f>
        <v>0.10416666666666667</v>
      </c>
      <c r="HP95" s="410"/>
      <c r="HQ95" s="85"/>
      <c r="HR95" s="82"/>
      <c r="HS95" s="79"/>
      <c r="HT95" s="412">
        <f>IF(ISBLANK(HY3),"",COUNTIF(HV12:HV90,"=20")+COUNTIF(HV12:HV90,"=30"))</f>
        <v>37</v>
      </c>
      <c r="HU95" s="412"/>
      <c r="HV95" s="410">
        <f>IF(ISBLANK(HR3),"",HT95/HT92)</f>
        <v>0.80434782608695654</v>
      </c>
      <c r="HW95" s="410"/>
      <c r="HX95" s="85"/>
      <c r="HY95" s="82"/>
      <c r="HZ95" s="79"/>
      <c r="IA95" s="412">
        <f>IF(ISBLANK(IF3),"",COUNTIF(IC12:IC90,"=20")+COUNTIF(IC12:IC90,"=30"))</f>
        <v>7</v>
      </c>
      <c r="IB95" s="412"/>
      <c r="IC95" s="410">
        <f>IF(ISBLANK(IF3),"",IA95/IA92)</f>
        <v>0.14285714285714285</v>
      </c>
      <c r="ID95" s="410"/>
      <c r="IE95" s="85"/>
      <c r="IF95" s="82"/>
      <c r="IG95" s="79"/>
      <c r="IH95" s="412">
        <f>IF(ISBLANK(IF3),"",COUNTIF(IJ12:IJ90,"=20")+COUNTIF(IJ12:IJ90,"=30"))</f>
        <v>36</v>
      </c>
      <c r="II95" s="412"/>
      <c r="IJ95" s="410">
        <f>IF(ISBLANK(IF3),"",IH95/IH92)</f>
        <v>0.8</v>
      </c>
      <c r="IK95" s="410"/>
      <c r="IL95" s="85"/>
      <c r="IM95" s="82"/>
      <c r="IN95" s="79"/>
      <c r="IO95" s="412">
        <f>IF(ISBLANK(IT3),"",COUNTIF(IQ12:IQ90,"=20")+COUNTIF(IQ12:IQ90,"=30"))</f>
        <v>19</v>
      </c>
      <c r="IP95" s="412"/>
      <c r="IQ95" s="410">
        <f>IF(ISBLANK(IT3),"",IO95/IO92)</f>
        <v>0.41304347826086957</v>
      </c>
      <c r="IR95" s="410"/>
      <c r="IS95" s="85"/>
      <c r="IT95" s="82"/>
      <c r="IU95" s="79"/>
      <c r="IV95" s="412">
        <f>IF(ISBLANK(JA3),"",COUNTIF(IX12:IX90,"=20")+COUNTIF(IX12:IX90,"=30"))</f>
        <v>1</v>
      </c>
      <c r="IW95" s="412"/>
      <c r="IX95" s="410">
        <f>IF(ISBLANK(JA3),"",IV95/IV92)</f>
        <v>2.0408163265306121E-2</v>
      </c>
      <c r="IY95" s="410"/>
      <c r="IZ95" s="85"/>
      <c r="JA95" s="82"/>
      <c r="JB95" s="79"/>
      <c r="JC95" s="412">
        <f>IF(ISBLANK(JH3),"",COUNTIF(JE12:JE90,"=20")+COUNTIF(JE12:JE90,"=30"))</f>
        <v>40</v>
      </c>
      <c r="JD95" s="412"/>
      <c r="JE95" s="410">
        <f>IF(ISBLANK(JH3),"",JC95/JC92)</f>
        <v>0.95238095238095233</v>
      </c>
      <c r="JF95" s="410"/>
      <c r="JG95" s="85"/>
      <c r="JH95" s="82"/>
      <c r="JI95" s="79"/>
      <c r="JJ95" s="412">
        <f>IF(ISBLANK(JH3),"",COUNTIF(JL12:JL90,"=20")+COUNTIF(JL12:JL90,"=30"))</f>
        <v>0</v>
      </c>
      <c r="JK95" s="412"/>
      <c r="JL95" s="410" t="e">
        <f>IF(ISBLANK(JH3),"",JJ95/JJ92)</f>
        <v>#DIV/0!</v>
      </c>
      <c r="JM95" s="410"/>
      <c r="JN95" s="85"/>
      <c r="JO95" s="82"/>
      <c r="JP95" s="79"/>
      <c r="JQ95" s="412">
        <f>IF(ISBLANK(JV3),"",COUNTIF(JS12:JS90,"=20")+COUNTIF(JS12:JS90,"=30"))</f>
        <v>22</v>
      </c>
      <c r="JR95" s="412"/>
      <c r="JS95" s="410">
        <f>IF(ISBLANK(JV3),"",JQ95/JQ92)</f>
        <v>0.52380952380952384</v>
      </c>
      <c r="JT95" s="410"/>
      <c r="JU95" s="85"/>
      <c r="JV95" s="82"/>
      <c r="JW95" s="79"/>
      <c r="JX95" s="412">
        <f>IF(ISBLANK(KQ3),"",COUNTIF(JZ12:JZ90,"=20")+COUNTIF(JZ12:JZ90,"=30"))</f>
        <v>0</v>
      </c>
      <c r="JY95" s="412"/>
      <c r="JZ95" s="410" t="e">
        <f>IF(ISBLANK(KQ3),"",JX95/JX92)</f>
        <v>#DIV/0!</v>
      </c>
      <c r="KA95" s="410"/>
      <c r="KB95" s="85"/>
      <c r="KC95" s="82"/>
      <c r="KD95" s="79"/>
      <c r="KE95" s="412">
        <f>IF(ISBLANK(KJ3),"",COUNTIF(KG12:KG90,"=20")+COUNTIF(KG12:KG90,"=30"))</f>
        <v>31</v>
      </c>
      <c r="KF95" s="412"/>
      <c r="KG95" s="410">
        <f>IF(ISBLANK(KJ3),"",KE95/KE92)</f>
        <v>0.67391304347826086</v>
      </c>
      <c r="KH95" s="410"/>
      <c r="KI95" s="85"/>
      <c r="KJ95" s="82"/>
      <c r="KK95" s="79"/>
      <c r="KL95" s="412">
        <f>IF(ISBLANK(KQ3),"",COUNTIF(KN12:KN90,"=20")+COUNTIF(KN12:KN90,"=30"))</f>
        <v>0</v>
      </c>
      <c r="KM95" s="412"/>
      <c r="KN95" s="410">
        <f>IF(ISBLANK(KQ3),"",KL95/KL92)</f>
        <v>0</v>
      </c>
      <c r="KO95" s="410"/>
      <c r="KP95" s="85"/>
      <c r="KQ95" s="82"/>
      <c r="KR95" s="79"/>
      <c r="KS95" s="412">
        <f>IF(ISBLANK(KX3),"",COUNTIF(KU12:KU90,"=20")+COUNTIF(KU12:KU90,"=30"))</f>
        <v>4</v>
      </c>
      <c r="KT95" s="412"/>
      <c r="KU95" s="410">
        <f>IF(ISBLANK(KX3),"",KS95/KS92)</f>
        <v>9.3023255813953487E-2</v>
      </c>
      <c r="KV95" s="410"/>
      <c r="KW95" s="85"/>
      <c r="KX95" s="82"/>
      <c r="KY95" s="80"/>
      <c r="KZ95" s="412">
        <f>IF(ISBLANK(LE3),"",COUNTIF(LB12:LB90,"=20")+COUNTIF(LB12:LB90,"=30"))</f>
        <v>1</v>
      </c>
      <c r="LA95" s="412"/>
      <c r="LB95" s="410">
        <f>IF(ISBLANK(LE3),"",KZ95/KZ92)</f>
        <v>2.2222222222222223E-2</v>
      </c>
      <c r="LC95" s="410"/>
      <c r="LD95" s="85"/>
      <c r="LE95" s="82"/>
      <c r="LF95" s="79"/>
      <c r="LG95" s="412">
        <f>IF(ISBLANK(LL3),"",COUNTIF(LI12:LI90,"=20")+COUNTIF(LI12:LI90,"=30"))</f>
        <v>26</v>
      </c>
      <c r="LH95" s="412"/>
      <c r="LI95" s="410">
        <f>IF(ISBLANK(LL3),"",LG95/LG92)</f>
        <v>0.65</v>
      </c>
      <c r="LJ95" s="410"/>
      <c r="LK95" s="85"/>
      <c r="LL95" s="82"/>
      <c r="LM95" s="79"/>
      <c r="LN95" s="412">
        <f>IF(ISBLANK(LS3),"",COUNTIF(LP12:LP90,"=20")+COUNTIF(LP12:LP90,"=30"))</f>
        <v>0</v>
      </c>
      <c r="LO95" s="412"/>
      <c r="LP95" s="410">
        <f>IF(ISBLANK(LS3),"",LN95/LN92)</f>
        <v>0</v>
      </c>
      <c r="LQ95" s="410"/>
      <c r="LR95" s="85"/>
      <c r="LS95" s="82"/>
      <c r="LT95" s="79"/>
      <c r="LU95" s="412">
        <f>IF(ISBLANK(LZ3),"",COUNTIF(LW12:LW90,"=20")+COUNTIF(LW12:LW90,"=30"))</f>
        <v>39</v>
      </c>
      <c r="LV95" s="412"/>
      <c r="LW95" s="410">
        <f>IF(ISBLANK(LZ3),"",LU95/LU92)</f>
        <v>0.9285714285714286</v>
      </c>
      <c r="LX95" s="410"/>
      <c r="LY95" s="85"/>
      <c r="LZ95" s="82"/>
      <c r="MA95" s="79"/>
      <c r="MB95" s="412">
        <f>IF(ISBLANK(MG3),"",COUNTIF(MD12:MD90,"=20")+COUNTIF(MD12:MD90,"=30"))</f>
        <v>26</v>
      </c>
      <c r="MC95" s="412"/>
      <c r="MD95" s="410">
        <f>IF(ISBLANK(MG3),"",MB95/MB92)</f>
        <v>0.60465116279069764</v>
      </c>
      <c r="ME95" s="410"/>
      <c r="MF95" s="85"/>
      <c r="MG95" s="82"/>
      <c r="MH95" s="79"/>
      <c r="MI95" s="412" t="str">
        <f>IF(ISBLANK(MN3),"",COUNTIF(MK12:MK90,"=20")+COUNTIF(MK12:MK90,"=30"))</f>
        <v/>
      </c>
      <c r="MJ95" s="412"/>
      <c r="MK95" s="410" t="str">
        <f>IF(ISBLANK(MN3),"",MI95/MI92)</f>
        <v/>
      </c>
      <c r="ML95" s="410"/>
      <c r="MM95" s="85"/>
      <c r="MN95" s="82"/>
      <c r="MO95" s="79"/>
      <c r="MP95" s="412">
        <f>IF(ISBLANK(MU3),"",COUNTIF(MR12:MR90,"=20")+COUNTIF(MR12:MR90,"=30"))</f>
        <v>34</v>
      </c>
      <c r="MQ95" s="412"/>
      <c r="MR95" s="410">
        <f>IF(ISBLANK(MU3),"",MP95/MP92)</f>
        <v>0.80952380952380953</v>
      </c>
      <c r="MS95" s="410"/>
      <c r="MT95" s="85"/>
      <c r="MU95" s="82"/>
      <c r="MV95" s="79"/>
      <c r="MW95" s="412" t="str">
        <f>IF(ISBLANK(NP3),"",COUNTIF(MY12:MY90,"=20")+COUNTIF(MY12:MY90,"=30"))</f>
        <v/>
      </c>
      <c r="MX95" s="412"/>
      <c r="MY95" s="410" t="str">
        <f>IF(ISBLANK(NP3),"",MW95/MW92)</f>
        <v/>
      </c>
      <c r="MZ95" s="410"/>
      <c r="NA95" s="85"/>
      <c r="NB95" s="82"/>
      <c r="NC95" s="79"/>
      <c r="ND95" s="412" t="str">
        <f>IF(ISBLANK(NB3),"",COUNTIF(NF12:NF90,"=20")+COUNTIF(NF12:NF90,"=30"))</f>
        <v/>
      </c>
      <c r="NE95" s="412"/>
      <c r="NF95" s="410" t="str">
        <f>IF(ISBLANK(NB3),"",ND95/ND92)</f>
        <v/>
      </c>
      <c r="NG95" s="410"/>
      <c r="NH95" s="85"/>
      <c r="NI95" s="82"/>
      <c r="NJ95" s="79"/>
      <c r="NK95" s="412" t="str">
        <f>IF(ISBLANK(OD3),"",COUNTIF(NM12:NM90,"=20")+COUNTIF(NM12:NM90,"=30"))</f>
        <v/>
      </c>
      <c r="NL95" s="412"/>
      <c r="NM95" s="410" t="str">
        <f>IF(ISBLANK(OD3),"",NK95/NK92)</f>
        <v/>
      </c>
      <c r="NN95" s="410"/>
      <c r="NO95" s="85"/>
      <c r="NP95" s="82"/>
      <c r="NQ95" s="79"/>
      <c r="NR95" s="412" t="str">
        <f>IF(ISBLANK(NI3),"",COUNTIF(NT12:NT90,"=20")+COUNTIF(NT12:NT90,"=30"))</f>
        <v/>
      </c>
      <c r="NS95" s="412"/>
      <c r="NT95" s="410" t="str">
        <f>IF(ISBLANK(NI3),"",NR95/NR92)</f>
        <v/>
      </c>
      <c r="NU95" s="410"/>
      <c r="NV95" s="85"/>
      <c r="NW95" s="82"/>
      <c r="NX95" s="79"/>
      <c r="NY95" s="412" t="str">
        <f>IF(ISBLANK(OK3),"",COUNTIF(OA12:OA90,"=20")+COUNTIF(OA12:OA90,"=30"))</f>
        <v/>
      </c>
      <c r="NZ95" s="412"/>
      <c r="OA95" s="410" t="str">
        <f>IF(ISBLANK(OK3),"",NY95/NY92)</f>
        <v/>
      </c>
      <c r="OB95" s="410"/>
      <c r="OC95" s="85"/>
      <c r="OD95" s="82"/>
      <c r="OE95" s="79"/>
      <c r="OF95" s="412" t="str">
        <f>IF(ISBLANK(NW3),"",COUNTIF(OH12:OH90,"=20")+COUNTIF(OH12:OH90,"=30"))</f>
        <v/>
      </c>
      <c r="OG95" s="412"/>
      <c r="OH95" s="410" t="str">
        <f>IF(ISBLANK(NW3),"",OF95/OF92)</f>
        <v/>
      </c>
      <c r="OI95" s="410"/>
      <c r="OJ95" s="85"/>
      <c r="OK95" s="82"/>
      <c r="OL95" s="79"/>
      <c r="OM95" s="412" t="str">
        <f>IF(ISBLANK(OR3),"",COUNTIF(OO12:OO90,"=20")+COUNTIF(OO12:OO90,"=30"))</f>
        <v/>
      </c>
      <c r="ON95" s="412"/>
      <c r="OO95" s="410" t="str">
        <f>IF(ISBLANK(OR3),"",OM95/OM92)</f>
        <v/>
      </c>
      <c r="OP95" s="410"/>
      <c r="OQ95" s="85"/>
      <c r="OR95" s="82"/>
      <c r="OS95" s="79"/>
      <c r="OT95" s="412" t="str">
        <f>IF(ISBLANK(OY3),"",COUNTIF(OV12:OV90,"=20")+COUNTIF(OV12:OV90,"=30"))</f>
        <v/>
      </c>
      <c r="OU95" s="412"/>
      <c r="OV95" s="410" t="str">
        <f>IF(ISBLANK(OY3),"",OT95/OT92)</f>
        <v/>
      </c>
      <c r="OW95" s="410"/>
      <c r="OX95" s="85"/>
      <c r="OY95" s="82"/>
      <c r="OZ95" s="79"/>
      <c r="PA95" s="412" t="str">
        <f>IF(ISBLANK(PF3),"",COUNTIF(PC12:PC90,"=20")+COUNTIF(PC12:PC90,"=30"))</f>
        <v/>
      </c>
      <c r="PB95" s="412"/>
      <c r="PC95" s="410" t="str">
        <f>IF(ISBLANK(PF3),"",PA95/PA92)</f>
        <v/>
      </c>
      <c r="PD95" s="410"/>
      <c r="PE95" s="85"/>
      <c r="PF95" s="82"/>
      <c r="PG95" s="79"/>
      <c r="PH95" s="412" t="str">
        <f>IF(ISBLANK(PM3),"",COUNTIF(PJ12:PJ90,"=20")+COUNTIF(PJ12:PJ90,"=30"))</f>
        <v/>
      </c>
      <c r="PI95" s="412"/>
      <c r="PJ95" s="410" t="str">
        <f>IF(ISBLANK(PM3),"",PH95/PH92)</f>
        <v/>
      </c>
      <c r="PK95" s="410"/>
      <c r="PL95" s="85"/>
      <c r="PM95" s="82"/>
      <c r="PN95" s="79"/>
      <c r="PO95" s="412" t="str">
        <f>IF(ISBLANK(PT3),"",COUNTIF(PQ12:PQ90,"=20")+COUNTIF(PQ12:PQ90,"=30"))</f>
        <v/>
      </c>
      <c r="PP95" s="412"/>
      <c r="PQ95" s="410" t="str">
        <f>IF(ISBLANK(PT3),"",PO95/PO92)</f>
        <v/>
      </c>
      <c r="PR95" s="410"/>
      <c r="PS95" s="85"/>
      <c r="PT95" s="82"/>
      <c r="PU95" s="79"/>
      <c r="PV95" s="412" t="str">
        <f>IF(ISBLANK(QA3),"",COUNTIF(PX12:PX90,"=20")+COUNTIF(PX12:PX90,"=30"))</f>
        <v/>
      </c>
      <c r="PW95" s="412"/>
      <c r="PX95" s="410" t="str">
        <f>IF(ISBLANK(QA3),"",PV95/PV92)</f>
        <v/>
      </c>
      <c r="PY95" s="410"/>
      <c r="PZ95" s="85"/>
      <c r="QA95" s="82"/>
      <c r="QB95" s="79"/>
      <c r="QC95" s="412" t="str">
        <f>IF(ISBLANK(QH3),"",COUNTIF(QE12:QE90,"=20")+COUNTIF(QE12:QE90,"=30"))</f>
        <v/>
      </c>
      <c r="QD95" s="412"/>
      <c r="QE95" s="410" t="str">
        <f>IF(ISBLANK(QH3),"",QC95/QC92)</f>
        <v/>
      </c>
      <c r="QF95" s="410"/>
      <c r="QG95" s="85"/>
      <c r="QH95" s="82"/>
      <c r="QI95" s="80"/>
      <c r="QJ95" s="412" t="str">
        <f>IF(ISBLANK(QV3),"",COUNTIF(QL12:QL90,"=20")+COUNTIF(QL12:QL90,"=30"))</f>
        <v/>
      </c>
      <c r="QK95" s="412"/>
      <c r="QL95" s="410" t="str">
        <f>IF(ISBLANK(QV3),"",QJ95/QJ92)</f>
        <v/>
      </c>
      <c r="QM95" s="410"/>
      <c r="QN95" s="85"/>
      <c r="QO95" s="82"/>
      <c r="QP95" s="80"/>
      <c r="QQ95" s="412" t="str">
        <f>IF(ISBLANK(QO3),"",COUNTIF(QS12:QS90,"=20")+COUNTIF(QS12:QS90,"=30"))</f>
        <v/>
      </c>
      <c r="QR95" s="412"/>
      <c r="QS95" s="410" t="str">
        <f>IF(ISBLANK(QO3),"",QQ95/QQ92)</f>
        <v/>
      </c>
      <c r="QT95" s="410"/>
      <c r="QU95" s="85"/>
      <c r="QV95" s="82"/>
    </row>
    <row r="96" spans="1:464" ht="15" customHeight="1" x14ac:dyDescent="0.2">
      <c r="A96" s="443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13" t="str">
        <f>IF(ISBLANK(D6),"",D6)</f>
        <v>TAA</v>
      </c>
      <c r="H96" s="413"/>
      <c r="I96" s="414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13" t="str">
        <f>IF(ISBLANK(K6),"",K6)</f>
        <v>Díaz</v>
      </c>
      <c r="O96" s="413"/>
      <c r="P96" s="414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13" t="str">
        <f>IF(ISBLANK(R6),"",R6)</f>
        <v>Díaz</v>
      </c>
      <c r="V96" s="413"/>
      <c r="W96" s="414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13" t="str">
        <f>IF(ISBLANK(Y6),"",Y6)</f>
        <v>Nunez</v>
      </c>
      <c r="AC96" s="413"/>
      <c r="AD96" s="414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13" t="str">
        <f>IF(ISBLANK(AF6),"",AF6)</f>
        <v>Szoboszlai</v>
      </c>
      <c r="AJ96" s="413"/>
      <c r="AK96" s="414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13" t="str">
        <f>IF(ISBLANK(AM6),"",AM6)</f>
        <v>Gakpo</v>
      </c>
      <c r="AQ96" s="413"/>
      <c r="AR96" s="414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13" t="str">
        <f>IF(ISBLANK(AT6),"",AT6)</f>
        <v>Nunez</v>
      </c>
      <c r="AX96" s="413"/>
      <c r="AY96" s="414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13" t="str">
        <f>IF(ISBLANK(BA6),"",BA6)</f>
        <v>Salah</v>
      </c>
      <c r="BE96" s="413"/>
      <c r="BF96" s="414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13" t="str">
        <f>IF(ISBLANK(BH6),"",BH6)</f>
        <v>Gakpo</v>
      </c>
      <c r="BL96" s="413"/>
      <c r="BM96" s="414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13" t="str">
        <f>IF(ISBLANK(BO6),"",BO6)</f>
        <v>Gakpo</v>
      </c>
      <c r="BS96" s="413"/>
      <c r="BT96" s="414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13" t="str">
        <f>IF(ISBLANK(BV6),"",BV6)</f>
        <v>Gravenberch</v>
      </c>
      <c r="BZ96" s="413"/>
      <c r="CA96" s="414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13" t="str">
        <f>IF(ISBLANK(CC6),"",CC6)</f>
        <v>Salah</v>
      </c>
      <c r="CG96" s="413"/>
      <c r="CH96" s="414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13" t="str">
        <f>IF(ISBLANK(CJ6),"",CJ6)</f>
        <v>Salah</v>
      </c>
      <c r="CN96" s="413"/>
      <c r="CO96" s="414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13" t="str">
        <f>IF(ISBLANK(CQ6),"",CQ6)</f>
        <v>Jota</v>
      </c>
      <c r="CU96" s="413"/>
      <c r="CV96" s="414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13" t="str">
        <f>IF(ISBLANK(CX6),"",CX6)</f>
        <v>Jota</v>
      </c>
      <c r="DB96" s="413"/>
      <c r="DC96" s="414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13" t="str">
        <f>IF(ISBLANK(DE6),"",DE6)</f>
        <v>Gakpo</v>
      </c>
      <c r="DI96" s="413"/>
      <c r="DJ96" s="414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13" t="str">
        <f>IF(ISBLANK(DL6),"",DL6)</f>
        <v>Díaz</v>
      </c>
      <c r="DP96" s="413"/>
      <c r="DQ96" s="414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13" t="str">
        <f>IF(ISBLANK(DS6),"",DS6)</f>
        <v>Jota</v>
      </c>
      <c r="DW96" s="413"/>
      <c r="DX96" s="414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13" t="str">
        <f>IF(ISBLANK(DZ6),"",DZ6)</f>
        <v>Salah</v>
      </c>
      <c r="ED96" s="413"/>
      <c r="EE96" s="414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13" t="str">
        <f>IF(ISBLANK(EG6),"",EG6)</f>
        <v>TAA</v>
      </c>
      <c r="EK96" s="413"/>
      <c r="EL96" s="414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13" t="str">
        <f>IF(ISBLANK(EN6),"",EN6)</f>
        <v>Díaz</v>
      </c>
      <c r="ER96" s="413"/>
      <c r="ES96" s="414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13" t="str">
        <f>IF(ISBLANK(EU6),"",EU6)</f>
        <v>MacAllister</v>
      </c>
      <c r="EY96" s="413"/>
      <c r="EZ96" s="414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13" t="str">
        <f>IF(ISBLANK(FB6),"",FB6)</f>
        <v>van Dijk</v>
      </c>
      <c r="FF96" s="413"/>
      <c r="FG96" s="414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13" t="str">
        <f>IF(ISBLANK(FI6),"",FI6)</f>
        <v>Salah</v>
      </c>
      <c r="FM96" s="413"/>
      <c r="FN96" s="414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13" t="str">
        <f>IF(ISBLANK(FP6),"",FP6)</f>
        <v>Quansah</v>
      </c>
      <c r="FT96" s="413"/>
      <c r="FU96" s="414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13" t="str">
        <f>IF(ISBLANK(FW6),"",FW6)</f>
        <v/>
      </c>
      <c r="GA96" s="413"/>
      <c r="GB96" s="414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13" t="str">
        <f>IF(ISBLANK(GD6),"",GD6)</f>
        <v>Bowen</v>
      </c>
      <c r="GH96" s="413"/>
      <c r="GI96" s="414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13" t="str">
        <f>IF(ISBLANK(GK6),"",GK6)</f>
        <v>Salah</v>
      </c>
      <c r="GO96" s="413"/>
      <c r="GP96" s="414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13" t="str">
        <f>IF(ISBLANK(GR6),"",GR6)</f>
        <v>Nunez</v>
      </c>
      <c r="GV96" s="413"/>
      <c r="GW96" s="414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13" t="str">
        <f>IF(ISBLANK(GY6),"",GY6)</f>
        <v>Salah</v>
      </c>
      <c r="HC96" s="413"/>
      <c r="HD96" s="414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13" t="str">
        <f>IF(ISBLANK(HF6),"",HF6)</f>
        <v>Díaz</v>
      </c>
      <c r="HJ96" s="413"/>
      <c r="HK96" s="414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13" t="str">
        <f>IF(ISBLANK(HM6),"",HM6)</f>
        <v>Jones</v>
      </c>
      <c r="HQ96" s="413"/>
      <c r="HR96" s="414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13" t="str">
        <f>IF(ISBLANK(HT6),"",HT6)</f>
        <v>Nunez</v>
      </c>
      <c r="HX96" s="413"/>
      <c r="HY96" s="414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13" t="str">
        <f>IF(ISBLANK(IA6),"",IA6)</f>
        <v>Díaz</v>
      </c>
      <c r="IE96" s="413"/>
      <c r="IF96" s="414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13" t="str">
        <f>IF(ISBLANK(IH6),"",IH6)</f>
        <v>Jones</v>
      </c>
      <c r="IL96" s="413"/>
      <c r="IM96" s="414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13" t="str">
        <f>IF(ISBLANK(IO6),"",IO6)</f>
        <v>Jota</v>
      </c>
      <c r="IS96" s="413"/>
      <c r="IT96" s="414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13" t="str">
        <f>IF(ISBLANK(IV6),"",IV6)</f>
        <v>Saka</v>
      </c>
      <c r="IZ96" s="413"/>
      <c r="JA96" s="414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13" t="str">
        <f>IF(ISBLANK(JC6),"",JC6)</f>
        <v>Jota</v>
      </c>
      <c r="JG96" s="413"/>
      <c r="JH96" s="414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13" t="str">
        <f>IF(ISBLANK(JJ6),"",JJ6)</f>
        <v/>
      </c>
      <c r="JN96" s="413"/>
      <c r="JO96" s="414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13" t="str">
        <f>IF(ISBLANK(JQ6),"",JQ6)</f>
        <v>Nunez</v>
      </c>
      <c r="JU96" s="413"/>
      <c r="JV96" s="414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13" t="str">
        <f>IF(ISBLANK(JX6),"",JX6)</f>
        <v/>
      </c>
      <c r="KB96" s="413"/>
      <c r="KC96" s="414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13" t="str">
        <f>IF(ISBLANK(KE6),"",KE6)</f>
        <v>van Dijk</v>
      </c>
      <c r="KI96" s="413"/>
      <c r="KJ96" s="414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13" t="str">
        <f>IF(ISBLANK(KL6),"",KL6)</f>
        <v/>
      </c>
      <c r="KP96" s="413"/>
      <c r="KQ96" s="414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13" t="str">
        <f>IF(ISBLANK(KS6),"",KS6)</f>
        <v>Koumas</v>
      </c>
      <c r="KW96" s="413"/>
      <c r="KX96" s="414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13" t="str">
        <f>IF(ISBLANK(KZ6),"",KZ6)</f>
        <v>Nunez</v>
      </c>
      <c r="LD96" s="413"/>
      <c r="LE96" s="414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13" t="str">
        <f>IF(ISBLANK(LG6),"",LG6)</f>
        <v>MacAllister</v>
      </c>
      <c r="LK96" s="413"/>
      <c r="LL96" s="414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13" t="str">
        <f>IF(ISBLANK(LN6),"",LN6)</f>
        <v>MacAllister</v>
      </c>
      <c r="LR96" s="413"/>
      <c r="LS96" s="414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13" t="str">
        <f>IF(ISBLANK(LU6),"",LU6)</f>
        <v>Nunez</v>
      </c>
      <c r="LY96" s="413"/>
      <c r="LZ96" s="414"/>
      <c r="MA96" s="79"/>
      <c r="MB96" s="72"/>
      <c r="MC96" s="85">
        <f>IF(ISBLANK(MB6),"",COUNTIF(Tipy!$KC$6:$KC$84,Výsledky!ME96))</f>
        <v>0</v>
      </c>
      <c r="MD96" s="83">
        <f>IF(ISBLANK(MB6),"",MC96/MB92)</f>
        <v>0</v>
      </c>
      <c r="ME96" s="413" t="str">
        <f>IF(ISBLANK(MB6),"",MB6)</f>
        <v>MacAllister</v>
      </c>
      <c r="MF96" s="413"/>
      <c r="MG96" s="414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13" t="str">
        <f>IF(ISBLANK(MI6),"",MI6)</f>
        <v/>
      </c>
      <c r="MM96" s="413"/>
      <c r="MN96" s="414"/>
      <c r="MO96" s="79"/>
      <c r="MP96" s="72"/>
      <c r="MQ96" s="85">
        <f>IF(ISBLANK(MP6),"",COUNTIF(Tipy!$KU$6:$KU$84,Výsledky!MS96))</f>
        <v>3</v>
      </c>
      <c r="MR96" s="83">
        <f>IF(ISBLANK(MP6),"",MQ96/MP92)</f>
        <v>7.1428571428571425E-2</v>
      </c>
      <c r="MS96" s="413" t="str">
        <f>IF(ISBLANK(MP6),"",MP6)</f>
        <v>Díaz</v>
      </c>
      <c r="MT96" s="413"/>
      <c r="MU96" s="414"/>
      <c r="MV96" s="79"/>
      <c r="MW96" s="72"/>
      <c r="MX96" s="85" t="str">
        <f>IF(ISBLANK(MW6),"",COUNTIF(Tipy!$LA$6:$LA$84,Výsledky!MZ96))</f>
        <v/>
      </c>
      <c r="MY96" s="83" t="str">
        <f>IF(ISBLANK(MW6),"",MX96/MW92)</f>
        <v/>
      </c>
      <c r="MZ96" s="413" t="str">
        <f>IF(ISBLANK(MW6),"",MW6)</f>
        <v/>
      </c>
      <c r="NA96" s="413"/>
      <c r="NB96" s="414"/>
      <c r="NC96" s="79"/>
      <c r="ND96" s="72"/>
      <c r="NE96" s="85" t="str">
        <f>IF(ISBLANK(ND6),"",COUNTIF(Tipy!$LG$6:$LG$84,Výsledky!NG96))</f>
        <v/>
      </c>
      <c r="NF96" s="83" t="str">
        <f>IF(ISBLANK(ND6),"",NE96/ND89)</f>
        <v/>
      </c>
      <c r="NG96" s="413" t="str">
        <f>IF(ISBLANK(ND6),"",ND6)</f>
        <v/>
      </c>
      <c r="NH96" s="413"/>
      <c r="NI96" s="414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13" t="str">
        <f>IF(ISBLANK(NK6),"",NK6)</f>
        <v/>
      </c>
      <c r="NO96" s="413"/>
      <c r="NP96" s="414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13" t="str">
        <f>IF(ISBLANK(NR6),"",NR6)</f>
        <v/>
      </c>
      <c r="NV96" s="413"/>
      <c r="NW96" s="414"/>
      <c r="NX96" s="79"/>
      <c r="NY96" s="72"/>
      <c r="NZ96" s="85" t="str">
        <f>IF(ISBLANK(NY6),"",COUNTIF(Tipy!$LY$6:$LY$84,Výsledky!OB96))</f>
        <v/>
      </c>
      <c r="OA96" s="83" t="str">
        <f>IF(ISBLANK(NY6),"",NZ96/NY89)</f>
        <v/>
      </c>
      <c r="OB96" s="413" t="str">
        <f>IF(ISBLANK(NY6),"",NY6)</f>
        <v/>
      </c>
      <c r="OC96" s="413"/>
      <c r="OD96" s="414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13" t="str">
        <f>IF(ISBLANK(OF6),"",OF6)</f>
        <v/>
      </c>
      <c r="OJ96" s="413"/>
      <c r="OK96" s="414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13" t="str">
        <f>IF(ISBLANK(OM6),"",OM6)</f>
        <v/>
      </c>
      <c r="OQ96" s="413"/>
      <c r="OR96" s="414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13" t="str">
        <f>IF(ISBLANK(OT6),"",OT6)</f>
        <v/>
      </c>
      <c r="OX96" s="413"/>
      <c r="OY96" s="414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13" t="str">
        <f>IF(ISBLANK(PA6),"",PA6)</f>
        <v/>
      </c>
      <c r="PE96" s="413"/>
      <c r="PF96" s="414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13" t="str">
        <f>IF(ISBLANK(PH6),"",PH6)</f>
        <v/>
      </c>
      <c r="PL96" s="413"/>
      <c r="PM96" s="414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13" t="str">
        <f>IF(ISBLANK(PO6),"",PO6)</f>
        <v/>
      </c>
      <c r="PS96" s="413"/>
      <c r="PT96" s="414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13" t="str">
        <f>IF(ISBLANK(PV6),"",PV6)</f>
        <v/>
      </c>
      <c r="PZ96" s="413"/>
      <c r="QA96" s="414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13" t="str">
        <f>IF(ISBLANK(QC6),"",QC6)</f>
        <v/>
      </c>
      <c r="QG96" s="413"/>
      <c r="QH96" s="414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13" t="str">
        <f>IF(ISBLANK(QJ6),"",QJ6)</f>
        <v/>
      </c>
      <c r="QN96" s="413"/>
      <c r="QO96" s="414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13" t="str">
        <f>IF(ISBLANK(QQ6),"",QQ6)</f>
        <v/>
      </c>
      <c r="QU96" s="413"/>
      <c r="QV96" s="414"/>
    </row>
    <row r="97" spans="1:464" ht="15" customHeight="1" x14ac:dyDescent="0.2">
      <c r="A97" s="443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13" t="str">
        <f>IF(ISBLANK(D7),"",D7)</f>
        <v/>
      </c>
      <c r="H97" s="413"/>
      <c r="I97" s="414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13" t="str">
        <f>IF(ISBLANK(K7),"",K7)</f>
        <v/>
      </c>
      <c r="O97" s="413"/>
      <c r="P97" s="414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13" t="str">
        <f>IF(ISBLANK(R7),"",R7)</f>
        <v>Salah</v>
      </c>
      <c r="V97" s="413"/>
      <c r="W97" s="414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13" t="str">
        <f>IF(ISBLANK(Y7),"",Y7)</f>
        <v/>
      </c>
      <c r="AC97" s="413"/>
      <c r="AD97" s="414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13" t="str">
        <f>IF(ISBLANK(AF7),"",AF7)</f>
        <v>Salah</v>
      </c>
      <c r="AJ97" s="413"/>
      <c r="AK97" s="414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13" t="str">
        <f>IF(ISBLANK(AM7),"",AM7)</f>
        <v>Robertson</v>
      </c>
      <c r="AQ97" s="413"/>
      <c r="AR97" s="414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13" t="str">
        <f>IF(ISBLANK(AT7),"",AT7)</f>
        <v>Díaz</v>
      </c>
      <c r="AX97" s="413"/>
      <c r="AY97" s="414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13" t="str">
        <f>IF(ISBLANK(BA7),"",BA7)</f>
        <v>Nunez</v>
      </c>
      <c r="BE97" s="413"/>
      <c r="BF97" s="414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13" t="str">
        <f>IF(ISBLANK(BH7),"",BH7)</f>
        <v>Szoboszlai</v>
      </c>
      <c r="BL97" s="413"/>
      <c r="BM97" s="414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13" t="str">
        <f>IF(ISBLANK(BO7),"",BO7)</f>
        <v/>
      </c>
      <c r="BS97" s="413"/>
      <c r="BT97" s="414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13" t="str">
        <f>IF(ISBLANK(BV7),"",BV7)</f>
        <v>Jota</v>
      </c>
      <c r="BZ97" s="413"/>
      <c r="CA97" s="414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13" t="str">
        <f>IF(ISBLANK(CC7),"",CC7)</f>
        <v/>
      </c>
      <c r="CG97" s="413"/>
      <c r="CH97" s="414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13" t="str">
        <f>IF(ISBLANK(CJ7),"",CJ7)</f>
        <v/>
      </c>
      <c r="CN97" s="413"/>
      <c r="CO97" s="414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13" t="str">
        <f>IF(ISBLANK(CQ7),"",CQ7)</f>
        <v>Nunez</v>
      </c>
      <c r="CU97" s="413"/>
      <c r="CV97" s="414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13" t="str">
        <f>IF(ISBLANK(CX7),"",CX7)</f>
        <v>Nunez</v>
      </c>
      <c r="DB97" s="413"/>
      <c r="DC97" s="414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13" t="str">
        <f>IF(ISBLANK(DE7),"",DE7)</f>
        <v>Nunez</v>
      </c>
      <c r="DI97" s="413"/>
      <c r="DJ97" s="414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13" t="str">
        <f>IF(ISBLANK(DL7),"",DL7)</f>
        <v/>
      </c>
      <c r="DP97" s="413"/>
      <c r="DQ97" s="414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13" t="str">
        <f>IF(ISBLANK(DS7),"",DS7)</f>
        <v/>
      </c>
      <c r="DW97" s="413"/>
      <c r="DX97" s="414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13" t="str">
        <f>IF(ISBLANK(DZ7),"",DZ7)</f>
        <v>Jota</v>
      </c>
      <c r="ED97" s="413"/>
      <c r="EE97" s="414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13" t="str">
        <f>IF(ISBLANK(EG7),"",EG7)</f>
        <v>Haaland</v>
      </c>
      <c r="EK97" s="413"/>
      <c r="EL97" s="414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13" t="str">
        <f>IF(ISBLANK(EN7),"",EN7)</f>
        <v>Gakpo</v>
      </c>
      <c r="ER97" s="413"/>
      <c r="ES97" s="414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13" t="str">
        <f>IF(ISBLANK(EU7),"",EU7)</f>
        <v>Endo</v>
      </c>
      <c r="EY97" s="413"/>
      <c r="EZ97" s="414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13" t="str">
        <f>IF(ISBLANK(FB7),"",FB7)</f>
        <v>Szoboszlai</v>
      </c>
      <c r="FF97" s="413"/>
      <c r="FG97" s="414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13" t="str">
        <f>IF(ISBLANK(FI7),"",FI7)</f>
        <v>Elliott</v>
      </c>
      <c r="FM97" s="413"/>
      <c r="FN97" s="414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13" t="str">
        <f>IF(ISBLANK(FP7),"",FP7)</f>
        <v>Amoura</v>
      </c>
      <c r="FT97" s="413"/>
      <c r="FU97" s="414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13" t="str">
        <f>IF(ISBLANK(FW7),"",FW7)</f>
        <v/>
      </c>
      <c r="GA97" s="413"/>
      <c r="GB97" s="414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13" t="str">
        <f>IF(ISBLANK(GD7),"",GD7)</f>
        <v>Jones</v>
      </c>
      <c r="GH97" s="413"/>
      <c r="GI97" s="414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13" t="str">
        <f>IF(ISBLANK(GK7),"",GK7)</f>
        <v/>
      </c>
      <c r="GO97" s="413"/>
      <c r="GP97" s="414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13" t="str">
        <f>IF(ISBLANK(GR7),"",GR7)</f>
        <v>Jota</v>
      </c>
      <c r="GV97" s="413"/>
      <c r="GW97" s="414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13" t="str">
        <f>IF(ISBLANK(GY7),"",GY7)</f>
        <v>Jones</v>
      </c>
      <c r="HC97" s="413"/>
      <c r="HD97" s="414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13" t="str">
        <f>IF(ISBLANK(HF7),"",HF7)</f>
        <v/>
      </c>
      <c r="HJ97" s="413"/>
      <c r="HK97" s="414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13" t="str">
        <f>IF(ISBLANK(HM7),"",HM7)</f>
        <v>Gakpo</v>
      </c>
      <c r="HQ97" s="413"/>
      <c r="HR97" s="414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13" t="str">
        <f>IF(ISBLANK(HT7),"",HT7)</f>
        <v>Jota</v>
      </c>
      <c r="HX97" s="413"/>
      <c r="HY97" s="414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13" t="str">
        <f>IF(ISBLANK(IA7),"",IA7)</f>
        <v/>
      </c>
      <c r="IE97" s="413"/>
      <c r="IF97" s="414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13" t="str">
        <f>IF(ISBLANK(IH7),"",IH7)</f>
        <v>Nunez</v>
      </c>
      <c r="IL97" s="413"/>
      <c r="IM97" s="414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13" t="str">
        <f>IF(ISBLANK(IO7),"",IO7)</f>
        <v>Bradley</v>
      </c>
      <c r="IS97" s="413"/>
      <c r="IT97" s="414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13" t="str">
        <f>IF(ISBLANK(IV7),"",IV7)</f>
        <v/>
      </c>
      <c r="IZ97" s="413"/>
      <c r="JA97" s="414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13" t="str">
        <f>IF(ISBLANK(JC7),"",JC7)</f>
        <v>Díaz</v>
      </c>
      <c r="JG97" s="413"/>
      <c r="JH97" s="414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13" t="str">
        <f>IF(ISBLANK(JJ7),"",JJ7)</f>
        <v/>
      </c>
      <c r="JN97" s="413"/>
      <c r="JO97" s="414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13" t="str">
        <f>IF(ISBLANK(JQ7),"",JQ7)</f>
        <v>MacAllistter</v>
      </c>
      <c r="JU97" s="413"/>
      <c r="JV97" s="414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13" t="str">
        <f>IF(ISBLANK(JX7),"",JX7)</f>
        <v/>
      </c>
      <c r="KB97" s="413"/>
      <c r="KC97" s="414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13" t="str">
        <f>IF(ISBLANK(KE7),"",KE7)</f>
        <v>Gakpo</v>
      </c>
      <c r="KI97" s="413"/>
      <c r="KJ97" s="414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13" t="str">
        <f>IF(ISBLANK(KL7),"",KL7)</f>
        <v/>
      </c>
      <c r="KP97" s="413"/>
      <c r="KQ97" s="414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13" t="str">
        <f>IF(ISBLANK(KS7),"",KS7)</f>
        <v>Danns</v>
      </c>
      <c r="KW97" s="413"/>
      <c r="KX97" s="414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13" t="str">
        <f>IF(ISBLANK(KZ7),"",KZ7)</f>
        <v/>
      </c>
      <c r="LD97" s="413"/>
      <c r="LE97" s="414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13" t="str">
        <f>IF(ISBLANK(LG7),"",LG7)</f>
        <v>Nunez</v>
      </c>
      <c r="LK97" s="413"/>
      <c r="LL97" s="414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13" t="str">
        <f>IF(ISBLANK(LN7),"",LN7)</f>
        <v/>
      </c>
      <c r="LR97" s="413"/>
      <c r="LS97" s="414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13" t="str">
        <f>IF(ISBLANK(LU7),"",LU7)</f>
        <v>Clark</v>
      </c>
      <c r="LY97" s="413"/>
      <c r="LZ97" s="414"/>
      <c r="MA97" s="79"/>
      <c r="MB97" s="72"/>
      <c r="MC97" s="85">
        <f>IF(ISBLANK(MB7),"",COUNTIF(Tipy!$KI$6:$KI$84,Výsledky!ME97))</f>
        <v>26</v>
      </c>
      <c r="MD97" s="83">
        <f>IF(ISBLANK(MB7),"",MC97/MB92)</f>
        <v>0.60465116279069764</v>
      </c>
      <c r="ME97" s="413" t="str">
        <f>IF(ISBLANK(MB7),"",MB7)</f>
        <v>Salah</v>
      </c>
      <c r="MF97" s="413"/>
      <c r="MG97" s="414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13" t="str">
        <f>IF(ISBLANK(MI7),"",MI7)</f>
        <v/>
      </c>
      <c r="MM97" s="413"/>
      <c r="MN97" s="414"/>
      <c r="MO97" s="79"/>
      <c r="MP97" s="72"/>
      <c r="MQ97" s="85">
        <f>IF(ISBLANK(MP7),"",COUNTIF(Tipy!$KU$6:$KU$84,Výsledky!MS97))</f>
        <v>31</v>
      </c>
      <c r="MR97" s="83">
        <f>IF(ISBLANK(MP7),"",MQ97/MP92)</f>
        <v>0.73809523809523814</v>
      </c>
      <c r="MS97" s="413" t="str">
        <f>IF(ISBLANK(MP7),"",MP7)</f>
        <v>Salah</v>
      </c>
      <c r="MT97" s="413"/>
      <c r="MU97" s="414"/>
      <c r="MV97" s="79"/>
      <c r="MW97" s="72"/>
      <c r="MX97" s="85" t="str">
        <f>IF(ISBLANK(MW7),"",COUNTIF(Tipy!$LA$6:$LA$84,Výsledky!MZ97))</f>
        <v/>
      </c>
      <c r="MY97" s="83" t="str">
        <f>IF(ISBLANK(MW7),"",MX97/MW92)</f>
        <v/>
      </c>
      <c r="MZ97" s="413" t="str">
        <f>IF(ISBLANK(MW7),"",MW7)</f>
        <v/>
      </c>
      <c r="NA97" s="413"/>
      <c r="NB97" s="414"/>
      <c r="NC97" s="79"/>
      <c r="ND97" s="72"/>
      <c r="NE97" s="85" t="str">
        <f>IF(ISBLANK(ND7),"",COUNTIF(Tipy!$LG$6:$LG$84,Výsledky!NG97))</f>
        <v/>
      </c>
      <c r="NF97" s="83" t="str">
        <f>IF(ISBLANK(ND7),"",NE97/ND90)</f>
        <v/>
      </c>
      <c r="NG97" s="413" t="str">
        <f>IF(ISBLANK(ND7),"",ND7)</f>
        <v/>
      </c>
      <c r="NH97" s="413"/>
      <c r="NI97" s="414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13" t="str">
        <f>IF(ISBLANK(NK7),"",NK7)</f>
        <v/>
      </c>
      <c r="NO97" s="413"/>
      <c r="NP97" s="414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13" t="str">
        <f>IF(ISBLANK(NR7),"",NR7)</f>
        <v/>
      </c>
      <c r="NV97" s="413"/>
      <c r="NW97" s="414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13" t="str">
        <f>IF(ISBLANK(NY7),"",NY7)</f>
        <v/>
      </c>
      <c r="OC97" s="413"/>
      <c r="OD97" s="414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13" t="str">
        <f>IF(ISBLANK(OF7),"",OF7)</f>
        <v/>
      </c>
      <c r="OJ97" s="413"/>
      <c r="OK97" s="414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13" t="str">
        <f>IF(ISBLANK(OM7),"",OM7)</f>
        <v/>
      </c>
      <c r="OQ97" s="413"/>
      <c r="OR97" s="414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13" t="str">
        <f>IF(ISBLANK(OT7),"",OT7)</f>
        <v/>
      </c>
      <c r="OX97" s="413"/>
      <c r="OY97" s="414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13" t="str">
        <f>IF(ISBLANK(PA7),"",PA7)</f>
        <v/>
      </c>
      <c r="PE97" s="413"/>
      <c r="PF97" s="414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13" t="str">
        <f>IF(ISBLANK(PH7),"",PH7)</f>
        <v/>
      </c>
      <c r="PL97" s="413"/>
      <c r="PM97" s="414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13" t="str">
        <f>IF(ISBLANK(PO7),"",PO7)</f>
        <v/>
      </c>
      <c r="PS97" s="413"/>
      <c r="PT97" s="414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13" t="str">
        <f>IF(ISBLANK(PV7),"",PV7)</f>
        <v/>
      </c>
      <c r="PZ97" s="413"/>
      <c r="QA97" s="414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13" t="str">
        <f>IF(ISBLANK(QC7),"",QC7)</f>
        <v/>
      </c>
      <c r="QG97" s="413"/>
      <c r="QH97" s="414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13" t="str">
        <f>IF(ISBLANK(QJ7),"",QJ7)</f>
        <v/>
      </c>
      <c r="QN97" s="413"/>
      <c r="QO97" s="414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13" t="str">
        <f>IF(ISBLANK(QQ7),"",QQ7)</f>
        <v/>
      </c>
      <c r="QU97" s="413"/>
      <c r="QV97" s="414"/>
    </row>
    <row r="98" spans="1:464" ht="15" customHeight="1" x14ac:dyDescent="0.2">
      <c r="A98" s="443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13" t="str">
        <f>IF(ISBLANK(D8),"",D8)</f>
        <v/>
      </c>
      <c r="H98" s="413"/>
      <c r="I98" s="414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13" t="str">
        <f>IF(ISBLANK(K8),"",K8)</f>
        <v/>
      </c>
      <c r="O98" s="413"/>
      <c r="P98" s="414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13" t="str">
        <f>IF(ISBLANK(R8),"",R8)</f>
        <v>Jota</v>
      </c>
      <c r="V98" s="413"/>
      <c r="W98" s="414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13" t="str">
        <f>IF(ISBLANK(Y8),"",Y8)</f>
        <v/>
      </c>
      <c r="AC98" s="413"/>
      <c r="AD98" s="414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13" t="str">
        <f>IF(ISBLANK(AF8),"",AF8)</f>
        <v/>
      </c>
      <c r="AJ98" s="413"/>
      <c r="AK98" s="414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13" t="str">
        <f>IF(ISBLANK(AM8),"",AM8)</f>
        <v/>
      </c>
      <c r="AQ98" s="413"/>
      <c r="AR98" s="414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13" t="str">
        <f>IF(ISBLANK(AT8),"",AT8)</f>
        <v>Salah</v>
      </c>
      <c r="AX98" s="413"/>
      <c r="AY98" s="414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13" t="str">
        <f>IF(ISBLANK(BA8),"",BA8)</f>
        <v>Jota</v>
      </c>
      <c r="BE98" s="413"/>
      <c r="BF98" s="414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13" t="str">
        <f>IF(ISBLANK(BH8),"",BH8)</f>
        <v>Jota</v>
      </c>
      <c r="BL98" s="413"/>
      <c r="BM98" s="414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13" t="str">
        <f>IF(ISBLANK(BO8),"",BO8)</f>
        <v/>
      </c>
      <c r="BS98" s="413"/>
      <c r="BT98" s="414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13" t="str">
        <f>IF(ISBLANK(BV8),"",BV8)</f>
        <v/>
      </c>
      <c r="BZ98" s="413"/>
      <c r="CA98" s="414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13" t="str">
        <f>IF(ISBLANK(CC8),"",CC8)</f>
        <v/>
      </c>
      <c r="CG98" s="413"/>
      <c r="CH98" s="414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13" t="str">
        <f>IF(ISBLANK(CJ8),"",CJ8)</f>
        <v/>
      </c>
      <c r="CN98" s="413"/>
      <c r="CO98" s="414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13" t="str">
        <f>IF(ISBLANK(CQ8),"",CQ8)</f>
        <v>Gravenberch</v>
      </c>
      <c r="CU98" s="413"/>
      <c r="CV98" s="414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13" t="str">
        <f>IF(ISBLANK(CX8),"",CX8)</f>
        <v>Salah</v>
      </c>
      <c r="DB98" s="413"/>
      <c r="DC98" s="414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13" t="str">
        <f>IF(ISBLANK(DE8),"",DE8)</f>
        <v/>
      </c>
      <c r="DI98" s="413"/>
      <c r="DJ98" s="414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13" t="str">
        <f>IF(ISBLANK(DL8),"",DL8)</f>
        <v/>
      </c>
      <c r="DP98" s="413"/>
      <c r="DQ98" s="414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13" t="str">
        <f>IF(ISBLANK(DS8),"",DS8)</f>
        <v/>
      </c>
      <c r="DW98" s="413"/>
      <c r="DX98" s="414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13" t="str">
        <f>IF(ISBLANK(DZ8),"",DZ8)</f>
        <v/>
      </c>
      <c r="ED98" s="413"/>
      <c r="EE98" s="414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13" t="str">
        <f>IF(ISBLANK(EG8),"",EG8)</f>
        <v/>
      </c>
      <c r="EK98" s="413"/>
      <c r="EL98" s="414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13" t="str">
        <f>IF(ISBLANK(EN8),"",EN8)</f>
        <v>Salah</v>
      </c>
      <c r="ER98" s="413"/>
      <c r="ES98" s="414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13" t="str">
        <f>IF(ISBLANK(EU8),"",EU8)</f>
        <v>TAA</v>
      </c>
      <c r="EY98" s="413"/>
      <c r="EZ98" s="414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13" t="str">
        <f>IF(ISBLANK(FB8),"",FB8)</f>
        <v/>
      </c>
      <c r="FF98" s="413"/>
      <c r="FG98" s="414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13" t="str">
        <f>IF(ISBLANK(FI8),"",FI8)</f>
        <v/>
      </c>
      <c r="FM98" s="413"/>
      <c r="FN98" s="414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13" t="str">
        <f>IF(ISBLANK(FP8),"",FP8)</f>
        <v/>
      </c>
      <c r="FT98" s="413"/>
      <c r="FU98" s="414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13" t="str">
        <f>IF(ISBLANK(FW8),"",FW8)</f>
        <v/>
      </c>
      <c r="GA98" s="413"/>
      <c r="GB98" s="414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13" t="str">
        <f>IF(ISBLANK(GD8),"",GD8)</f>
        <v>Gakpo</v>
      </c>
      <c r="GH98" s="413"/>
      <c r="GI98" s="414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13" t="str">
        <f>IF(ISBLANK(GK8),"",GK8)</f>
        <v/>
      </c>
      <c r="GO98" s="413"/>
      <c r="GP98" s="414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13" t="str">
        <f>IF(ISBLANK(GR8),"",GR8)</f>
        <v/>
      </c>
      <c r="GV98" s="413"/>
      <c r="GW98" s="414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13" t="str">
        <f>IF(ISBLANK(GY8),"",GY8)</f>
        <v>Gakpo</v>
      </c>
      <c r="HC98" s="413"/>
      <c r="HD98" s="414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13" t="str">
        <f>IF(ISBLANK(HF8),"",HF8)</f>
        <v/>
      </c>
      <c r="HJ98" s="413"/>
      <c r="HK98" s="414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13" t="str">
        <f>IF(ISBLANK(HM8),"",HM8)</f>
        <v/>
      </c>
      <c r="HQ98" s="413"/>
      <c r="HR98" s="414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13" t="str">
        <f>IF(ISBLANK(HT8),"",HT8)</f>
        <v/>
      </c>
      <c r="HX98" s="413"/>
      <c r="HY98" s="414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13" t="str">
        <f>IF(ISBLANK(IA8),"",IA8)</f>
        <v/>
      </c>
      <c r="IE98" s="413"/>
      <c r="IF98" s="414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13" t="str">
        <f>IF(ISBLANK(IH8),"",IH8)</f>
        <v>Jota</v>
      </c>
      <c r="IL98" s="413"/>
      <c r="IM98" s="414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13" t="str">
        <f>IF(ISBLANK(IO8),"",IO8)</f>
        <v>Szoboszlai</v>
      </c>
      <c r="IS98" s="413"/>
      <c r="IT98" s="414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13" t="str">
        <f>IF(ISBLANK(IV8),"",IV8)</f>
        <v/>
      </c>
      <c r="IZ98" s="413"/>
      <c r="JA98" s="414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13" t="str">
        <f>IF(ISBLANK(JC8),"",JC8)</f>
        <v>Nunez</v>
      </c>
      <c r="JG98" s="413"/>
      <c r="JH98" s="414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13" t="str">
        <f>IF(ISBLANK(JJ8),"",JJ8)</f>
        <v/>
      </c>
      <c r="JN98" s="413"/>
      <c r="JO98" s="414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13" t="str">
        <f>IF(ISBLANK(JQ8),"",JQ8)</f>
        <v>Salah</v>
      </c>
      <c r="JU98" s="413"/>
      <c r="JV98" s="414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13" t="str">
        <f>IF(ISBLANK(JX8),"",JX8)</f>
        <v/>
      </c>
      <c r="KB98" s="413"/>
      <c r="KC98" s="414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13" t="str">
        <f>IF(ISBLANK(KE8),"",KE8)</f>
        <v>Díaz</v>
      </c>
      <c r="KI98" s="413"/>
      <c r="KJ98" s="414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13" t="str">
        <f>IF(ISBLANK(KL8),"",KL8)</f>
        <v/>
      </c>
      <c r="KP98" s="413"/>
      <c r="KQ98" s="414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13" t="str">
        <f>IF(ISBLANK(KS8),"",KS8)</f>
        <v/>
      </c>
      <c r="KW98" s="413"/>
      <c r="KX98" s="414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13" t="str">
        <f>IF(ISBLANK(KZ8),"",KZ8)</f>
        <v/>
      </c>
      <c r="LD98" s="413"/>
      <c r="LE98" s="414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13" t="str">
        <f>IF(ISBLANK(LG8),"",LG8)</f>
        <v>Díaz</v>
      </c>
      <c r="LK98" s="413"/>
      <c r="LL98" s="414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13" t="str">
        <f>IF(ISBLANK(LN8),"",LN8)</f>
        <v/>
      </c>
      <c r="LR98" s="413"/>
      <c r="LS98" s="414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13" t="str">
        <f>IF(ISBLANK(LU8),"",LU8)</f>
        <v>Salah</v>
      </c>
      <c r="LY98" s="413"/>
      <c r="LZ98" s="414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13" t="str">
        <f>IF(ISBLANK(MB8),"",MB8)</f>
        <v/>
      </c>
      <c r="MF98" s="413"/>
      <c r="MG98" s="414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13" t="str">
        <f>IF(ISBLANK(MI8),"",MI8)</f>
        <v/>
      </c>
      <c r="MM98" s="413"/>
      <c r="MN98" s="414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13" t="str">
        <f>IF(ISBLANK(MP8),"",MP8)</f>
        <v/>
      </c>
      <c r="MT98" s="413"/>
      <c r="MU98" s="414"/>
      <c r="MV98" s="79"/>
      <c r="MW98" s="72"/>
      <c r="MX98" s="85" t="str">
        <f>IF(ISBLANK(MW8),"",COUNTIF(Tipy!$LA$6:$LA$84,Výsledky!MZ98))</f>
        <v/>
      </c>
      <c r="MY98" s="83" t="str">
        <f>IF(ISBLANK(MW8),"",MX98/MW92)</f>
        <v/>
      </c>
      <c r="MZ98" s="413" t="str">
        <f>IF(ISBLANK(MW8),"",MW8)</f>
        <v/>
      </c>
      <c r="NA98" s="413"/>
      <c r="NB98" s="414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13" t="str">
        <f>IF(ISBLANK(ND8),"",ND8)</f>
        <v/>
      </c>
      <c r="NH98" s="413"/>
      <c r="NI98" s="414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13" t="str">
        <f>IF(ISBLANK(NK8),"",NK8)</f>
        <v/>
      </c>
      <c r="NO98" s="413"/>
      <c r="NP98" s="414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13" t="str">
        <f>IF(ISBLANK(NR8),"",NR8)</f>
        <v/>
      </c>
      <c r="NV98" s="413"/>
      <c r="NW98" s="414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13" t="str">
        <f>IF(ISBLANK(NY8),"",NY8)</f>
        <v/>
      </c>
      <c r="OC98" s="413"/>
      <c r="OD98" s="414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13" t="str">
        <f>IF(ISBLANK(OF8),"",OF8)</f>
        <v/>
      </c>
      <c r="OJ98" s="413"/>
      <c r="OK98" s="414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13" t="str">
        <f>IF(ISBLANK(OM8),"",OM8)</f>
        <v/>
      </c>
      <c r="OQ98" s="413"/>
      <c r="OR98" s="414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13" t="str">
        <f>IF(ISBLANK(OT8),"",OT8)</f>
        <v/>
      </c>
      <c r="OX98" s="413"/>
      <c r="OY98" s="414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13" t="str">
        <f>IF(ISBLANK(PA8),"",PA8)</f>
        <v/>
      </c>
      <c r="PE98" s="413"/>
      <c r="PF98" s="414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13" t="str">
        <f>IF(ISBLANK(PH8),"",PH8)</f>
        <v/>
      </c>
      <c r="PL98" s="413"/>
      <c r="PM98" s="414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13" t="str">
        <f>IF(ISBLANK(PO8),"",PO8)</f>
        <v/>
      </c>
      <c r="PS98" s="413"/>
      <c r="PT98" s="414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13" t="str">
        <f>IF(ISBLANK(PV8),"",PV8)</f>
        <v/>
      </c>
      <c r="PZ98" s="413"/>
      <c r="QA98" s="414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13" t="str">
        <f>IF(ISBLANK(QC8),"",QC8)</f>
        <v/>
      </c>
      <c r="QG98" s="413"/>
      <c r="QH98" s="414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13" t="str">
        <f>IF(ISBLANK(QJ8),"",QJ8)</f>
        <v/>
      </c>
      <c r="QN98" s="413"/>
      <c r="QO98" s="414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13" t="str">
        <f>IF(ISBLANK(QQ8),"",QQ8)</f>
        <v/>
      </c>
      <c r="QU98" s="413"/>
      <c r="QV98" s="414"/>
    </row>
    <row r="99" spans="1:464" ht="15" customHeight="1" x14ac:dyDescent="0.2">
      <c r="A99" s="443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13" t="str">
        <f>IF(ISBLANK(D9),"",D9)</f>
        <v/>
      </c>
      <c r="H99" s="413"/>
      <c r="I99" s="414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13" t="str">
        <f>IF(ISBLANK(K9),"",K9)</f>
        <v/>
      </c>
      <c r="O99" s="413"/>
      <c r="P99" s="414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13" t="str">
        <f>IF(ISBLANK(R9),"",R9)</f>
        <v/>
      </c>
      <c r="V99" s="413"/>
      <c r="W99" s="414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13" t="str">
        <f>IF(ISBLANK(Y9),"",Y9)</f>
        <v/>
      </c>
      <c r="AC99" s="413"/>
      <c r="AD99" s="414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13" t="str">
        <f>IF(ISBLANK(AF9),"",AF9)</f>
        <v/>
      </c>
      <c r="AJ99" s="413"/>
      <c r="AK99" s="414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13" t="str">
        <f>IF(ISBLANK(AM9),"",AM9)</f>
        <v/>
      </c>
      <c r="AQ99" s="413"/>
      <c r="AR99" s="414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13" t="str">
        <f>IF(ISBLANK(AT9),"",AT9)</f>
        <v/>
      </c>
      <c r="AX99" s="413"/>
      <c r="AY99" s="414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13" t="str">
        <f>IF(ISBLANK(BA9),"",BA9)</f>
        <v/>
      </c>
      <c r="BE99" s="413"/>
      <c r="BF99" s="414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13" t="str">
        <f>IF(ISBLANK(BH9),"",BH9)</f>
        <v/>
      </c>
      <c r="BL99" s="413"/>
      <c r="BM99" s="414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13" t="str">
        <f>IF(ISBLANK(BO9),"",BO9)</f>
        <v/>
      </c>
      <c r="BS99" s="413"/>
      <c r="BT99" s="414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13" t="str">
        <f>IF(ISBLANK(BV9),"",BV9)</f>
        <v/>
      </c>
      <c r="BZ99" s="413"/>
      <c r="CA99" s="414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13" t="str">
        <f>IF(ISBLANK(CC9),"",CC9)</f>
        <v/>
      </c>
      <c r="CG99" s="413"/>
      <c r="CH99" s="414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13" t="str">
        <f>IF(ISBLANK(CJ9),"",CJ9)</f>
        <v/>
      </c>
      <c r="CN99" s="413"/>
      <c r="CO99" s="414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13" t="str">
        <f>IF(ISBLANK(CQ9),"",CQ9)</f>
        <v>Salah</v>
      </c>
      <c r="CU99" s="413"/>
      <c r="CV99" s="414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13" t="str">
        <f>IF(ISBLANK(CX9),"",CX9)</f>
        <v/>
      </c>
      <c r="DB99" s="413"/>
      <c r="DC99" s="414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13" t="str">
        <f>IF(ISBLANK(DE9),"",DE9)</f>
        <v/>
      </c>
      <c r="DI99" s="413"/>
      <c r="DJ99" s="414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13" t="str">
        <f>IF(ISBLANK(DL9),"",DL9)</f>
        <v/>
      </c>
      <c r="DP99" s="413"/>
      <c r="DQ99" s="414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13" t="str">
        <f>IF(ISBLANK(DS9),"",DS9)</f>
        <v/>
      </c>
      <c r="DW99" s="413"/>
      <c r="DX99" s="414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13" t="str">
        <f>IF(ISBLANK(DZ9),"",DZ9)</f>
        <v/>
      </c>
      <c r="ED99" s="413"/>
      <c r="EE99" s="414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13" t="str">
        <f>IF(ISBLANK(EG9),"",EG9)</f>
        <v/>
      </c>
      <c r="EK99" s="413"/>
      <c r="EL99" s="414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13" t="str">
        <f>IF(ISBLANK(EN9),"",EN9)</f>
        <v/>
      </c>
      <c r="ER99" s="413"/>
      <c r="ES99" s="414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13" t="str">
        <f>IF(ISBLANK(EU9),"",EU9)</f>
        <v/>
      </c>
      <c r="EY99" s="413"/>
      <c r="EZ99" s="414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13" t="str">
        <f>IF(ISBLANK(FB9),"",FB9)</f>
        <v/>
      </c>
      <c r="FF99" s="413"/>
      <c r="FG99" s="414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13" t="str">
        <f>IF(ISBLANK(FI9),"",FI9)</f>
        <v/>
      </c>
      <c r="FM99" s="413"/>
      <c r="FN99" s="414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13" t="str">
        <f>IF(ISBLANK(FP9),"",FP9)</f>
        <v/>
      </c>
      <c r="FT99" s="413"/>
      <c r="FU99" s="414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13" t="str">
        <f>IF(ISBLANK(FW9),"",FW9)</f>
        <v/>
      </c>
      <c r="GA99" s="413"/>
      <c r="GB99" s="414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13" t="str">
        <f>IF(ISBLANK(GD9),"",GD9)</f>
        <v>Salah</v>
      </c>
      <c r="GH99" s="413"/>
      <c r="GI99" s="414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13" t="str">
        <f>IF(ISBLANK(GK9),"",GK9)</f>
        <v/>
      </c>
      <c r="GO99" s="413"/>
      <c r="GP99" s="414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13" t="str">
        <f>IF(ISBLANK(GR9),"",GR9)</f>
        <v/>
      </c>
      <c r="GV99" s="413"/>
      <c r="GW99" s="414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13" t="str">
        <f>IF(ISBLANK(GY9),"",GY9)</f>
        <v/>
      </c>
      <c r="HC99" s="413"/>
      <c r="HD99" s="414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13" t="str">
        <f>IF(ISBLANK(HF9),"",HF9)</f>
        <v/>
      </c>
      <c r="HJ99" s="413"/>
      <c r="HK99" s="414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13" t="str">
        <f>IF(ISBLANK(HM9),"",HM9)</f>
        <v/>
      </c>
      <c r="HQ99" s="413"/>
      <c r="HR99" s="414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13" t="str">
        <f>IF(ISBLANK(HT9),"",HT9)</f>
        <v/>
      </c>
      <c r="HX99" s="413"/>
      <c r="HY99" s="414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13" t="str">
        <f>IF(ISBLANK(IA9),"",IA9)</f>
        <v/>
      </c>
      <c r="IE99" s="413"/>
      <c r="IF99" s="414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13" t="str">
        <f>IF(ISBLANK(IH9),"",IH9)</f>
        <v>van Dijk</v>
      </c>
      <c r="IL99" s="413"/>
      <c r="IM99" s="414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13" t="str">
        <f>IF(ISBLANK(IO9),"",IO9)</f>
        <v>Díaz</v>
      </c>
      <c r="IS99" s="413"/>
      <c r="IT99" s="414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13" t="str">
        <f>IF(ISBLANK(IV9),"",IV9)</f>
        <v/>
      </c>
      <c r="IZ99" s="413"/>
      <c r="JA99" s="414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13" t="str">
        <f>IF(ISBLANK(JC9),"",JC9)</f>
        <v/>
      </c>
      <c r="JG99" s="413"/>
      <c r="JH99" s="414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13" t="str">
        <f>IF(ISBLANK(JJ9),"",JJ9)</f>
        <v/>
      </c>
      <c r="JN99" s="413"/>
      <c r="JO99" s="414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13" t="str">
        <f>IF(ISBLANK(JQ9),"",JQ9)</f>
        <v>Gakpo</v>
      </c>
      <c r="JU99" s="413"/>
      <c r="JV99" s="414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13" t="str">
        <f>IF(ISBLANK(JX9),"",JX9)</f>
        <v/>
      </c>
      <c r="KB99" s="413"/>
      <c r="KC99" s="414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13" t="str">
        <f>IF(ISBLANK(KE9),"",KE9)</f>
        <v>Elliott</v>
      </c>
      <c r="KI99" s="413"/>
      <c r="KJ99" s="414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13" t="str">
        <f>IF(ISBLANK(KL9),"",KL9)</f>
        <v/>
      </c>
      <c r="KP99" s="413"/>
      <c r="KQ99" s="414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13" t="str">
        <f>IF(ISBLANK(KS9),"",KS9)</f>
        <v/>
      </c>
      <c r="KW99" s="413"/>
      <c r="KX99" s="414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13" t="str">
        <f>IF(ISBLANK(KZ9),"",KZ9)</f>
        <v/>
      </c>
      <c r="LD99" s="413"/>
      <c r="LE99" s="414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13" t="str">
        <f>IF(ISBLANK(LG9),"",LG9)</f>
        <v>Szoboszlai</v>
      </c>
      <c r="LK99" s="413"/>
      <c r="LL99" s="414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13" t="str">
        <f>IF(ISBLANK(LN9),"",LN9)</f>
        <v/>
      </c>
      <c r="LR99" s="413"/>
      <c r="LS99" s="414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13" t="str">
        <f>IF(ISBLANK(LU9),"",LU9)</f>
        <v>Gakpo</v>
      </c>
      <c r="LY99" s="413"/>
      <c r="LZ99" s="414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13" t="str">
        <f>IF(ISBLANK(MB9),"",MB9)</f>
        <v/>
      </c>
      <c r="MF99" s="413"/>
      <c r="MG99" s="414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13" t="str">
        <f>IF(ISBLANK(MI9),"",MI9)</f>
        <v/>
      </c>
      <c r="MM99" s="413"/>
      <c r="MN99" s="414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13" t="str">
        <f>IF(ISBLANK(MP9),"",MP9)</f>
        <v/>
      </c>
      <c r="MT99" s="413"/>
      <c r="MU99" s="414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13" t="str">
        <f>IF(ISBLANK(MW9),"",MW9)</f>
        <v/>
      </c>
      <c r="NA99" s="413"/>
      <c r="NB99" s="414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13" t="str">
        <f>IF(ISBLANK(ND9),"",ND9)</f>
        <v/>
      </c>
      <c r="NH99" s="413"/>
      <c r="NI99" s="414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13" t="str">
        <f>IF(ISBLANK(NK9),"",NK9)</f>
        <v/>
      </c>
      <c r="NO99" s="413"/>
      <c r="NP99" s="414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13" t="str">
        <f>IF(ISBLANK(NR9),"",NR9)</f>
        <v/>
      </c>
      <c r="NV99" s="413"/>
      <c r="NW99" s="414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13" t="str">
        <f>IF(ISBLANK(NY9),"",NY9)</f>
        <v/>
      </c>
      <c r="OC99" s="413"/>
      <c r="OD99" s="414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13" t="str">
        <f>IF(ISBLANK(OF9),"",OF9)</f>
        <v/>
      </c>
      <c r="OJ99" s="413"/>
      <c r="OK99" s="414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13" t="str">
        <f>IF(ISBLANK(OM9),"",OM9)</f>
        <v/>
      </c>
      <c r="OQ99" s="413"/>
      <c r="OR99" s="414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13" t="str">
        <f>IF(ISBLANK(OT9),"",OT9)</f>
        <v/>
      </c>
      <c r="OX99" s="413"/>
      <c r="OY99" s="414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13" t="str">
        <f>IF(ISBLANK(PA9),"",PA9)</f>
        <v/>
      </c>
      <c r="PE99" s="413"/>
      <c r="PF99" s="414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13" t="str">
        <f>IF(ISBLANK(PH9),"",PH9)</f>
        <v/>
      </c>
      <c r="PL99" s="413"/>
      <c r="PM99" s="414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13" t="str">
        <f>IF(ISBLANK(PO9),"",PO9)</f>
        <v/>
      </c>
      <c r="PS99" s="413"/>
      <c r="PT99" s="414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13" t="str">
        <f>IF(ISBLANK(PV9),"",PV9)</f>
        <v/>
      </c>
      <c r="PZ99" s="413"/>
      <c r="QA99" s="414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13" t="str">
        <f>IF(ISBLANK(QC9),"",QC9)</f>
        <v/>
      </c>
      <c r="QG99" s="413"/>
      <c r="QH99" s="414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13" t="str">
        <f>IF(ISBLANK(QJ9),"",QJ9)</f>
        <v/>
      </c>
      <c r="QN99" s="413"/>
      <c r="QO99" s="414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13" t="str">
        <f>IF(ISBLANK(QQ9),"",QQ9)</f>
        <v/>
      </c>
      <c r="QU99" s="413"/>
      <c r="QV99" s="414"/>
    </row>
    <row r="100" spans="1:464" ht="15" customHeight="1" x14ac:dyDescent="0.2">
      <c r="A100" s="443"/>
      <c r="B100" s="81" t="s">
        <v>147</v>
      </c>
      <c r="C100" s="75"/>
      <c r="D100" s="412">
        <f>IF(ISBLANK(I3),"",COUNTIF(G12:G90,"=20")+COUNTIF(G12:G90,"=30"))</f>
        <v>0</v>
      </c>
      <c r="E100" s="412"/>
      <c r="F100" s="410" t="e">
        <f>IF(ISBLANK(I3),"",D100/D92)</f>
        <v>#DIV/0!</v>
      </c>
      <c r="G100" s="410"/>
      <c r="H100" s="72"/>
      <c r="I100" s="84"/>
      <c r="J100" s="78"/>
      <c r="K100" s="412">
        <f>IF(ISBLANK(P3),"",COUNTIF(N12:N90,"=20")+COUNTIF(N12:N90,"=30"))</f>
        <v>37</v>
      </c>
      <c r="L100" s="412"/>
      <c r="M100" s="410">
        <f>IF(ISBLANK(P3),"",K100/K92)</f>
        <v>0.55223880597014929</v>
      </c>
      <c r="N100" s="410"/>
      <c r="O100" s="72"/>
      <c r="P100" s="84"/>
      <c r="Q100" s="79"/>
      <c r="R100" s="412">
        <f>IF(ISBLANK(W3),"",COUNTIF(U12:U90,"=20")+COUNTIF(U12:U90,"=30"))</f>
        <v>3</v>
      </c>
      <c r="S100" s="412"/>
      <c r="T100" s="410">
        <f>IF(ISBLANK(W3),"",R100/R92)</f>
        <v>4.8387096774193547E-2</v>
      </c>
      <c r="U100" s="410"/>
      <c r="V100" s="72"/>
      <c r="W100" s="84"/>
      <c r="X100" s="79"/>
      <c r="Y100" s="412">
        <f>IF(ISBLANK(AD3),"",COUNTIF(AB12:AB90,"=20")+COUNTIF(AB12:AB90,"=30"))</f>
        <v>25</v>
      </c>
      <c r="Z100" s="412"/>
      <c r="AA100" s="410">
        <f>IF(ISBLANK(AD3),"",Y100/Y92)</f>
        <v>0.40322580645161288</v>
      </c>
      <c r="AB100" s="410"/>
      <c r="AC100" s="72"/>
      <c r="AD100" s="84"/>
      <c r="AE100" s="79"/>
      <c r="AF100" s="412">
        <f>IF(ISBLANK(AK3),"",COUNTIF(AI12:AI90,"=20")+COUNTIF(AI12:AI90,"=30"))</f>
        <v>9</v>
      </c>
      <c r="AG100" s="412"/>
      <c r="AH100" s="410">
        <f>IF(ISBLANK(AK3),"",AF100/AF92)</f>
        <v>0.15517241379310345</v>
      </c>
      <c r="AI100" s="410"/>
      <c r="AJ100" s="72"/>
      <c r="AK100" s="84"/>
      <c r="AL100" s="79"/>
      <c r="AM100" s="412">
        <f>IF(ISBLANK(AR3),"",COUNTIF(AP12:AP90,"=20")+COUNTIF(AP12:AP90,"=30"))</f>
        <v>31</v>
      </c>
      <c r="AN100" s="412"/>
      <c r="AO100" s="410">
        <f>IF(ISBLANK(AR3),"",AM100/AM92)</f>
        <v>0.5</v>
      </c>
      <c r="AP100" s="410"/>
      <c r="AQ100" s="72"/>
      <c r="AR100" s="84"/>
      <c r="AS100" s="79"/>
      <c r="AT100" s="412">
        <f>IF(ISBLANK(AY3),"",COUNTIF(AW12:AW90,"=20")+COUNTIF(AW12:AW90,"=30"))</f>
        <v>8</v>
      </c>
      <c r="AU100" s="412"/>
      <c r="AV100" s="410">
        <f>IF(ISBLANK(AY3),"",AT100/AT92)</f>
        <v>0.13333333333333333</v>
      </c>
      <c r="AW100" s="410"/>
      <c r="AX100" s="72"/>
      <c r="AY100" s="84"/>
      <c r="AZ100" s="79"/>
      <c r="BA100" s="412">
        <f>IF(ISBLANK(BF3),"",COUNTIF(BD12:BD90,"=20")+COUNTIF(BD12:BD90,"=30"))</f>
        <v>2</v>
      </c>
      <c r="BB100" s="412"/>
      <c r="BC100" s="410">
        <f>IF(ISBLANK(BF3),"",BA100/BA92)</f>
        <v>3.9215686274509803E-2</v>
      </c>
      <c r="BD100" s="410"/>
      <c r="BE100" s="72"/>
      <c r="BF100" s="84"/>
      <c r="BG100" s="79"/>
      <c r="BH100" s="412">
        <f>IF(ISBLANK(BM3),"",COUNTIF(BK12:BK90,"=20")+COUNTIF(BK12:BK90,"=30"))</f>
        <v>14</v>
      </c>
      <c r="BI100" s="412"/>
      <c r="BJ100" s="410">
        <f>IF(ISBLANK(BM3),"",BH100/BH92)</f>
        <v>0.25925925925925924</v>
      </c>
      <c r="BK100" s="410"/>
      <c r="BL100" s="72"/>
      <c r="BM100" s="84"/>
      <c r="BN100" s="79"/>
      <c r="BO100" s="412">
        <f>IF(ISBLANK(BT3),"",COUNTIF(BR12:BR90,"=20")+COUNTIF(BR12:BR90,"=30"))</f>
        <v>0</v>
      </c>
      <c r="BP100" s="412"/>
      <c r="BQ100" s="410">
        <f>IF(ISBLANK(BT3),"",BO100/BO92)</f>
        <v>0</v>
      </c>
      <c r="BR100" s="410"/>
      <c r="BS100" s="72"/>
      <c r="BT100" s="84"/>
      <c r="BU100" s="79"/>
      <c r="BV100" s="412">
        <f>IF(ISBLANK(CA3),"",COUNTIF(BY12:BY90,"=20")+COUNTIF(BY12:BY90,"=30"))</f>
        <v>4</v>
      </c>
      <c r="BW100" s="412"/>
      <c r="BX100" s="410">
        <f>IF(ISBLANK(CA3),"",BV100/BV92)</f>
        <v>7.0175438596491224E-2</v>
      </c>
      <c r="BY100" s="410"/>
      <c r="BZ100" s="72"/>
      <c r="CA100" s="84"/>
      <c r="CB100" s="79"/>
      <c r="CC100" s="412">
        <f>IF(ISBLANK(CH3),"",COUNTIF(CF12:CF90,"=20")+COUNTIF(CF12:CF90,"=30"))</f>
        <v>0</v>
      </c>
      <c r="CD100" s="412"/>
      <c r="CE100" s="410">
        <f>IF(ISBLANK(CH3),"",CC100/CC92)</f>
        <v>0</v>
      </c>
      <c r="CF100" s="410"/>
      <c r="CG100" s="72"/>
      <c r="CH100" s="84"/>
      <c r="CI100" s="79"/>
      <c r="CJ100" s="412">
        <f>IF(ISBLANK(CO3),"",COUNTIF(CM12:CM90,"=20")+COUNTIF(CM12:CM90,"=30"))</f>
        <v>5</v>
      </c>
      <c r="CK100" s="412"/>
      <c r="CL100" s="410">
        <f>IF(ISBLANK(CO3),"",CJ100/CJ92)</f>
        <v>8.771929824561403E-2</v>
      </c>
      <c r="CM100" s="410"/>
      <c r="CN100" s="72"/>
      <c r="CO100" s="84"/>
      <c r="CP100" s="79"/>
      <c r="CQ100" s="412">
        <f>IF(ISBLANK(CV3),"",COUNTIF(CT12:CT90,"=20")+COUNTIF(CT12:CT90,"=30"))</f>
        <v>12</v>
      </c>
      <c r="CR100" s="412"/>
      <c r="CS100" s="410">
        <f>IF(ISBLANK(CV3),"",CQ100/CQ92)</f>
        <v>0.22222222222222221</v>
      </c>
      <c r="CT100" s="410"/>
      <c r="CU100" s="72"/>
      <c r="CV100" s="84"/>
      <c r="CW100" s="79"/>
      <c r="CX100" s="412">
        <f>IF(ISBLANK(DC3),"",COUNTIF(DA12:DA90,"=20")+COUNTIF(DA12:DA90,"=30"))</f>
        <v>16</v>
      </c>
      <c r="CY100" s="412"/>
      <c r="CZ100" s="410">
        <f>IF(ISBLANK(DC3),"",CX100/CX92)</f>
        <v>0.30188679245283018</v>
      </c>
      <c r="DA100" s="410"/>
      <c r="DB100" s="72"/>
      <c r="DC100" s="84"/>
      <c r="DD100" s="79"/>
      <c r="DE100" s="412">
        <f>IF(ISBLANK(DJ3),"",COUNTIF(DH12:DH90,"=20")+COUNTIF(DH12:DH90,"=30"))</f>
        <v>14</v>
      </c>
      <c r="DF100" s="412"/>
      <c r="DG100" s="410">
        <f>IF(ISBLANK(DJ3),"",DE100/DE92)</f>
        <v>0.26923076923076922</v>
      </c>
      <c r="DH100" s="410"/>
      <c r="DI100" s="72"/>
      <c r="DJ100" s="84"/>
      <c r="DK100" s="79"/>
      <c r="DL100" s="412">
        <f>IF(ISBLANK(DQ3),"",COUNTIF(DO12:DO90,"=20")+COUNTIF(DO12:DO90,"=30"))</f>
        <v>0</v>
      </c>
      <c r="DM100" s="412"/>
      <c r="DN100" s="410">
        <f>IF(ISBLANK(DQ3),"",DL100/DL92)</f>
        <v>0</v>
      </c>
      <c r="DO100" s="410"/>
      <c r="DP100" s="72"/>
      <c r="DQ100" s="84"/>
      <c r="DR100" s="79"/>
      <c r="DS100" s="412">
        <f>IF(ISBLANK(DX3),"",COUNTIF(DV12:DV90,"=20")+COUNTIF(DV12:DV90,"=30"))</f>
        <v>1</v>
      </c>
      <c r="DT100" s="412"/>
      <c r="DU100" s="410">
        <f>IF(ISBLANK(DX3),"",DS100/DS92)</f>
        <v>2.2727272727272728E-2</v>
      </c>
      <c r="DV100" s="410"/>
      <c r="DW100" s="72"/>
      <c r="DX100" s="84"/>
      <c r="DY100" s="79"/>
      <c r="DZ100" s="412">
        <f>IF(ISBLANK(EE3),"",COUNTIF(EC12:EC90,"=20")+COUNTIF(EC12:EC90,"=30"))</f>
        <v>6</v>
      </c>
      <c r="EA100" s="412"/>
      <c r="EB100" s="410">
        <f>IF(ISBLANK(EE3),"",DZ100/DZ92)</f>
        <v>0.11538461538461539</v>
      </c>
      <c r="EC100" s="410"/>
      <c r="ED100" s="72"/>
      <c r="EE100" s="84"/>
      <c r="EF100" s="79"/>
      <c r="EG100" s="412">
        <f>IF(ISBLANK(EL3),"",COUNTIF(EJ12:EJ90,"=20")+COUNTIF(EJ12:EJ90,"=30"))</f>
        <v>22</v>
      </c>
      <c r="EH100" s="412"/>
      <c r="EI100" s="410">
        <f>IF(ISBLANK(EL3),"",EG100/EG92)</f>
        <v>0.43137254901960786</v>
      </c>
      <c r="EJ100" s="410"/>
      <c r="EK100" s="72"/>
      <c r="EL100" s="84"/>
      <c r="EM100" s="79"/>
      <c r="EN100" s="412">
        <f>IF(ISBLANK(ES3),"",COUNTIF(EQ12:EQ90,"=20")+COUNTIF(EQ12:EQ90,"=30"))</f>
        <v>6</v>
      </c>
      <c r="EO100" s="412"/>
      <c r="EP100" s="410">
        <f>IF(ISBLANK(ES3),"",EN100/EN92)</f>
        <v>0.11764705882352941</v>
      </c>
      <c r="EQ100" s="410"/>
      <c r="ER100" s="72"/>
      <c r="ES100" s="84"/>
      <c r="ET100" s="79"/>
      <c r="EU100" s="412">
        <f>IF(ISBLANK(EZ3),"",COUNTIF(EX12:EX90,"=20")+COUNTIF(EX12:EX90,"=30"))</f>
        <v>18</v>
      </c>
      <c r="EV100" s="412"/>
      <c r="EW100" s="410">
        <f>IF(ISBLANK(EZ3),"",EU100/EU92)</f>
        <v>0.375</v>
      </c>
      <c r="EX100" s="410"/>
      <c r="EY100" s="72"/>
      <c r="EZ100" s="84"/>
      <c r="FA100" s="79"/>
      <c r="FB100" s="412">
        <f>IF(ISBLANK(BM3),"",COUNTIF(FE12:FE90,"=20")+COUNTIF(FE12:FE90,"=30"))</f>
        <v>13</v>
      </c>
      <c r="FC100" s="412"/>
      <c r="FD100" s="410">
        <f>IF(ISBLANK(BM3),"",FB100/FB92)</f>
        <v>0.27659574468085107</v>
      </c>
      <c r="FE100" s="410"/>
      <c r="FF100" s="72"/>
      <c r="FG100" s="84"/>
      <c r="FH100" s="79"/>
      <c r="FI100" s="412">
        <f>IF(ISBLANK(FN3),"",COUNTIF(FL12:FL90,"=20")+COUNTIF(FL12:FL90,"=30"))</f>
        <v>22</v>
      </c>
      <c r="FJ100" s="412"/>
      <c r="FK100" s="410">
        <f>IF(ISBLANK(FN3),"",FI100/FI92)</f>
        <v>0.46808510638297873</v>
      </c>
      <c r="FL100" s="410"/>
      <c r="FM100" s="72"/>
      <c r="FN100" s="84"/>
      <c r="FO100" s="79"/>
      <c r="FP100" s="412">
        <f>IF(ISBLANK(DJ3),"",COUNTIF(FS12:FS90,"=20")+COUNTIF(FS12:FS90,"=30"))</f>
        <v>7</v>
      </c>
      <c r="FQ100" s="412"/>
      <c r="FR100" s="410">
        <f>IF(ISBLANK(DJ3),"",FP100/FP92)</f>
        <v>0.13725490196078433</v>
      </c>
      <c r="FS100" s="410"/>
      <c r="FT100" s="72"/>
      <c r="FU100" s="84"/>
      <c r="FV100" s="79"/>
      <c r="FW100" s="412">
        <f>IF(ISBLANK(GB3),"",COUNTIF(FZ12:FZ90,"=20")+COUNTIF(FZ12:FZ90,"=30"))</f>
        <v>0</v>
      </c>
      <c r="FX100" s="412"/>
      <c r="FY100" s="410">
        <f>IF(ISBLANK(GB3),"",FW100/FW92)</f>
        <v>0</v>
      </c>
      <c r="FZ100" s="410"/>
      <c r="GA100" s="72"/>
      <c r="GB100" s="84"/>
      <c r="GC100" s="79"/>
      <c r="GD100" s="412">
        <f>IF(ISBLANK(GI3),"",COUNTIF(GG12:GG90,"=20")+COUNTIF(GG12:GG90,"=30"))</f>
        <v>10</v>
      </c>
      <c r="GE100" s="412"/>
      <c r="GF100" s="410">
        <f>IF(ISBLANK(GI3),"",GD100/GD92)</f>
        <v>0.22222222222222221</v>
      </c>
      <c r="GG100" s="410"/>
      <c r="GH100" s="72"/>
      <c r="GI100" s="84"/>
      <c r="GJ100" s="79"/>
      <c r="GK100" s="412">
        <f>IF(ISBLANK(GP3),"",COUNTIF(GN12:GN90,"=20")+COUNTIF(GN12:GN90,"=30"))</f>
        <v>20</v>
      </c>
      <c r="GL100" s="412"/>
      <c r="GM100" s="410">
        <f>IF(ISBLANK(GP3),"",GK100/GK92)</f>
        <v>0.42553191489361702</v>
      </c>
      <c r="GN100" s="410"/>
      <c r="GO100" s="72"/>
      <c r="GP100" s="84"/>
      <c r="GQ100" s="79"/>
      <c r="GR100" s="412">
        <f>IF(ISBLANK(GW3),"",COUNTIF(GU12:GU90,"=20")+COUNTIF(GU12:GU90,"=30"))</f>
        <v>1</v>
      </c>
      <c r="GS100" s="412"/>
      <c r="GT100" s="410">
        <f>IF(ISBLANK(GI3),"",GR100/GR92)</f>
        <v>2.2222222222222223E-2</v>
      </c>
      <c r="GU100" s="410"/>
      <c r="GV100" s="72"/>
      <c r="GW100" s="84"/>
      <c r="GX100" s="79"/>
      <c r="GY100" s="412">
        <f>IF(ISBLANK(HD3),"",COUNTIF(HB12:HB90,"=20")+COUNTIF(HB12:HB90,"=30"))</f>
        <v>27</v>
      </c>
      <c r="GZ100" s="412"/>
      <c r="HA100" s="410">
        <f>IF(ISBLANK(HD3),"",GY100/GY92)</f>
        <v>0.54</v>
      </c>
      <c r="HB100" s="410"/>
      <c r="HC100" s="72"/>
      <c r="HD100" s="84"/>
      <c r="HE100" s="79"/>
      <c r="HF100" s="412">
        <f>IF(ISBLANK(HK3),"",COUNTIF(HI12:HI90,"=20")+COUNTIF(HI12:HI90,"=30"))</f>
        <v>5</v>
      </c>
      <c r="HG100" s="412"/>
      <c r="HH100" s="410">
        <f>IF(ISBLANK(HK3),"",HF100/HF92)</f>
        <v>0.10416666666666667</v>
      </c>
      <c r="HI100" s="410"/>
      <c r="HJ100" s="72"/>
      <c r="HK100" s="84"/>
      <c r="HL100" s="79"/>
      <c r="HM100" s="412">
        <f>IF(ISBLANK(HR3),"",COUNTIF(HP12:HP90,"=20")+COUNTIF(HP12:HP90,"=30"))</f>
        <v>10</v>
      </c>
      <c r="HN100" s="412"/>
      <c r="HO100" s="410">
        <f>IF(ISBLANK(HR3),"",HM100/HM92)</f>
        <v>0.20833333333333334</v>
      </c>
      <c r="HP100" s="410"/>
      <c r="HQ100" s="72"/>
      <c r="HR100" s="84"/>
      <c r="HS100" s="79"/>
      <c r="HT100" s="412">
        <f>IF(ISBLANK(HY3),"",COUNTIF(HW12:HW90,"=20")+COUNTIF(HW12:HW90,"=30"))</f>
        <v>11</v>
      </c>
      <c r="HU100" s="412"/>
      <c r="HV100" s="410">
        <f>IF(ISBLANK(HR3),"",HT100/HT92)</f>
        <v>0.2391304347826087</v>
      </c>
      <c r="HW100" s="410"/>
      <c r="HX100" s="72"/>
      <c r="HY100" s="84"/>
      <c r="HZ100" s="79"/>
      <c r="IA100" s="412">
        <f>IF(ISBLANK(IF3),"",COUNTIF(ID12:ID90,"=20")+COUNTIF(ID12:ID90,"=30"))</f>
        <v>0</v>
      </c>
      <c r="IB100" s="412"/>
      <c r="IC100" s="410">
        <f>IF(ISBLANK(IM3),"",IA100/IA92)</f>
        <v>0</v>
      </c>
      <c r="ID100" s="410"/>
      <c r="IE100" s="72"/>
      <c r="IF100" s="84"/>
      <c r="IG100" s="79"/>
      <c r="IH100" s="412">
        <f>IF(ISBLANK(IF3),"",COUNTIF(IK12:IK90,"=20")+COUNTIF(IK12:IK90,"=30"))</f>
        <v>11</v>
      </c>
      <c r="II100" s="412"/>
      <c r="IJ100" s="410">
        <f>IF(ISBLANK(IF3),"",IH100/IH92)</f>
        <v>0.24444444444444444</v>
      </c>
      <c r="IK100" s="410"/>
      <c r="IL100" s="72"/>
      <c r="IM100" s="84"/>
      <c r="IN100" s="79"/>
      <c r="IO100" s="412">
        <f>IF(ISBLANK(IT3),"",COUNTIF(IR12:IR90,"=20")+COUNTIF(IR12:IR90,"=30"))</f>
        <v>17</v>
      </c>
      <c r="IP100" s="412"/>
      <c r="IQ100" s="410">
        <f>IF(ISBLANK(IT3),"",IO100/IO92)</f>
        <v>0.36956521739130432</v>
      </c>
      <c r="IR100" s="410"/>
      <c r="IS100" s="72"/>
      <c r="IT100" s="84"/>
      <c r="IU100" s="79"/>
      <c r="IV100" s="412">
        <f>IF(ISBLANK(JA3),"",COUNTIF(IY12:IY90,"=20")+COUNTIF(IY12:IY90,"=30"))</f>
        <v>0</v>
      </c>
      <c r="IW100" s="412"/>
      <c r="IX100" s="410">
        <f>IF(ISBLANK(JA3),"",IV100/IV92)</f>
        <v>0</v>
      </c>
      <c r="IY100" s="410"/>
      <c r="IZ100" s="72"/>
      <c r="JA100" s="84"/>
      <c r="JB100" s="79"/>
      <c r="JC100" s="412">
        <f>IF(ISBLANK(JH3),"",COUNTIF(JF12:JF90,"=20")+COUNTIF(JF12:JF90,"=30"))</f>
        <v>17</v>
      </c>
      <c r="JD100" s="412"/>
      <c r="JE100" s="410">
        <f>IF(ISBLANK(JH3),"",JC100/JC92)</f>
        <v>0.40476190476190477</v>
      </c>
      <c r="JF100" s="410"/>
      <c r="JG100" s="72"/>
      <c r="JH100" s="84"/>
      <c r="JI100" s="79"/>
      <c r="JJ100" s="412">
        <f>IF(ISBLANK(JH3),"",COUNTIF(JM12:JM90,"=20")+COUNTIF(JM12:JM90,"=30"))</f>
        <v>0</v>
      </c>
      <c r="JK100" s="412"/>
      <c r="JL100" s="410" t="e">
        <f>IF(ISBLANK(JH3),"",JJ100/JJ92)</f>
        <v>#DIV/0!</v>
      </c>
      <c r="JM100" s="410"/>
      <c r="JN100" s="72"/>
      <c r="JO100" s="84"/>
      <c r="JP100" s="79"/>
      <c r="JQ100" s="412">
        <f>IF(ISBLANK(JV3),"",COUNTIF(JT12:JT90,"=20")+COUNTIF(JT12:JT90,"=30"))</f>
        <v>10</v>
      </c>
      <c r="JR100" s="412"/>
      <c r="JS100" s="410">
        <f>IF(ISBLANK(JV3),"",JQ100/JQ92)</f>
        <v>0.23809523809523808</v>
      </c>
      <c r="JT100" s="410"/>
      <c r="JU100" s="72"/>
      <c r="JV100" s="84"/>
      <c r="JW100" s="79"/>
      <c r="JX100" s="412">
        <f>IF(ISBLANK(KQ3),"",COUNTIF(KA12:KA90,"=20")+COUNTIF(KA12:KA90,"=30"))</f>
        <v>0</v>
      </c>
      <c r="JY100" s="412"/>
      <c r="JZ100" s="410" t="e">
        <f>IF(ISBLANK(KQ3),"",JX100/JX92)</f>
        <v>#DIV/0!</v>
      </c>
      <c r="KA100" s="410"/>
      <c r="KB100" s="72"/>
      <c r="KC100" s="84"/>
      <c r="KD100" s="79"/>
      <c r="KE100" s="412">
        <f>IF(ISBLANK(KJ3),"",COUNTIF(KH12:KH90,"=20")+COUNTIF(KH12:KH90,"=30"))</f>
        <v>12</v>
      </c>
      <c r="KF100" s="412"/>
      <c r="KG100" s="410">
        <f>IF(ISBLANK(KJ3),"",KE100/KE92)</f>
        <v>0.2608695652173913</v>
      </c>
      <c r="KH100" s="410"/>
      <c r="KI100" s="72"/>
      <c r="KJ100" s="84"/>
      <c r="KK100" s="79"/>
      <c r="KL100" s="412">
        <f>IF(ISBLANK(KQ3),"",COUNTIF(KO12:KO90,"=20")+COUNTIF(KO12:KO90,"=30"))</f>
        <v>0</v>
      </c>
      <c r="KM100" s="412"/>
      <c r="KN100" s="410">
        <f>IF(ISBLANK(KQ3),"",KL100/KL92)</f>
        <v>0</v>
      </c>
      <c r="KO100" s="410"/>
      <c r="KP100" s="72"/>
      <c r="KQ100" s="84"/>
      <c r="KR100" s="79"/>
      <c r="KS100" s="412">
        <f>IF(ISBLANK(KX3),"",COUNTIF(KV12:KV90,"=20")+COUNTIF(KV12:KV90,"=30"))</f>
        <v>15</v>
      </c>
      <c r="KT100" s="412"/>
      <c r="KU100" s="410">
        <f>IF(ISBLANK(KX3),"",KS100/KS92)</f>
        <v>0.34883720930232559</v>
      </c>
      <c r="KV100" s="410"/>
      <c r="KW100" s="72"/>
      <c r="KX100" s="84"/>
      <c r="KY100" s="80"/>
      <c r="KZ100" s="412">
        <f>IF(ISBLANK(LE3),"",COUNTIF(LC12:LC90,"=20")+COUNTIF(LC12:LC90,"=30"))</f>
        <v>9</v>
      </c>
      <c r="LA100" s="412"/>
      <c r="LB100" s="410">
        <f>IF(ISBLANK(LE3),"",KZ100/KZ92)</f>
        <v>0.2</v>
      </c>
      <c r="LC100" s="410"/>
      <c r="LD100" s="72"/>
      <c r="LE100" s="84"/>
      <c r="LF100" s="79"/>
      <c r="LG100" s="412">
        <f>IF(ISBLANK(LL3),"",COUNTIF(LJ12:LJ90,"=20")+COUNTIF(LJ12:LJ90,"=30"))</f>
        <v>12</v>
      </c>
      <c r="LH100" s="412"/>
      <c r="LI100" s="410">
        <f>IF(ISBLANK(LL3),"",LG100/LG92)</f>
        <v>0.3</v>
      </c>
      <c r="LJ100" s="410"/>
      <c r="LK100" s="72"/>
      <c r="LL100" s="84"/>
      <c r="LM100" s="79"/>
      <c r="LN100" s="412">
        <f>IF(ISBLANK(LS3),"",COUNTIF(LQ12:LQ90,"=20")+COUNTIF(LQ12:LQ90,"=30"))</f>
        <v>3</v>
      </c>
      <c r="LO100" s="412"/>
      <c r="LP100" s="410">
        <f>IF(ISBLANK(LS3),"",LN100/LN92)</f>
        <v>6.9767441860465115E-2</v>
      </c>
      <c r="LQ100" s="410"/>
      <c r="LR100" s="72"/>
      <c r="LS100" s="84"/>
      <c r="LT100" s="79"/>
      <c r="LU100" s="412">
        <f>IF(ISBLANK(LZ3),"",COUNTIF(LX12:LX90,"=20")+COUNTIF(LX12:LX90,"=30"))</f>
        <v>14</v>
      </c>
      <c r="LV100" s="412"/>
      <c r="LW100" s="410">
        <f>IF(ISBLANK(LZ3),"",LU100/LU92)</f>
        <v>0.33333333333333331</v>
      </c>
      <c r="LX100" s="410"/>
      <c r="LY100" s="72"/>
      <c r="LZ100" s="84"/>
      <c r="MA100" s="79"/>
      <c r="MB100" s="412">
        <f>IF(ISBLANK(MG3),"",COUNTIF(ME12:ME90,"=20")+COUNTIF(ME12:ME90,"=30"))</f>
        <v>7</v>
      </c>
      <c r="MC100" s="412"/>
      <c r="MD100" s="410">
        <f>IF(ISBLANK(MG3),"",MB100/MB92)</f>
        <v>0.16279069767441862</v>
      </c>
      <c r="ME100" s="410"/>
      <c r="MF100" s="72"/>
      <c r="MG100" s="84"/>
      <c r="MH100" s="79"/>
      <c r="MI100" s="412" t="str">
        <f>IF(ISBLANK(MN3),"",COUNTIF(ML12:ML90,"=20")+COUNTIF(ML12:ML90,"=30"))</f>
        <v/>
      </c>
      <c r="MJ100" s="412"/>
      <c r="MK100" s="410" t="str">
        <f>IF(ISBLANK(MN3),"",MI100/MI92)</f>
        <v/>
      </c>
      <c r="ML100" s="410"/>
      <c r="MM100" s="72"/>
      <c r="MN100" s="84"/>
      <c r="MO100" s="79"/>
      <c r="MP100" s="412">
        <f>IF(ISBLANK(MU3),"",COUNTIF(MS12:MS90,"=20")+COUNTIF(MS12:MS90,"=30"))</f>
        <v>4</v>
      </c>
      <c r="MQ100" s="412"/>
      <c r="MR100" s="410">
        <f>IF(ISBLANK(MU3),"",MP100/MP92)</f>
        <v>9.5238095238095233E-2</v>
      </c>
      <c r="MS100" s="410"/>
      <c r="MT100" s="72"/>
      <c r="MU100" s="84"/>
      <c r="MV100" s="79"/>
      <c r="MW100" s="412" t="str">
        <f>IF(ISBLANK(NP3),"",COUNTIF(MZ12:MZ90,"=20")+COUNTIF(MZ12:MZ90,"=30"))</f>
        <v/>
      </c>
      <c r="MX100" s="412"/>
      <c r="MY100" s="410" t="str">
        <f>IF(ISBLANK(NP3),"",MW100/MW92)</f>
        <v/>
      </c>
      <c r="MZ100" s="410"/>
      <c r="NA100" s="72"/>
      <c r="NB100" s="84"/>
      <c r="NC100" s="79"/>
      <c r="ND100" s="412" t="str">
        <f>IF(ISBLANK(NB3),"",COUNTIF(NG12:NG90,"=20")+COUNTIF(NG12:NG90,"=30"))</f>
        <v/>
      </c>
      <c r="NE100" s="412"/>
      <c r="NF100" s="410" t="str">
        <f>IF(ISBLANK(NB3),"",ND100/ND92)</f>
        <v/>
      </c>
      <c r="NG100" s="410"/>
      <c r="NH100" s="72"/>
      <c r="NI100" s="84"/>
      <c r="NJ100" s="79"/>
      <c r="NK100" s="412" t="str">
        <f>IF(ISBLANK(OD3),"",COUNTIF(NN12:NN90,"=20")+COUNTIF(NN12:NN90,"=30"))</f>
        <v/>
      </c>
      <c r="NL100" s="412"/>
      <c r="NM100" s="410" t="str">
        <f>IF(ISBLANK(OD3),"",NK100/NK92)</f>
        <v/>
      </c>
      <c r="NN100" s="410"/>
      <c r="NO100" s="72"/>
      <c r="NP100" s="84"/>
      <c r="NQ100" s="79"/>
      <c r="NR100" s="412" t="str">
        <f>IF(ISBLANK(NI3),"",COUNTIF(NU12:NU90,"=20")+COUNTIF(NU12:NU90,"=30"))</f>
        <v/>
      </c>
      <c r="NS100" s="412"/>
      <c r="NT100" s="410" t="str">
        <f>IF(ISBLANK(NI3),"",NR100/NR92)</f>
        <v/>
      </c>
      <c r="NU100" s="410"/>
      <c r="NV100" s="72"/>
      <c r="NW100" s="84"/>
      <c r="NX100" s="79"/>
      <c r="NY100" s="412" t="str">
        <f>IF(ISBLANK(OK3),"",COUNTIF(OB12:OB90,"=20")+COUNTIF(OB12:OB90,"=30"))</f>
        <v/>
      </c>
      <c r="NZ100" s="412"/>
      <c r="OA100" s="410" t="str">
        <f>IF(ISBLANK(OK3),"",NY100/NY92)</f>
        <v/>
      </c>
      <c r="OB100" s="410"/>
      <c r="OC100" s="72"/>
      <c r="OD100" s="84"/>
      <c r="OE100" s="79"/>
      <c r="OF100" s="412" t="str">
        <f>IF(ISBLANK(NW3),"",COUNTIF(OI12:OI90,"=20")+COUNTIF(OI12:OI90,"=30"))</f>
        <v/>
      </c>
      <c r="OG100" s="412"/>
      <c r="OH100" s="410" t="str">
        <f>IF(ISBLANK(NW3),"",OF100/OF92)</f>
        <v/>
      </c>
      <c r="OI100" s="410"/>
      <c r="OJ100" s="72"/>
      <c r="OK100" s="84"/>
      <c r="OL100" s="79"/>
      <c r="OM100" s="412" t="str">
        <f>IF(ISBLANK(OR3),"",COUNTIF(OP12:OP90,"=20")+COUNTIF(OP12:OP90,"=30"))</f>
        <v/>
      </c>
      <c r="ON100" s="412"/>
      <c r="OO100" s="410" t="str">
        <f>IF(ISBLANK(OR3),"",OM100/OM92)</f>
        <v/>
      </c>
      <c r="OP100" s="410"/>
      <c r="OQ100" s="72"/>
      <c r="OR100" s="84"/>
      <c r="OS100" s="79"/>
      <c r="OT100" s="412" t="str">
        <f>IF(ISBLANK(OY3),"",COUNTIF(OW12:OW90,"=20")+COUNTIF(OW12:OW90,"=30"))</f>
        <v/>
      </c>
      <c r="OU100" s="412"/>
      <c r="OV100" s="410" t="str">
        <f>IF(ISBLANK(OY3),"",OT100/OT92)</f>
        <v/>
      </c>
      <c r="OW100" s="410"/>
      <c r="OX100" s="72"/>
      <c r="OY100" s="84"/>
      <c r="OZ100" s="79"/>
      <c r="PA100" s="412" t="str">
        <f>IF(ISBLANK(PF3),"",COUNTIF(PD12:PD90,"=20")+COUNTIF(PD12:PD90,"=30"))</f>
        <v/>
      </c>
      <c r="PB100" s="412"/>
      <c r="PC100" s="410" t="str">
        <f>IF(ISBLANK(PF3),"",PA100/PA92)</f>
        <v/>
      </c>
      <c r="PD100" s="410"/>
      <c r="PE100" s="72"/>
      <c r="PF100" s="84"/>
      <c r="PG100" s="79"/>
      <c r="PH100" s="412" t="str">
        <f>IF(ISBLANK(PM3),"",COUNTIF(PK12:PK90,"=20")+COUNTIF(PK12:PK90,"=30"))</f>
        <v/>
      </c>
      <c r="PI100" s="412"/>
      <c r="PJ100" s="410" t="str">
        <f>IF(ISBLANK(PM3),"",PH100/PH92)</f>
        <v/>
      </c>
      <c r="PK100" s="410"/>
      <c r="PL100" s="72"/>
      <c r="PM100" s="84"/>
      <c r="PN100" s="79"/>
      <c r="PO100" s="412" t="str">
        <f>IF(ISBLANK(PT3),"",COUNTIF(PR12:PR90,"=20")+COUNTIF(PR12:PR90,"=30"))</f>
        <v/>
      </c>
      <c r="PP100" s="412"/>
      <c r="PQ100" s="410" t="str">
        <f>IF(ISBLANK(PT3),"",PO100/PO92)</f>
        <v/>
      </c>
      <c r="PR100" s="410"/>
      <c r="PS100" s="72"/>
      <c r="PT100" s="84"/>
      <c r="PU100" s="79"/>
      <c r="PV100" s="412" t="str">
        <f>IF(ISBLANK(QA3),"",COUNTIF(PY12:PY90,"=20")+COUNTIF(PY12:PY90,"=30"))</f>
        <v/>
      </c>
      <c r="PW100" s="412"/>
      <c r="PX100" s="410" t="str">
        <f>IF(ISBLANK(QA3),"",PV100/PV92)</f>
        <v/>
      </c>
      <c r="PY100" s="410"/>
      <c r="PZ100" s="72"/>
      <c r="QA100" s="84"/>
      <c r="QB100" s="79"/>
      <c r="QC100" s="412" t="str">
        <f>IF(ISBLANK(QH3),"",COUNTIF(QF12:QF90,"=20")+COUNTIF(QF12:QF90,"=30"))</f>
        <v/>
      </c>
      <c r="QD100" s="412"/>
      <c r="QE100" s="410" t="str">
        <f>IF(ISBLANK(QH3),"",QC100/QC92)</f>
        <v/>
      </c>
      <c r="QF100" s="410"/>
      <c r="QG100" s="72"/>
      <c r="QH100" s="84"/>
      <c r="QI100" s="80"/>
      <c r="QJ100" s="412" t="str">
        <f>IF(ISBLANK(QV3),"",COUNTIF(QM12:QM90,"=20")+COUNTIF(QM12:QM90,"=30"))</f>
        <v/>
      </c>
      <c r="QK100" s="412"/>
      <c r="QL100" s="410" t="str">
        <f>IF(ISBLANK(QV3),"",QJ100/QJ92)</f>
        <v/>
      </c>
      <c r="QM100" s="410"/>
      <c r="QN100" s="72"/>
      <c r="QO100" s="84"/>
      <c r="QP100" s="80"/>
      <c r="QQ100" s="412" t="str">
        <f>IF(ISBLANK(QO3),"",COUNTIF(QT12:QT90,"=20")+COUNTIF(QT12:QT90,"=30"))</f>
        <v/>
      </c>
      <c r="QR100" s="412"/>
      <c r="QS100" s="410" t="str">
        <f>IF(ISBLANK(QO3),"",QQ100/QQ92)</f>
        <v/>
      </c>
      <c r="QT100" s="410"/>
      <c r="QU100" s="72"/>
      <c r="QV100" s="84"/>
    </row>
    <row r="101" spans="1:464" ht="15" customHeight="1" x14ac:dyDescent="0.2">
      <c r="A101" s="443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13" t="str">
        <f>IF(ISBLANK(G6),"",G6)</f>
        <v>Salah</v>
      </c>
      <c r="H101" s="413"/>
      <c r="I101" s="414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13" t="str">
        <f>IF(ISBLANK(N6),"",N6)</f>
        <v>Salah</v>
      </c>
      <c r="O101" s="413"/>
      <c r="P101" s="414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13" t="str">
        <f>IF(ISBLANK(U6),"",U6)</f>
        <v>Jota</v>
      </c>
      <c r="V101" s="413"/>
      <c r="W101" s="414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13" t="str">
        <f>IF(ISBLANK(AB6),"",AB6)</f>
        <v>Jota</v>
      </c>
      <c r="AC101" s="413"/>
      <c r="AD101" s="414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13" t="str">
        <f>IF(ISBLANK(AI6),"",AI6)</f>
        <v>TAA</v>
      </c>
      <c r="AJ101" s="413"/>
      <c r="AK101" s="414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13" t="str">
        <f>IF(ISBLANK(AP6),"",AP6)</f>
        <v>Salah</v>
      </c>
      <c r="AQ101" s="413"/>
      <c r="AR101" s="414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13" t="str">
        <f>IF(ISBLANK(AW6),"",AW6)</f>
        <v/>
      </c>
      <c r="AX101" s="413"/>
      <c r="AY101" s="414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13" t="str">
        <f>IF(ISBLANK(BD6),"",BD6)</f>
        <v/>
      </c>
      <c r="BE101" s="413"/>
      <c r="BF101" s="414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13" t="str">
        <f>IF(ISBLANK(BK6),"",BK6)</f>
        <v>Gravenberch</v>
      </c>
      <c r="BL101" s="413"/>
      <c r="BM101" s="414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13" t="str">
        <f>IF(ISBLANK(BR6),"",BR6)</f>
        <v>van Dijk</v>
      </c>
      <c r="BS101" s="413"/>
      <c r="BT101" s="414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13" t="str">
        <f>IF(ISBLANK(BY6),"",BY6)</f>
        <v>TAA</v>
      </c>
      <c r="BZ101" s="413"/>
      <c r="CA101" s="414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13" t="str">
        <f>IF(ISBLANK(CF6),"",CF6)</f>
        <v>Nunez</v>
      </c>
      <c r="CG101" s="413"/>
      <c r="CH101" s="414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13" t="str">
        <f>IF(ISBLANK(CM6),"",CM6)</f>
        <v>Nunez</v>
      </c>
      <c r="CN101" s="413"/>
      <c r="CO101" s="414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13" t="str">
        <f>IF(ISBLANK(CT6),"",CT6)</f>
        <v>TAA</v>
      </c>
      <c r="CU101" s="413"/>
      <c r="CV101" s="414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13" t="str">
        <f>IF(ISBLANK(DA6),"",DA6)</f>
        <v>Nunez</v>
      </c>
      <c r="DB101" s="413"/>
      <c r="DC101" s="414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13" t="str">
        <f>IF(ISBLANK(DH6),"",DH6)</f>
        <v>Elliott</v>
      </c>
      <c r="DI101" s="413"/>
      <c r="DJ101" s="414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13" t="str">
        <f>IF(ISBLANK(DO6),"",DO6)</f>
        <v>Elliott</v>
      </c>
      <c r="DP101" s="413"/>
      <c r="DQ101" s="414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13" t="str">
        <f>IF(ISBLANK(DV6),"",DV6)</f>
        <v>MacAllister</v>
      </c>
      <c r="DW101" s="413"/>
      <c r="DX101" s="414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13" t="str">
        <f>IF(ISBLANK(EC6),"",EC6)</f>
        <v>Nunez</v>
      </c>
      <c r="ED101" s="413"/>
      <c r="EE101" s="414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13" t="str">
        <f>IF(ISBLANK(EJ6),"",EJ6)</f>
        <v>Salah</v>
      </c>
      <c r="EK101" s="413"/>
      <c r="EL101" s="414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13" t="str">
        <f>IF(ISBLANK(EQ6),"",EQ6)</f>
        <v>Gomez</v>
      </c>
      <c r="ER101" s="413"/>
      <c r="ES101" s="414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13" t="str">
        <f>IF(ISBLANK(EX6),"",EX6)</f>
        <v/>
      </c>
      <c r="EY101" s="413"/>
      <c r="EZ101" s="414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13" t="str">
        <f>IF(ISBLANK(FE6),"",FE6)</f>
        <v>TAA</v>
      </c>
      <c r="FF101" s="413"/>
      <c r="FG101" s="414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13" t="str">
        <f>IF(ISBLANK(FL6),"",FL6)</f>
        <v>Jones</v>
      </c>
      <c r="FM101" s="413"/>
      <c r="FN101" s="414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13" t="str">
        <f>IF(ISBLANK(FS6),"",FS6)</f>
        <v>Jones</v>
      </c>
      <c r="FT101" s="413"/>
      <c r="FU101" s="414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13" t="str">
        <f>IF(ISBLANK(FZ6),"",FZ6)</f>
        <v/>
      </c>
      <c r="GA101" s="413"/>
      <c r="GB101" s="414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13" t="str">
        <f>IF(ISBLANK(GG6),"",GG6)</f>
        <v>Quansah</v>
      </c>
      <c r="GH101" s="413"/>
      <c r="GI101" s="414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13" t="str">
        <f>IF(ISBLANK(GN6),"",GN6)</f>
        <v>TAA</v>
      </c>
      <c r="GO101" s="413"/>
      <c r="GP101" s="414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13" t="str">
        <f>IF(ISBLANK(GU6),"",GU6)</f>
        <v>Gakpo</v>
      </c>
      <c r="GV101" s="413"/>
      <c r="GW101" s="414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13" t="str">
        <f>IF(ISBLANK(HB6),"",HB6)</f>
        <v>Nunez</v>
      </c>
      <c r="HC101" s="413"/>
      <c r="HD101" s="414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13" t="str">
        <f>IF(ISBLANK(HI6),"",HI6)</f>
        <v>Jota</v>
      </c>
      <c r="HJ101" s="413"/>
      <c r="HK101" s="414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13" t="str">
        <f>IF(ISBLANK(HP6),"",HP6)</f>
        <v>Nunez</v>
      </c>
      <c r="HQ101" s="413"/>
      <c r="HR101" s="414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13" t="str">
        <f>IF(ISBLANK(HW6),"",HW6)</f>
        <v>Jota</v>
      </c>
      <c r="HX101" s="413"/>
      <c r="HY101" s="414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13" t="str">
        <f>IF(ISBLANK(ID6),"",ID6)</f>
        <v>Quansah</v>
      </c>
      <c r="IE101" s="413"/>
      <c r="IF101" s="414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13" t="str">
        <f>IF(ISBLANK(IK6),"",IK6)</f>
        <v>McConnell</v>
      </c>
      <c r="IL101" s="413"/>
      <c r="IM101" s="414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13" t="str">
        <f>IF(ISBLANK(IR6),"",IR6)</f>
        <v>Bradley</v>
      </c>
      <c r="IS101" s="413"/>
      <c r="IT101" s="414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13" t="str">
        <f>IF(ISBLANK(IY6),"",IY6)</f>
        <v/>
      </c>
      <c r="IZ101" s="413"/>
      <c r="JA101" s="414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13" t="str">
        <f>IF(ISBLANK(JF6),"",JF6)</f>
        <v>TAA</v>
      </c>
      <c r="JG101" s="413"/>
      <c r="JH101" s="414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13" t="str">
        <f>IF(ISBLANK(JM6),"",JM6)</f>
        <v/>
      </c>
      <c r="JN101" s="413"/>
      <c r="JO101" s="414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13" t="str">
        <f>IF(ISBLANK(JT6),"",JT6)</f>
        <v>Jota</v>
      </c>
      <c r="JU101" s="413"/>
      <c r="JV101" s="414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13" t="str">
        <f>IF(ISBLANK(KA6),"",KA6)</f>
        <v/>
      </c>
      <c r="KB101" s="413"/>
      <c r="KC101" s="414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13" t="str">
        <f>IF(ISBLANK(KH6),"",KH6)</f>
        <v>MacAllister</v>
      </c>
      <c r="KI101" s="413"/>
      <c r="KJ101" s="414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13" t="str">
        <f>IF(ISBLANK(KO6),"",KO6)</f>
        <v/>
      </c>
      <c r="KP101" s="413"/>
      <c r="KQ101" s="414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13" t="str">
        <f>IF(ISBLANK(KV6),"",KV6)</f>
        <v>Clark</v>
      </c>
      <c r="KW101" s="413"/>
      <c r="KX101" s="414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13" t="str">
        <f>IF(ISBLANK(LC6),"",LC6)</f>
        <v>MacAllister</v>
      </c>
      <c r="LD101" s="413"/>
      <c r="LE101" s="414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13" t="str">
        <f>IF(ISBLANK(LJ6),"",LJ6)</f>
        <v>Elliott</v>
      </c>
      <c r="LK101" s="413"/>
      <c r="LL101" s="414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13" t="str">
        <f>IF(ISBLANK(LQ6),"",LQ6)</f>
        <v>De Bruyne</v>
      </c>
      <c r="LR101" s="413"/>
      <c r="LS101" s="414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13" t="str">
        <f>IF(ISBLANK(LX6),"",LX6)</f>
        <v>Szoboszlai</v>
      </c>
      <c r="LY101" s="413"/>
      <c r="LZ101" s="414"/>
      <c r="MA101" s="79"/>
      <c r="MB101" s="72"/>
      <c r="MC101" s="85">
        <f>IF(ISBLANK(ME6),"",COUNTIF(Tipy!$KJ$6:$KJ$84,Výsledky!ME101))</f>
        <v>7</v>
      </c>
      <c r="MD101" s="83">
        <f>IF(ISBLANK(ME6),"",MC101/MB92)</f>
        <v>0.16279069767441862</v>
      </c>
      <c r="ME101" s="413" t="str">
        <f>IF(ISBLANK(ME6),"",ME6)</f>
        <v>Nunez</v>
      </c>
      <c r="MF101" s="413"/>
      <c r="MG101" s="414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13" t="str">
        <f>IF(ISBLANK(ML6),"",ML6)</f>
        <v/>
      </c>
      <c r="MM101" s="413"/>
      <c r="MN101" s="414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13" t="str">
        <f>IF(ISBLANK(MS6),"",MS6)</f>
        <v/>
      </c>
      <c r="MT101" s="413"/>
      <c r="MU101" s="414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13" t="str">
        <f>IF(ISBLANK(MZ6),"",MZ6)</f>
        <v/>
      </c>
      <c r="NA101" s="413"/>
      <c r="NB101" s="414"/>
      <c r="NC101" s="79"/>
      <c r="ND101" s="72"/>
      <c r="NE101" s="85" t="str">
        <f>IF(ISBLANK(NG6),"",COUNTIF(Tipy!$LH$6:$LH$84,Výsledky!NG101))</f>
        <v/>
      </c>
      <c r="NF101" s="83" t="str">
        <f>IF(ISBLANK(NG6),"",NE101/ND89)</f>
        <v/>
      </c>
      <c r="NG101" s="413" t="str">
        <f>IF(ISBLANK(NG6),"",NG6)</f>
        <v/>
      </c>
      <c r="NH101" s="413"/>
      <c r="NI101" s="414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13" t="str">
        <f>IF(ISBLANK(NN6),"",NN6)</f>
        <v/>
      </c>
      <c r="NO101" s="413"/>
      <c r="NP101" s="414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13" t="str">
        <f>IF(ISBLANK(NU6),"",NU6)</f>
        <v/>
      </c>
      <c r="NV101" s="413"/>
      <c r="NW101" s="414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13" t="str">
        <f>IF(ISBLANK(OB6),"",OB6)</f>
        <v/>
      </c>
      <c r="OC101" s="413"/>
      <c r="OD101" s="414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13" t="str">
        <f>IF(ISBLANK(OI6),"",OI6)</f>
        <v/>
      </c>
      <c r="OJ101" s="413"/>
      <c r="OK101" s="414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13" t="str">
        <f>IF(ISBLANK(OP6),"",OP6)</f>
        <v/>
      </c>
      <c r="OQ101" s="413"/>
      <c r="OR101" s="414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13" t="str">
        <f>IF(ISBLANK(OW6),"",OW6)</f>
        <v/>
      </c>
      <c r="OX101" s="413"/>
      <c r="OY101" s="414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13" t="str">
        <f>IF(ISBLANK(PD6),"",PD6)</f>
        <v/>
      </c>
      <c r="PE101" s="413"/>
      <c r="PF101" s="414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13" t="str">
        <f>IF(ISBLANK(PK6),"",PK6)</f>
        <v/>
      </c>
      <c r="PL101" s="413"/>
      <c r="PM101" s="414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13" t="str">
        <f>IF(ISBLANK(PR6),"",PR6)</f>
        <v/>
      </c>
      <c r="PS101" s="413"/>
      <c r="PT101" s="414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13" t="str">
        <f>IF(ISBLANK(PY6),"",PY6)</f>
        <v/>
      </c>
      <c r="PZ101" s="413"/>
      <c r="QA101" s="414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13" t="str">
        <f>IF(ISBLANK(QF6),"",QF6)</f>
        <v/>
      </c>
      <c r="QG101" s="413"/>
      <c r="QH101" s="414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13" t="str">
        <f>IF(ISBLANK(QM6),"",QM6)</f>
        <v/>
      </c>
      <c r="QN101" s="413"/>
      <c r="QO101" s="414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13" t="str">
        <f>IF(ISBLANK(QT6),"",QT6)</f>
        <v/>
      </c>
      <c r="QU101" s="413"/>
      <c r="QV101" s="414"/>
    </row>
    <row r="102" spans="1:464" ht="15" customHeight="1" x14ac:dyDescent="0.2">
      <c r="A102" s="443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13" t="str">
        <f>IF(ISBLANK(G7),"",G7)</f>
        <v/>
      </c>
      <c r="H102" s="413"/>
      <c r="I102" s="414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13" t="str">
        <f>IF(ISBLANK(N7),"",N7)</f>
        <v/>
      </c>
      <c r="O102" s="413"/>
      <c r="P102" s="414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13" t="str">
        <f>IF(ISBLANK(U7),"",U7)</f>
        <v/>
      </c>
      <c r="V102" s="413"/>
      <c r="W102" s="414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13" t="str">
        <f>IF(ISBLANK(AB7),"",AB7)</f>
        <v>Salah</v>
      </c>
      <c r="AC102" s="413"/>
      <c r="AD102" s="414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13" t="str">
        <f>IF(ISBLANK(AI7),"",AI7)</f>
        <v>Nunez</v>
      </c>
      <c r="AJ102" s="413"/>
      <c r="AK102" s="414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13" t="str">
        <f>IF(ISBLANK(AP7),"",AP7)</f>
        <v/>
      </c>
      <c r="AQ102" s="413"/>
      <c r="AR102" s="414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13" t="str">
        <f>IF(ISBLANK(AW7),"",AW7)</f>
        <v>Gravenberch</v>
      </c>
      <c r="AX102" s="413"/>
      <c r="AY102" s="414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13" t="str">
        <f>IF(ISBLANK(BD7),"",BD7)</f>
        <v>MacAllister</v>
      </c>
      <c r="BE102" s="413"/>
      <c r="BF102" s="414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13" t="str">
        <f>IF(ISBLANK(BK7),"",BK7)</f>
        <v>Endo</v>
      </c>
      <c r="BL102" s="413"/>
      <c r="BM102" s="414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13" t="str">
        <f>IF(ISBLANK(BR7),"",BR7)</f>
        <v/>
      </c>
      <c r="BS102" s="413"/>
      <c r="BT102" s="414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13" t="str">
        <f>IF(ISBLANK(BY7),"",BY7)</f>
        <v/>
      </c>
      <c r="BZ102" s="413"/>
      <c r="CA102" s="414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13" t="str">
        <f>IF(ISBLANK(CF7),"",CF7)</f>
        <v/>
      </c>
      <c r="CG102" s="413"/>
      <c r="CH102" s="414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13" t="str">
        <f>IF(ISBLANK(CM7),"",CM7)</f>
        <v/>
      </c>
      <c r="CN102" s="413"/>
      <c r="CO102" s="414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13" t="str">
        <f>IF(ISBLANK(CT7),"",CT7)</f>
        <v>Jones</v>
      </c>
      <c r="CU102" s="413"/>
      <c r="CV102" s="414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13" t="str">
        <f>IF(ISBLANK(DA7),"",DA7)</f>
        <v>Szoboszlai</v>
      </c>
      <c r="DB102" s="413"/>
      <c r="DC102" s="414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13" t="str">
        <f>IF(ISBLANK(DH7),"",DH7)</f>
        <v>TAA</v>
      </c>
      <c r="DI102" s="413"/>
      <c r="DJ102" s="414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13" t="str">
        <f>IF(ISBLANK(DO7),"",DO7)</f>
        <v/>
      </c>
      <c r="DP102" s="413"/>
      <c r="DQ102" s="414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13" t="str">
        <f>IF(ISBLANK(DV7),"",DV7)</f>
        <v/>
      </c>
      <c r="DW102" s="413"/>
      <c r="DX102" s="414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13" t="str">
        <f>IF(ISBLANK(EC7),"",EC7)</f>
        <v>Tsimikas</v>
      </c>
      <c r="ED102" s="413"/>
      <c r="EE102" s="414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13" t="str">
        <f>IF(ISBLANK(EJ7),"",EJ7)</f>
        <v/>
      </c>
      <c r="EK102" s="413"/>
      <c r="EL102" s="414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13" t="str">
        <f>IF(ISBLANK(EQ7),"",EQ7)</f>
        <v>Salah</v>
      </c>
      <c r="ER102" s="413"/>
      <c r="ES102" s="414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13" t="str">
        <f>IF(ISBLANK(EX7),"",EX7)</f>
        <v>Salah</v>
      </c>
      <c r="EY102" s="413"/>
      <c r="EZ102" s="414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13" t="str">
        <f>IF(ISBLANK(FE7),"",FE7)</f>
        <v>Nunez</v>
      </c>
      <c r="FF102" s="413"/>
      <c r="FG102" s="414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13" t="str">
        <f>IF(ISBLANK(FL7),"",FL7)</f>
        <v>Salah</v>
      </c>
      <c r="FM102" s="413"/>
      <c r="FN102" s="414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13" t="str">
        <f>IF(ISBLANK(FS7),"",FS7)</f>
        <v/>
      </c>
      <c r="FT102" s="413"/>
      <c r="FU102" s="414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13" t="str">
        <f>IF(ISBLANK(FZ7),"",FZ7)</f>
        <v/>
      </c>
      <c r="GA102" s="413"/>
      <c r="GB102" s="414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13" t="str">
        <f>IF(ISBLANK(GG7),"",GG7)</f>
        <v>Nunez</v>
      </c>
      <c r="GH102" s="413"/>
      <c r="GI102" s="414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13" t="str">
        <f>IF(ISBLANK(GN7),"",GN7)</f>
        <v/>
      </c>
      <c r="GO102" s="413"/>
      <c r="GP102" s="414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13" t="str">
        <f>IF(ISBLANK(GU7),"",GU7)</f>
        <v>Díaz</v>
      </c>
      <c r="GV102" s="413"/>
      <c r="GW102" s="414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13" t="str">
        <f>IF(ISBLANK(HB7),"",HB7)</f>
        <v>Jota</v>
      </c>
      <c r="HC102" s="413"/>
      <c r="HD102" s="414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13" t="str">
        <f>IF(ISBLANK(HI7),"",HI7)</f>
        <v/>
      </c>
      <c r="HJ102" s="413"/>
      <c r="HK102" s="414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13" t="str">
        <f>IF(ISBLANK(HP7),"",HP7)</f>
        <v/>
      </c>
      <c r="HQ102" s="413"/>
      <c r="HR102" s="414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13" t="str">
        <f>IF(ISBLANK(HW7),"",HW7)</f>
        <v>Gakpo</v>
      </c>
      <c r="HX102" s="413"/>
      <c r="HY102" s="414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13" t="str">
        <f>IF(ISBLANK(ID7),"",ID7)</f>
        <v/>
      </c>
      <c r="IE102" s="413"/>
      <c r="IF102" s="414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13" t="str">
        <f>IF(ISBLANK(IK7),"",IK7)</f>
        <v>Bradley</v>
      </c>
      <c r="IL102" s="413"/>
      <c r="IM102" s="414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13" t="str">
        <f>IF(ISBLANK(IR7),"",IR7)</f>
        <v>Díaz</v>
      </c>
      <c r="IS102" s="413"/>
      <c r="IT102" s="414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13" t="str">
        <f>IF(ISBLANK(IY7),"",IY7)</f>
        <v/>
      </c>
      <c r="IZ102" s="413"/>
      <c r="JA102" s="414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13" t="str">
        <f>IF(ISBLANK(JF7),"",JF7)</f>
        <v>Elliott</v>
      </c>
      <c r="JG102" s="413"/>
      <c r="JH102" s="414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13" t="str">
        <f>IF(ISBLANK(JM7),"",JM7)</f>
        <v/>
      </c>
      <c r="JN102" s="413"/>
      <c r="JO102" s="414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13" t="str">
        <f>IF(ISBLANK(JT7),"",JT7)</f>
        <v>Salah</v>
      </c>
      <c r="JU102" s="413"/>
      <c r="JV102" s="414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13" t="str">
        <f>IF(ISBLANK(KA7),"",KA7)</f>
        <v/>
      </c>
      <c r="KB102" s="413"/>
      <c r="KC102" s="414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13" t="str">
        <f>IF(ISBLANK(KH7),"",KH7)</f>
        <v>Robertson</v>
      </c>
      <c r="KI102" s="413"/>
      <c r="KJ102" s="414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13" t="str">
        <f>IF(ISBLANK(KO7),"",KO7)</f>
        <v/>
      </c>
      <c r="KP102" s="413"/>
      <c r="KQ102" s="414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13" t="str">
        <f>IF(ISBLANK(KV7),"",KV7)</f>
        <v>Elliott</v>
      </c>
      <c r="KW102" s="413"/>
      <c r="KX102" s="414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13" t="str">
        <f>IF(ISBLANK(LC7),"",LC7)</f>
        <v/>
      </c>
      <c r="LD102" s="413"/>
      <c r="LE102" s="414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13" t="str">
        <f>IF(ISBLANK(LJ7),"",LJ7)</f>
        <v>MacAllister</v>
      </c>
      <c r="LK102" s="413"/>
      <c r="LL102" s="414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13" t="str">
        <f>IF(ISBLANK(LQ7),"",LQ7)</f>
        <v/>
      </c>
      <c r="LR102" s="413"/>
      <c r="LS102" s="414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13" t="str">
        <f>IF(ISBLANK(LX7),"",LX7)</f>
        <v>Salah</v>
      </c>
      <c r="LY102" s="413"/>
      <c r="LZ102" s="414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13" t="str">
        <f>IF(ISBLANK(ME7),"",ME7)</f>
        <v/>
      </c>
      <c r="MF102" s="413"/>
      <c r="MG102" s="414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13" t="str">
        <f>IF(ISBLANK(ML7),"",ML7)</f>
        <v/>
      </c>
      <c r="MM102" s="413"/>
      <c r="MN102" s="414"/>
      <c r="MO102" s="79"/>
      <c r="MP102" s="72"/>
      <c r="MQ102" s="85">
        <f>IF(ISBLANK(MS7),"",COUNTIF(Tipy!$KV$6:$KV$84,Výsledky!MS102))</f>
        <v>4</v>
      </c>
      <c r="MR102" s="83">
        <f>IF(ISBLANK(MS7),"",MQ102/MP92)</f>
        <v>9.5238095238095233E-2</v>
      </c>
      <c r="MS102" s="413" t="str">
        <f>IF(ISBLANK(MS7),"",MS7)</f>
        <v>MacAllister</v>
      </c>
      <c r="MT102" s="413"/>
      <c r="MU102" s="414"/>
      <c r="MV102" s="79"/>
      <c r="MW102" s="72"/>
      <c r="MX102" s="85" t="str">
        <f>IF(ISBLANK(MZ7),"",COUNTIF(Tipy!$LB$6:$LB$84,Výsledky!MZ102))</f>
        <v/>
      </c>
      <c r="MY102" s="83" t="str">
        <f>IF(ISBLANK(MZ7),"",MX102/MW92)</f>
        <v/>
      </c>
      <c r="MZ102" s="413" t="str">
        <f>IF(ISBLANK(MZ7),"",MZ7)</f>
        <v/>
      </c>
      <c r="NA102" s="413"/>
      <c r="NB102" s="414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13" t="str">
        <f>IF(ISBLANK(NG7),"",NG7)</f>
        <v/>
      </c>
      <c r="NH102" s="413"/>
      <c r="NI102" s="414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13" t="str">
        <f>IF(ISBLANK(NN7),"",NN7)</f>
        <v/>
      </c>
      <c r="NO102" s="413"/>
      <c r="NP102" s="414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13" t="str">
        <f>IF(ISBLANK(NU7),"",NU7)</f>
        <v/>
      </c>
      <c r="NV102" s="413"/>
      <c r="NW102" s="414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13" t="str">
        <f>IF(ISBLANK(OB7),"",OB7)</f>
        <v/>
      </c>
      <c r="OC102" s="413"/>
      <c r="OD102" s="414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13" t="str">
        <f>IF(ISBLANK(OI7),"",OI7)</f>
        <v/>
      </c>
      <c r="OJ102" s="413"/>
      <c r="OK102" s="414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13" t="str">
        <f>IF(ISBLANK(OP7),"",OP7)</f>
        <v/>
      </c>
      <c r="OQ102" s="413"/>
      <c r="OR102" s="414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13" t="str">
        <f>IF(ISBLANK(OW7),"",OW7)</f>
        <v/>
      </c>
      <c r="OX102" s="413"/>
      <c r="OY102" s="414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13" t="str">
        <f>IF(ISBLANK(PD7),"",PD7)</f>
        <v/>
      </c>
      <c r="PE102" s="413"/>
      <c r="PF102" s="414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13" t="str">
        <f>IF(ISBLANK(PK7),"",PK7)</f>
        <v/>
      </c>
      <c r="PL102" s="413"/>
      <c r="PM102" s="414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13" t="str">
        <f>IF(ISBLANK(PR7),"",PR7)</f>
        <v/>
      </c>
      <c r="PS102" s="413"/>
      <c r="PT102" s="414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13" t="str">
        <f>IF(ISBLANK(PY7),"",PY7)</f>
        <v/>
      </c>
      <c r="PZ102" s="413"/>
      <c r="QA102" s="414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13" t="str">
        <f>IF(ISBLANK(QF7),"",QF7)</f>
        <v/>
      </c>
      <c r="QG102" s="413"/>
      <c r="QH102" s="414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13" t="str">
        <f>IF(ISBLANK(QM7),"",QM7)</f>
        <v/>
      </c>
      <c r="QN102" s="413"/>
      <c r="QO102" s="414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13" t="str">
        <f>IF(ISBLANK(QT7),"",QT7)</f>
        <v/>
      </c>
      <c r="QU102" s="413"/>
      <c r="QV102" s="414"/>
    </row>
    <row r="103" spans="1:464" ht="15" customHeight="1" x14ac:dyDescent="0.2">
      <c r="A103" s="443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13" t="str">
        <f>IF(ISBLANK(G8),"",G8)</f>
        <v/>
      </c>
      <c r="H103" s="413"/>
      <c r="I103" s="414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13" t="str">
        <f>IF(ISBLANK(N8),"",N8)</f>
        <v/>
      </c>
      <c r="O103" s="413"/>
      <c r="P103" s="414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13" t="str">
        <f>IF(ISBLANK(U8),"",U8)</f>
        <v/>
      </c>
      <c r="V103" s="413"/>
      <c r="W103" s="414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13" t="str">
        <f>IF(ISBLANK(AB8),"",AB8)</f>
        <v/>
      </c>
      <c r="AC103" s="413"/>
      <c r="AD103" s="414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13" t="str">
        <f>IF(ISBLANK(AI8),"",AI8)</f>
        <v/>
      </c>
      <c r="AJ103" s="413"/>
      <c r="AK103" s="414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13" t="str">
        <f>IF(ISBLANK(AP8),"",AP8)</f>
        <v/>
      </c>
      <c r="AQ103" s="413"/>
      <c r="AR103" s="414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13" t="str">
        <f>IF(ISBLANK(AW8),"",AW8)</f>
        <v>Nunez</v>
      </c>
      <c r="AX103" s="413"/>
      <c r="AY103" s="414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13" t="str">
        <f>IF(ISBLANK(BD8),"",BD8)</f>
        <v>van Dijk</v>
      </c>
      <c r="BE103" s="413"/>
      <c r="BF103" s="414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13" t="str">
        <f>IF(ISBLANK(BK8),"",BK8)</f>
        <v>Quansah</v>
      </c>
      <c r="BL103" s="413"/>
      <c r="BM103" s="414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13" t="str">
        <f>IF(ISBLANK(BR8),"",BR8)</f>
        <v/>
      </c>
      <c r="BS103" s="413"/>
      <c r="BT103" s="414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13" t="str">
        <f>IF(ISBLANK(BY8),"",BY8)</f>
        <v/>
      </c>
      <c r="BZ103" s="413"/>
      <c r="CA103" s="414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13" t="str">
        <f>IF(ISBLANK(CF8),"",CF8)</f>
        <v/>
      </c>
      <c r="CG103" s="413"/>
      <c r="CH103" s="414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13" t="str">
        <f>IF(ISBLANK(CM8),"",CM8)</f>
        <v/>
      </c>
      <c r="CN103" s="413"/>
      <c r="CO103" s="414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13" t="str">
        <f>IF(ISBLANK(CT8),"",CT8)</f>
        <v>Nunez</v>
      </c>
      <c r="CU103" s="413"/>
      <c r="CV103" s="414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13" t="str">
        <f>IF(ISBLANK(DA8),"",DA8)</f>
        <v/>
      </c>
      <c r="DB103" s="413"/>
      <c r="DC103" s="414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13" t="str">
        <f>IF(ISBLANK(DH8),"",DH8)</f>
        <v/>
      </c>
      <c r="DI103" s="413"/>
      <c r="DJ103" s="414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13" t="str">
        <f>IF(ISBLANK(DO8),"",DO8)</f>
        <v/>
      </c>
      <c r="DP103" s="413"/>
      <c r="DQ103" s="414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13" t="str">
        <f>IF(ISBLANK(DV8),"",DV8)</f>
        <v/>
      </c>
      <c r="DW103" s="413"/>
      <c r="DX103" s="414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13" t="str">
        <f>IF(ISBLANK(EC8),"",EC8)</f>
        <v/>
      </c>
      <c r="ED103" s="413"/>
      <c r="EE103" s="414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13" t="str">
        <f>IF(ISBLANK(EJ8),"",EJ8)</f>
        <v/>
      </c>
      <c r="EK103" s="413"/>
      <c r="EL103" s="414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13" t="str">
        <f>IF(ISBLANK(EQ8),"",EQ8)</f>
        <v>TAA</v>
      </c>
      <c r="ER103" s="413"/>
      <c r="ES103" s="414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13" t="str">
        <f>IF(ISBLANK(EX8),"",EX8)</f>
        <v>Tsimikas</v>
      </c>
      <c r="EY103" s="413"/>
      <c r="EZ103" s="414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13" t="str">
        <f>IF(ISBLANK(FE8),"",FE8)</f>
        <v/>
      </c>
      <c r="FF103" s="413"/>
      <c r="FG103" s="414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13" t="str">
        <f>IF(ISBLANK(FL8),"",FL8)</f>
        <v/>
      </c>
      <c r="FM103" s="413"/>
      <c r="FN103" s="414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13" t="str">
        <f>IF(ISBLANK(FS8),"",FS8)</f>
        <v/>
      </c>
      <c r="FT103" s="413"/>
      <c r="FU103" s="414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13" t="str">
        <f>IF(ISBLANK(FZ8),"",FZ8)</f>
        <v/>
      </c>
      <c r="GA103" s="413"/>
      <c r="GB103" s="414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13" t="str">
        <f>IF(ISBLANK(GG8),"",GG8)</f>
        <v>Konaté</v>
      </c>
      <c r="GH103" s="413"/>
      <c r="GI103" s="414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13" t="str">
        <f>IF(ISBLANK(GN8),"",GN8)</f>
        <v/>
      </c>
      <c r="GO103" s="413"/>
      <c r="GP103" s="414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13" t="str">
        <f>IF(ISBLANK(GU8),"",GU8)</f>
        <v/>
      </c>
      <c r="GV103" s="413"/>
      <c r="GW103" s="414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13" t="str">
        <f>IF(ISBLANK(HB8),"",HB8)</f>
        <v>Salah</v>
      </c>
      <c r="HC103" s="413"/>
      <c r="HD103" s="414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13" t="str">
        <f>IF(ISBLANK(HI8),"",HI8)</f>
        <v/>
      </c>
      <c r="HJ103" s="413"/>
      <c r="HK103" s="414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13" t="str">
        <f>IF(ISBLANK(HP8),"",HP8)</f>
        <v/>
      </c>
      <c r="HQ103" s="413"/>
      <c r="HR103" s="414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13" t="str">
        <f>IF(ISBLANK(HW8),"",HW8)</f>
        <v>Bradley</v>
      </c>
      <c r="HX103" s="413"/>
      <c r="HY103" s="414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13" t="str">
        <f>IF(ISBLANK(ID8),"",ID8)</f>
        <v/>
      </c>
      <c r="IE103" s="413"/>
      <c r="IF103" s="414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13" t="str">
        <f>IF(ISBLANK(IK8),"",IK8)</f>
        <v>Jones</v>
      </c>
      <c r="IL103" s="413"/>
      <c r="IM103" s="414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13" t="str">
        <f>IF(ISBLANK(IR8),"",IR8)</f>
        <v/>
      </c>
      <c r="IS103" s="413"/>
      <c r="IT103" s="414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13" t="str">
        <f>IF(ISBLANK(IY8),"",IY8)</f>
        <v/>
      </c>
      <c r="IZ103" s="413"/>
      <c r="JA103" s="414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13" t="str">
        <f>IF(ISBLANK(JF8),"",JF8)</f>
        <v/>
      </c>
      <c r="JG103" s="413"/>
      <c r="JH103" s="414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13" t="str">
        <f>IF(ISBLANK(JM8),"",JM8)</f>
        <v/>
      </c>
      <c r="JN103" s="413"/>
      <c r="JO103" s="414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13" t="str">
        <f>IF(ISBLANK(JT8),"",JT8)</f>
        <v>Gakpo</v>
      </c>
      <c r="JU103" s="413"/>
      <c r="JV103" s="414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13" t="str">
        <f>IF(ISBLANK(KA8),"",KA8)</f>
        <v/>
      </c>
      <c r="KB103" s="413"/>
      <c r="KC103" s="414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13" t="str">
        <f>IF(ISBLANK(KH8),"",KH8)</f>
        <v/>
      </c>
      <c r="KI103" s="413"/>
      <c r="KJ103" s="414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13" t="str">
        <f>IF(ISBLANK(KO8),"",KO8)</f>
        <v/>
      </c>
      <c r="KP103" s="413"/>
      <c r="KQ103" s="414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13" t="str">
        <f>IF(ISBLANK(KV8),"",KV8)</f>
        <v>Bradley</v>
      </c>
      <c r="KW103" s="413"/>
      <c r="KX103" s="414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13" t="str">
        <f>IF(ISBLANK(LC8),"",LC8)</f>
        <v/>
      </c>
      <c r="LD103" s="413"/>
      <c r="LE103" s="414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13" t="str">
        <f>IF(ISBLANK(LJ8),"",LJ8)</f>
        <v/>
      </c>
      <c r="LK103" s="413"/>
      <c r="LL103" s="414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13" t="str">
        <f>IF(ISBLANK(LQ8),"",LQ8)</f>
        <v/>
      </c>
      <c r="LR103" s="413"/>
      <c r="LS103" s="414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13" t="str">
        <f>IF(ISBLANK(LX8),"",LX8)</f>
        <v>Clark</v>
      </c>
      <c r="LY103" s="413"/>
      <c r="LZ103" s="414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13" t="str">
        <f>IF(ISBLANK(ME8),"",ME8)</f>
        <v/>
      </c>
      <c r="MF103" s="413"/>
      <c r="MG103" s="414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13" t="str">
        <f>IF(ISBLANK(ML8),"",ML8)</f>
        <v/>
      </c>
      <c r="MM103" s="413"/>
      <c r="MN103" s="414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13" t="str">
        <f>IF(ISBLANK(MS8),"",MS8)</f>
        <v/>
      </c>
      <c r="MT103" s="413"/>
      <c r="MU103" s="414"/>
      <c r="MV103" s="79"/>
      <c r="MW103" s="72"/>
      <c r="MX103" s="85" t="str">
        <f>IF(ISBLANK(MZ8),"",COUNTIF(Tipy!$LB$6:$LB$84,Výsledky!MZ103))</f>
        <v/>
      </c>
      <c r="MY103" s="83" t="str">
        <f>IF(ISBLANK(MZ8),"",MX103/MW92)</f>
        <v/>
      </c>
      <c r="MZ103" s="413" t="str">
        <f>IF(ISBLANK(MZ8),"",MZ8)</f>
        <v/>
      </c>
      <c r="NA103" s="413"/>
      <c r="NB103" s="414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13" t="str">
        <f>IF(ISBLANK(NG8),"",NG8)</f>
        <v/>
      </c>
      <c r="NH103" s="413"/>
      <c r="NI103" s="414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13" t="str">
        <f>IF(ISBLANK(NN8),"",NN8)</f>
        <v/>
      </c>
      <c r="NO103" s="413"/>
      <c r="NP103" s="414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13" t="str">
        <f>IF(ISBLANK(NU8),"",NU8)</f>
        <v/>
      </c>
      <c r="NV103" s="413"/>
      <c r="NW103" s="414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13" t="str">
        <f>IF(ISBLANK(OB8),"",OB8)</f>
        <v/>
      </c>
      <c r="OC103" s="413"/>
      <c r="OD103" s="414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13" t="str">
        <f>IF(ISBLANK(OI8),"",OI8)</f>
        <v/>
      </c>
      <c r="OJ103" s="413"/>
      <c r="OK103" s="414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13" t="str">
        <f>IF(ISBLANK(OP8),"",OP8)</f>
        <v/>
      </c>
      <c r="OQ103" s="413"/>
      <c r="OR103" s="414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13" t="str">
        <f>IF(ISBLANK(OW8),"",OW8)</f>
        <v/>
      </c>
      <c r="OX103" s="413"/>
      <c r="OY103" s="414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13" t="str">
        <f>IF(ISBLANK(PD8),"",PD8)</f>
        <v/>
      </c>
      <c r="PE103" s="413"/>
      <c r="PF103" s="414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13" t="str">
        <f>IF(ISBLANK(PK8),"",PK8)</f>
        <v/>
      </c>
      <c r="PL103" s="413"/>
      <c r="PM103" s="414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13" t="str">
        <f>IF(ISBLANK(PR8),"",PR8)</f>
        <v/>
      </c>
      <c r="PS103" s="413"/>
      <c r="PT103" s="414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13" t="str">
        <f>IF(ISBLANK(PY8),"",PY8)</f>
        <v/>
      </c>
      <c r="PZ103" s="413"/>
      <c r="QA103" s="414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13" t="str">
        <f>IF(ISBLANK(QF8),"",QF8)</f>
        <v/>
      </c>
      <c r="QG103" s="413"/>
      <c r="QH103" s="414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13" t="str">
        <f>IF(ISBLANK(QM8),"",QM8)</f>
        <v/>
      </c>
      <c r="QN103" s="413"/>
      <c r="QO103" s="414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13" t="str">
        <f>IF(ISBLANK(QT8),"",QT8)</f>
        <v/>
      </c>
      <c r="QU103" s="413"/>
      <c r="QV103" s="414"/>
    </row>
    <row r="104" spans="1:464" ht="15" customHeight="1" x14ac:dyDescent="0.2">
      <c r="A104" s="443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13" t="str">
        <f>IF(ISBLANK(G9),"",G9)</f>
        <v/>
      </c>
      <c r="H104" s="413"/>
      <c r="I104" s="414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13" t="str">
        <f>IF(ISBLANK(N9),"",N9)</f>
        <v/>
      </c>
      <c r="O104" s="413"/>
      <c r="P104" s="414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13" t="str">
        <f>IF(ISBLANK(U9),"",U9)</f>
        <v/>
      </c>
      <c r="V104" s="413"/>
      <c r="W104" s="414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13" t="str">
        <f>IF(ISBLANK(AB9),"",AB9)</f>
        <v/>
      </c>
      <c r="AC104" s="413"/>
      <c r="AD104" s="414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13" t="str">
        <f>IF(ISBLANK(AI9),"",AI9)</f>
        <v/>
      </c>
      <c r="AJ104" s="413"/>
      <c r="AK104" s="414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13" t="str">
        <f>IF(ISBLANK(AP9),"",AP9)</f>
        <v/>
      </c>
      <c r="AQ104" s="413"/>
      <c r="AR104" s="414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13" t="str">
        <f>IF(ISBLANK(AW9),"",AW9)</f>
        <v/>
      </c>
      <c r="AX104" s="413"/>
      <c r="AY104" s="414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13" t="str">
        <f>IF(ISBLANK(BD9),"",BD9)</f>
        <v/>
      </c>
      <c r="BE104" s="413"/>
      <c r="BF104" s="414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13" t="str">
        <f>IF(ISBLANK(BK9),"",BK9)</f>
        <v/>
      </c>
      <c r="BL104" s="413"/>
      <c r="BM104" s="414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13" t="str">
        <f>IF(ISBLANK(BR9),"",BR9)</f>
        <v/>
      </c>
      <c r="BS104" s="413"/>
      <c r="BT104" s="414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13" t="str">
        <f>IF(ISBLANK(BY9),"",BY9)</f>
        <v/>
      </c>
      <c r="BZ104" s="413"/>
      <c r="CA104" s="414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13" t="str">
        <f>IF(ISBLANK(CF9),"",CF9)</f>
        <v/>
      </c>
      <c r="CG104" s="413"/>
      <c r="CH104" s="414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13" t="str">
        <f>IF(ISBLANK(CM9),"",CM9)</f>
        <v/>
      </c>
      <c r="CN104" s="413"/>
      <c r="CO104" s="414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13" t="str">
        <f>IF(ISBLANK(CT9),"",CT9)</f>
        <v>Gakpo</v>
      </c>
      <c r="CU104" s="413"/>
      <c r="CV104" s="414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13" t="str">
        <f>IF(ISBLANK(DA9),"",DA9)</f>
        <v/>
      </c>
      <c r="DB104" s="413"/>
      <c r="DC104" s="414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13" t="str">
        <f>IF(ISBLANK(DH9),"",DH9)</f>
        <v/>
      </c>
      <c r="DI104" s="413"/>
      <c r="DJ104" s="414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13" t="str">
        <f>IF(ISBLANK(DO9),"",DO9)</f>
        <v/>
      </c>
      <c r="DP104" s="413"/>
      <c r="DQ104" s="414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13" t="str">
        <f>IF(ISBLANK(DV9),"",DV9)</f>
        <v/>
      </c>
      <c r="DW104" s="413"/>
      <c r="DX104" s="414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13" t="str">
        <f>IF(ISBLANK(EC9),"",EC9)</f>
        <v/>
      </c>
      <c r="ED104" s="413"/>
      <c r="EE104" s="414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13" t="str">
        <f>IF(ISBLANK(EJ9),"",EJ9)</f>
        <v/>
      </c>
      <c r="EK104" s="413"/>
      <c r="EL104" s="414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13" t="str">
        <f>IF(ISBLANK(EQ9),"",EQ9)</f>
        <v/>
      </c>
      <c r="ER104" s="413"/>
      <c r="ES104" s="414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13" t="str">
        <f>IF(ISBLANK(EX9),"",EX9)</f>
        <v/>
      </c>
      <c r="EY104" s="413"/>
      <c r="EZ104" s="414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13" t="str">
        <f>IF(ISBLANK(FE9),"",FE9)</f>
        <v/>
      </c>
      <c r="FF104" s="413"/>
      <c r="FG104" s="414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13" t="str">
        <f>IF(ISBLANK(FL9),"",FL9)</f>
        <v/>
      </c>
      <c r="FM104" s="413"/>
      <c r="FN104" s="414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13" t="str">
        <f>IF(ISBLANK(FS9),"",FS9)</f>
        <v/>
      </c>
      <c r="FT104" s="413"/>
      <c r="FU104" s="414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13" t="str">
        <f>IF(ISBLANK(FZ9),"",FZ9)</f>
        <v/>
      </c>
      <c r="GA104" s="413"/>
      <c r="GB104" s="414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13" t="str">
        <f>IF(ISBLANK(GG9),"",GG9)</f>
        <v>TAA</v>
      </c>
      <c r="GH104" s="413"/>
      <c r="GI104" s="414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13" t="str">
        <f>IF(ISBLANK(GN9),"",GN9)</f>
        <v/>
      </c>
      <c r="GO104" s="413"/>
      <c r="GP104" s="414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13" t="str">
        <f>IF(ISBLANK(GU9),"",GU9)</f>
        <v/>
      </c>
      <c r="GV104" s="413"/>
      <c r="GW104" s="414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13" t="str">
        <f>IF(ISBLANK(HB9),"",HB9)</f>
        <v/>
      </c>
      <c r="HC104" s="413"/>
      <c r="HD104" s="414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13" t="str">
        <f>IF(ISBLANK(HI9),"",HI9)</f>
        <v/>
      </c>
      <c r="HJ104" s="413"/>
      <c r="HK104" s="414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13" t="str">
        <f>IF(ISBLANK(HP9),"",HP9)</f>
        <v/>
      </c>
      <c r="HQ104" s="413"/>
      <c r="HR104" s="414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13" t="str">
        <f>IF(ISBLANK(HW9),"",HW9)</f>
        <v>Gomez</v>
      </c>
      <c r="HX104" s="413"/>
      <c r="HY104" s="414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13" t="str">
        <f>IF(ISBLANK(ID9),"",ID9)</f>
        <v/>
      </c>
      <c r="IE104" s="413"/>
      <c r="IF104" s="414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13" t="str">
        <f>IF(ISBLANK(IK9),"",IK9)</f>
        <v>Szoboszlai</v>
      </c>
      <c r="IL104" s="413"/>
      <c r="IM104" s="414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13" t="str">
        <f>IF(ISBLANK(IR9),"",IR9)</f>
        <v>Nunez</v>
      </c>
      <c r="IS104" s="413"/>
      <c r="IT104" s="414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13" t="str">
        <f>IF(ISBLANK(IY9),"",IY9)</f>
        <v/>
      </c>
      <c r="IZ104" s="413"/>
      <c r="JA104" s="414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13" t="str">
        <f>IF(ISBLANK(JF9),"",JF9)</f>
        <v/>
      </c>
      <c r="JG104" s="413"/>
      <c r="JH104" s="414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13" t="str">
        <f>IF(ISBLANK(JM9),"",JM9)</f>
        <v/>
      </c>
      <c r="JN104" s="413"/>
      <c r="JO104" s="414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13" t="str">
        <f>IF(ISBLANK(JT9),"",JT9)</f>
        <v>Díaz</v>
      </c>
      <c r="JU104" s="413"/>
      <c r="JV104" s="414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13" t="str">
        <f>IF(ISBLANK(KA9),"",KA9)</f>
        <v/>
      </c>
      <c r="KB104" s="413"/>
      <c r="KC104" s="414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13" t="str">
        <f>IF(ISBLANK(KH9),"",KH9)</f>
        <v/>
      </c>
      <c r="KI104" s="413"/>
      <c r="KJ104" s="414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13" t="str">
        <f>IF(ISBLANK(KO9),"",KO9)</f>
        <v/>
      </c>
      <c r="KP104" s="413"/>
      <c r="KQ104" s="414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13" t="str">
        <f>IF(ISBLANK(KV9),"",KV9)</f>
        <v/>
      </c>
      <c r="KW104" s="413"/>
      <c r="KX104" s="414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13" t="str">
        <f>IF(ISBLANK(LC9),"",LC9)</f>
        <v/>
      </c>
      <c r="LD104" s="413"/>
      <c r="LE104" s="414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13" t="str">
        <f>IF(ISBLANK(LJ9),"",LJ9)</f>
        <v/>
      </c>
      <c r="LK104" s="413"/>
      <c r="LL104" s="414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13" t="str">
        <f>IF(ISBLANK(LQ9),"",LQ9)</f>
        <v/>
      </c>
      <c r="LR104" s="413"/>
      <c r="LS104" s="414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13" t="str">
        <f>IF(ISBLANK(LX9),"",LX9)</f>
        <v>Elliott</v>
      </c>
      <c r="LY104" s="413"/>
      <c r="LZ104" s="414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13" t="str">
        <f>IF(ISBLANK(ME9),"",ME9)</f>
        <v/>
      </c>
      <c r="MF104" s="413"/>
      <c r="MG104" s="414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13" t="str">
        <f>IF(ISBLANK(ML9),"",ML9)</f>
        <v/>
      </c>
      <c r="MM104" s="413"/>
      <c r="MN104" s="414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13" t="str">
        <f>IF(ISBLANK(MS9),"",MS9)</f>
        <v/>
      </c>
      <c r="MT104" s="413"/>
      <c r="MU104" s="414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13" t="str">
        <f>IF(ISBLANK(MZ9),"",MZ9)</f>
        <v/>
      </c>
      <c r="NA104" s="413"/>
      <c r="NB104" s="414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13" t="str">
        <f>IF(ISBLANK(NG9),"",NG9)</f>
        <v/>
      </c>
      <c r="NH104" s="413"/>
      <c r="NI104" s="414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13" t="str">
        <f>IF(ISBLANK(NN9),"",NN9)</f>
        <v/>
      </c>
      <c r="NO104" s="413"/>
      <c r="NP104" s="414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13" t="str">
        <f>IF(ISBLANK(NU9),"",NU9)</f>
        <v/>
      </c>
      <c r="NV104" s="413"/>
      <c r="NW104" s="414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13" t="str">
        <f>IF(ISBLANK(OB9),"",OB9)</f>
        <v/>
      </c>
      <c r="OC104" s="413"/>
      <c r="OD104" s="414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13" t="str">
        <f>IF(ISBLANK(OI9),"",OI9)</f>
        <v/>
      </c>
      <c r="OJ104" s="413"/>
      <c r="OK104" s="414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13" t="str">
        <f>IF(ISBLANK(OP9),"",OP9)</f>
        <v/>
      </c>
      <c r="OQ104" s="413"/>
      <c r="OR104" s="414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13" t="str">
        <f>IF(ISBLANK(OW9),"",OW9)</f>
        <v/>
      </c>
      <c r="OX104" s="413"/>
      <c r="OY104" s="414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13" t="str">
        <f>IF(ISBLANK(PD9),"",PD9)</f>
        <v/>
      </c>
      <c r="PE104" s="413"/>
      <c r="PF104" s="414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13" t="str">
        <f>IF(ISBLANK(PK9),"",PK9)</f>
        <v/>
      </c>
      <c r="PL104" s="413"/>
      <c r="PM104" s="414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13" t="str">
        <f>IF(ISBLANK(PR9),"",PR9)</f>
        <v/>
      </c>
      <c r="PS104" s="413"/>
      <c r="PT104" s="414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13" t="str">
        <f>IF(ISBLANK(PY9),"",PY9)</f>
        <v/>
      </c>
      <c r="PZ104" s="413"/>
      <c r="QA104" s="414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13" t="str">
        <f>IF(ISBLANK(QF9),"",QF9)</f>
        <v/>
      </c>
      <c r="QG104" s="413"/>
      <c r="QH104" s="414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13" t="str">
        <f>IF(ISBLANK(QM9),"",QM9)</f>
        <v/>
      </c>
      <c r="QN104" s="413"/>
      <c r="QO104" s="414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13" t="str">
        <f>IF(ISBLANK(QT9),"",QT9)</f>
        <v/>
      </c>
      <c r="QU104" s="413"/>
      <c r="QV104" s="414"/>
    </row>
    <row r="105" spans="1:464" ht="15" customHeight="1" x14ac:dyDescent="0.2">
      <c r="A105" s="443"/>
      <c r="B105" s="81" t="s">
        <v>148</v>
      </c>
      <c r="C105" s="75"/>
      <c r="D105" s="412">
        <f>IF(ISBLANK(I3),"",COUNTIF(H12:H90,"=10"))</f>
        <v>0</v>
      </c>
      <c r="E105" s="412"/>
      <c r="F105" s="410" t="e">
        <f>IF(ISBLANK(I3),"",D105/D92)</f>
        <v>#DIV/0!</v>
      </c>
      <c r="G105" s="410"/>
      <c r="H105" s="72"/>
      <c r="I105" s="84"/>
      <c r="J105" s="78"/>
      <c r="K105" s="412">
        <f>IF(ISBLANK(P3),"",COUNTIF(O12:O90,"=10"))</f>
        <v>12</v>
      </c>
      <c r="L105" s="412"/>
      <c r="M105" s="410">
        <f>IF(ISBLANK(P3),"",K105/K92)</f>
        <v>0.17910447761194029</v>
      </c>
      <c r="N105" s="410"/>
      <c r="O105" s="72"/>
      <c r="P105" s="84"/>
      <c r="Q105" s="79"/>
      <c r="R105" s="412">
        <f>IF(ISBLANK(W3),"",COUNTIF(V12:V90,"=10"))</f>
        <v>16</v>
      </c>
      <c r="S105" s="412"/>
      <c r="T105" s="410">
        <f>IF(ISBLANK(W3),"",R105/R92)</f>
        <v>0.25806451612903225</v>
      </c>
      <c r="U105" s="410"/>
      <c r="V105" s="72"/>
      <c r="W105" s="84"/>
      <c r="X105" s="79"/>
      <c r="Y105" s="412">
        <f>IF(ISBLANK(AD3),"",COUNTIF(AC12:AC90,"=10"))</f>
        <v>26</v>
      </c>
      <c r="Z105" s="412"/>
      <c r="AA105" s="410">
        <f>IF(ISBLANK(AD3),"",Y105/Y92)</f>
        <v>0.41935483870967744</v>
      </c>
      <c r="AB105" s="410"/>
      <c r="AC105" s="72"/>
      <c r="AD105" s="84"/>
      <c r="AE105" s="79"/>
      <c r="AF105" s="412">
        <f>IF(ISBLANK(AK3),"",COUNTIF(AJ12:AJ90,"=10"))</f>
        <v>23</v>
      </c>
      <c r="AG105" s="412"/>
      <c r="AH105" s="410">
        <f>IF(ISBLANK(AK3),"",AF105/AF92)</f>
        <v>0.39655172413793105</v>
      </c>
      <c r="AI105" s="410"/>
      <c r="AJ105" s="72"/>
      <c r="AK105" s="84"/>
      <c r="AL105" s="79"/>
      <c r="AM105" s="412">
        <f>IF(ISBLANK(AR3),"",COUNTIF(AQ12:AQ90,"=10"))</f>
        <v>31</v>
      </c>
      <c r="AN105" s="412"/>
      <c r="AO105" s="410">
        <f>IF(ISBLANK(AR3),"",AM105/AM92)</f>
        <v>0.5</v>
      </c>
      <c r="AP105" s="410"/>
      <c r="AQ105" s="72"/>
      <c r="AR105" s="84"/>
      <c r="AS105" s="79"/>
      <c r="AT105" s="412">
        <f>IF(ISBLANK(AY3),"",COUNTIF(AX12:AX90,"=10"))</f>
        <v>30</v>
      </c>
      <c r="AU105" s="412"/>
      <c r="AV105" s="410">
        <f>IF(ISBLANK(AY3),"",AT105/AT92)</f>
        <v>0.5</v>
      </c>
      <c r="AW105" s="410"/>
      <c r="AX105" s="72"/>
      <c r="AY105" s="84"/>
      <c r="AZ105" s="79"/>
      <c r="BA105" s="412">
        <f>IF(ISBLANK(BF3),"",COUNTIF(BE12:BE90,"=10"))</f>
        <v>18</v>
      </c>
      <c r="BB105" s="412"/>
      <c r="BC105" s="410">
        <f>IF(ISBLANK(BF3),"",BA105/BA92)</f>
        <v>0.35294117647058826</v>
      </c>
      <c r="BD105" s="410"/>
      <c r="BE105" s="72"/>
      <c r="BF105" s="84"/>
      <c r="BG105" s="79"/>
      <c r="BH105" s="412">
        <f>IF(ISBLANK(BM3),"",COUNTIF(BL12:BL90,"=10"))</f>
        <v>21</v>
      </c>
      <c r="BI105" s="412"/>
      <c r="BJ105" s="410">
        <f>IF(ISBLANK(BM3),"",BH105/BH92)</f>
        <v>0.3888888888888889</v>
      </c>
      <c r="BK105" s="410"/>
      <c r="BL105" s="72"/>
      <c r="BM105" s="84"/>
      <c r="BN105" s="79"/>
      <c r="BO105" s="412">
        <f>IF(ISBLANK(BT3),"",COUNTIF(BS12:BS90,"=10"))</f>
        <v>10</v>
      </c>
      <c r="BP105" s="412"/>
      <c r="BQ105" s="410">
        <f>IF(ISBLANK(BT3),"",BO105/BO92)</f>
        <v>0.17241379310344829</v>
      </c>
      <c r="BR105" s="410"/>
      <c r="BS105" s="72"/>
      <c r="BT105" s="84"/>
      <c r="BU105" s="79"/>
      <c r="BV105" s="412">
        <f>IF(ISBLANK(CA3),"",COUNTIF(BZ12:BZ90,"=10"))</f>
        <v>15</v>
      </c>
      <c r="BW105" s="412"/>
      <c r="BX105" s="410">
        <f>IF(ISBLANK(CA3),"",BV105/BV92)</f>
        <v>0.26315789473684209</v>
      </c>
      <c r="BY105" s="410"/>
      <c r="BZ105" s="72"/>
      <c r="CA105" s="84"/>
      <c r="CB105" s="79"/>
      <c r="CC105" s="412">
        <f>IF(ISBLANK(CH3),"",COUNTIF(CG12:CG90,"=10"))</f>
        <v>12</v>
      </c>
      <c r="CD105" s="412"/>
      <c r="CE105" s="410">
        <f>IF(ISBLANK(CH3),"",CC105/CC92)</f>
        <v>0.22222222222222221</v>
      </c>
      <c r="CF105" s="410"/>
      <c r="CG105" s="72"/>
      <c r="CH105" s="84"/>
      <c r="CI105" s="79"/>
      <c r="CJ105" s="412">
        <f>IF(ISBLANK(CO3),"",COUNTIF(CN12:CN90,"=10"))</f>
        <v>20</v>
      </c>
      <c r="CK105" s="412"/>
      <c r="CL105" s="410">
        <f>IF(ISBLANK(CO3),"",CJ105/CJ92)</f>
        <v>0.35087719298245612</v>
      </c>
      <c r="CM105" s="410"/>
      <c r="CN105" s="72"/>
      <c r="CO105" s="84"/>
      <c r="CP105" s="79"/>
      <c r="CQ105" s="412">
        <f>IF(ISBLANK(CV3),"",COUNTIF(CU12:CU90,"=10"))</f>
        <v>4</v>
      </c>
      <c r="CR105" s="412"/>
      <c r="CS105" s="410">
        <f>IF(ISBLANK(CV3),"",CQ105/CQ92)</f>
        <v>7.407407407407407E-2</v>
      </c>
      <c r="CT105" s="410"/>
      <c r="CU105" s="72"/>
      <c r="CV105" s="84"/>
      <c r="CW105" s="79"/>
      <c r="CX105" s="412">
        <f>IF(ISBLANK(DC3),"",COUNTIF(DB12:DB90,"=10"))</f>
        <v>23</v>
      </c>
      <c r="CY105" s="412"/>
      <c r="CZ105" s="410">
        <f>IF(ISBLANK(DC3),"",CX105/CX92)</f>
        <v>0.43396226415094341</v>
      </c>
      <c r="DA105" s="410"/>
      <c r="DB105" s="72"/>
      <c r="DC105" s="84"/>
      <c r="DD105" s="79"/>
      <c r="DE105" s="412">
        <f>IF(ISBLANK(DJ3),"",COUNTIF(DI12:DI90,"=10"))</f>
        <v>23</v>
      </c>
      <c r="DF105" s="412"/>
      <c r="DG105" s="410">
        <f>IF(ISBLANK(DJ3),"",DE105/DE92)</f>
        <v>0.44230769230769229</v>
      </c>
      <c r="DH105" s="410"/>
      <c r="DI105" s="72"/>
      <c r="DJ105" s="84"/>
      <c r="DK105" s="79"/>
      <c r="DL105" s="412">
        <f>IF(ISBLANK(DQ3),"",COUNTIF(DP12:DP90,"=10"))</f>
        <v>1</v>
      </c>
      <c r="DM105" s="412"/>
      <c r="DN105" s="410">
        <f>IF(ISBLANK(DQ3),"",DL105/DL92)</f>
        <v>1.7543859649122806E-2</v>
      </c>
      <c r="DO105" s="410"/>
      <c r="DP105" s="72"/>
      <c r="DQ105" s="84"/>
      <c r="DR105" s="79"/>
      <c r="DS105" s="412">
        <f>IF(ISBLANK(DX3),"",COUNTIF(DW12:DW90,"=10"))</f>
        <v>2</v>
      </c>
      <c r="DT105" s="412"/>
      <c r="DU105" s="410">
        <f>IF(ISBLANK(DX3),"",DS105/DS92)</f>
        <v>4.5454545454545456E-2</v>
      </c>
      <c r="DV105" s="410"/>
      <c r="DW105" s="72"/>
      <c r="DX105" s="84"/>
      <c r="DY105" s="79"/>
      <c r="DZ105" s="412">
        <f>IF(ISBLANK(EE3),"",COUNTIF(ED12:ED90,"=10"))</f>
        <v>25</v>
      </c>
      <c r="EA105" s="412"/>
      <c r="EB105" s="410">
        <f>IF(ISBLANK(EE3),"",DZ105/DZ92)</f>
        <v>0.48076923076923078</v>
      </c>
      <c r="EC105" s="410"/>
      <c r="ED105" s="72"/>
      <c r="EE105" s="84"/>
      <c r="EF105" s="79"/>
      <c r="EG105" s="412">
        <f>IF(ISBLANK(EL3),"",COUNTIF(EK12:EK90,"=10"))</f>
        <v>11</v>
      </c>
      <c r="EH105" s="412"/>
      <c r="EI105" s="410">
        <f>IF(ISBLANK(EL3),"",EG105/EG92)</f>
        <v>0.21568627450980393</v>
      </c>
      <c r="EJ105" s="410"/>
      <c r="EK105" s="72"/>
      <c r="EL105" s="84"/>
      <c r="EM105" s="79"/>
      <c r="EN105" s="412">
        <f>IF(ISBLANK(ES3),"",COUNTIF(ER12:ER90,"=10"))</f>
        <v>19</v>
      </c>
      <c r="EO105" s="412"/>
      <c r="EP105" s="410">
        <f>IF(ISBLANK(ES3),"",EN105/EN92)</f>
        <v>0.37254901960784315</v>
      </c>
      <c r="EQ105" s="410"/>
      <c r="ER105" s="72"/>
      <c r="ES105" s="84"/>
      <c r="ET105" s="79"/>
      <c r="EU105" s="412">
        <f>IF(ISBLANK(EZ3),"",COUNTIF(EY12:EY90,"=10"))</f>
        <v>0</v>
      </c>
      <c r="EV105" s="412"/>
      <c r="EW105" s="410">
        <f>IF(ISBLANK(EZ3),"",EU105/EU92)</f>
        <v>0</v>
      </c>
      <c r="EX105" s="410"/>
      <c r="EY105" s="72"/>
      <c r="EZ105" s="84"/>
      <c r="FA105" s="79"/>
      <c r="FB105" s="412">
        <f>IF(ISBLANK(BM3),"",COUNTIF(FF12:FF90,"=10"))</f>
        <v>12</v>
      </c>
      <c r="FC105" s="412"/>
      <c r="FD105" s="410">
        <f>IF(ISBLANK(BM3),"",FB105/FB92)</f>
        <v>0.25531914893617019</v>
      </c>
      <c r="FE105" s="410"/>
      <c r="FF105" s="72"/>
      <c r="FG105" s="84"/>
      <c r="FH105" s="79"/>
      <c r="FI105" s="412">
        <f>IF(ISBLANK(FN3),"",COUNTIF(FM12:FM90,"=10"))</f>
        <v>21</v>
      </c>
      <c r="FJ105" s="412"/>
      <c r="FK105" s="410">
        <f>IF(ISBLANK(FN3),"",FI105/FI92)</f>
        <v>0.44680851063829785</v>
      </c>
      <c r="FL105" s="410"/>
      <c r="FM105" s="72"/>
      <c r="FN105" s="84"/>
      <c r="FO105" s="79"/>
      <c r="FP105" s="412">
        <f>IF(ISBLANK(DJ3),"",COUNTIF(FT12:FT90,"=10"))</f>
        <v>17</v>
      </c>
      <c r="FQ105" s="412"/>
      <c r="FR105" s="410">
        <f>IF(ISBLANK(DJ3),"",FP105/FP92)</f>
        <v>0.33333333333333331</v>
      </c>
      <c r="FS105" s="410"/>
      <c r="FT105" s="72"/>
      <c r="FU105" s="84"/>
      <c r="FV105" s="79"/>
      <c r="FW105" s="412">
        <f>IF(ISBLANK(GB3),"",COUNTIF(GA12:GA90,"=10"))</f>
        <v>1</v>
      </c>
      <c r="FX105" s="412"/>
      <c r="FY105" s="410">
        <f>IF(ISBLANK(GB3),"",FW105/FW92)</f>
        <v>2.0833333333333332E-2</v>
      </c>
      <c r="FZ105" s="410"/>
      <c r="GA105" s="72"/>
      <c r="GB105" s="84"/>
      <c r="GC105" s="79"/>
      <c r="GD105" s="412">
        <f>IF(ISBLANK(GI3),"",COUNTIF(GH12:GH90,"=10"))</f>
        <v>1</v>
      </c>
      <c r="GE105" s="412"/>
      <c r="GF105" s="410">
        <f>IF(ISBLANK(GI3),"",GD105/GD92)</f>
        <v>2.2222222222222223E-2</v>
      </c>
      <c r="GG105" s="410"/>
      <c r="GH105" s="72"/>
      <c r="GI105" s="84"/>
      <c r="GJ105" s="79"/>
      <c r="GK105" s="412">
        <f>IF(ISBLANK(GP3),"",COUNTIF(GO12:GO90,"=10"))</f>
        <v>13</v>
      </c>
      <c r="GL105" s="412"/>
      <c r="GM105" s="410">
        <f>IF(ISBLANK(GP3),"",GK105/GK92)</f>
        <v>0.27659574468085107</v>
      </c>
      <c r="GN105" s="410"/>
      <c r="GO105" s="72"/>
      <c r="GP105" s="84"/>
      <c r="GQ105" s="79"/>
      <c r="GR105" s="412">
        <f>IF(ISBLANK(GW3),"",COUNTIF(GV12:GV90,"=10"))</f>
        <v>18</v>
      </c>
      <c r="GS105" s="412"/>
      <c r="GT105" s="410">
        <f>IF(ISBLANK(GI3),"",GR105/GR92)</f>
        <v>0.4</v>
      </c>
      <c r="GU105" s="410"/>
      <c r="GV105" s="72"/>
      <c r="GW105" s="84"/>
      <c r="GX105" s="79"/>
      <c r="GY105" s="412">
        <f>IF(ISBLANK(HD3),"",COUNTIF(HC12:HC90,"=10"))</f>
        <v>4</v>
      </c>
      <c r="GZ105" s="412"/>
      <c r="HA105" s="410">
        <f>IF(ISBLANK(HD3),"",GY105/GY92)</f>
        <v>0.08</v>
      </c>
      <c r="HB105" s="410"/>
      <c r="HC105" s="72"/>
      <c r="HD105" s="84"/>
      <c r="HE105" s="79"/>
      <c r="HF105" s="412">
        <f>IF(ISBLANK(HK3),"",COUNTIF(HJ12:HJ90,"=10"))</f>
        <v>8</v>
      </c>
      <c r="HG105" s="412"/>
      <c r="HH105" s="410">
        <f>IF(ISBLANK(HK3),"",HF105/HF92)</f>
        <v>0.16666666666666666</v>
      </c>
      <c r="HI105" s="410"/>
      <c r="HJ105" s="72"/>
      <c r="HK105" s="84"/>
      <c r="HL105" s="79"/>
      <c r="HM105" s="412">
        <f>IF(ISBLANK(HR3),"",COUNTIF(HQ12:HQ90,"=10"))</f>
        <v>24</v>
      </c>
      <c r="HN105" s="412"/>
      <c r="HO105" s="410">
        <f>IF(ISBLANK(HR3),"",HM105/HM92)</f>
        <v>0.5</v>
      </c>
      <c r="HP105" s="410"/>
      <c r="HQ105" s="72"/>
      <c r="HR105" s="84"/>
      <c r="HS105" s="79"/>
      <c r="HT105" s="412">
        <f>IF(ISBLANK(HY3),"",COUNTIF(HX12:HX90,"=10"))</f>
        <v>6</v>
      </c>
      <c r="HU105" s="412"/>
      <c r="HV105" s="410">
        <f>IF(ISBLANK(HR3),"",HT105/HT92)</f>
        <v>0.13043478260869565</v>
      </c>
      <c r="HW105" s="410"/>
      <c r="HX105" s="72"/>
      <c r="HY105" s="84"/>
      <c r="HZ105" s="79"/>
      <c r="IA105" s="412">
        <f>IF(ISBLANK(IF3),"",COUNTIF(IE12:IE90,"=10"))</f>
        <v>16</v>
      </c>
      <c r="IB105" s="412"/>
      <c r="IC105" s="410">
        <f>IF(ISBLANK(IF3),"",IA105/IA92)</f>
        <v>0.32653061224489793</v>
      </c>
      <c r="ID105" s="410"/>
      <c r="IE105" s="72"/>
      <c r="IF105" s="84"/>
      <c r="IG105" s="79"/>
      <c r="IH105" s="412">
        <f>IF(ISBLANK(IF3),"",COUNTIF(IL12:IL90,"=10"))</f>
        <v>0</v>
      </c>
      <c r="II105" s="412"/>
      <c r="IJ105" s="410">
        <f>IF(ISBLANK(IF3),"",IH105/IH92)</f>
        <v>0</v>
      </c>
      <c r="IK105" s="410"/>
      <c r="IL105" s="72"/>
      <c r="IM105" s="84"/>
      <c r="IN105" s="79"/>
      <c r="IO105" s="412">
        <f>IF(ISBLANK(IT3),"",COUNTIF(IS12:IS90,"=10"))</f>
        <v>12</v>
      </c>
      <c r="IP105" s="412"/>
      <c r="IQ105" s="410">
        <f>IF(ISBLANK(IT3),"",IO105/IO92)</f>
        <v>0.2608695652173913</v>
      </c>
      <c r="IR105" s="410"/>
      <c r="IS105" s="72"/>
      <c r="IT105" s="84"/>
      <c r="IU105" s="79"/>
      <c r="IV105" s="412">
        <f>IF(ISBLANK(JA3),"",COUNTIF(IZ12:IZ90,"=10"))</f>
        <v>0</v>
      </c>
      <c r="IW105" s="412"/>
      <c r="IX105" s="410">
        <f>IF(ISBLANK(JA3),"",IV105/IV92)</f>
        <v>0</v>
      </c>
      <c r="IY105" s="410"/>
      <c r="IZ105" s="72"/>
      <c r="JA105" s="84"/>
      <c r="JB105" s="79"/>
      <c r="JC105" s="412">
        <f>IF(ISBLANK(JH3),"",COUNTIF(JG12:JG90,"=10"))</f>
        <v>19</v>
      </c>
      <c r="JD105" s="412"/>
      <c r="JE105" s="410">
        <f>IF(ISBLANK(JH3),"",JC105/JC92)</f>
        <v>0.45238095238095238</v>
      </c>
      <c r="JF105" s="410"/>
      <c r="JG105" s="72"/>
      <c r="JH105" s="84"/>
      <c r="JI105" s="79"/>
      <c r="JJ105" s="412">
        <f>IF(ISBLANK(JH3),"",COUNTIF(JN12:JN90,"=10"))</f>
        <v>0</v>
      </c>
      <c r="JK105" s="412"/>
      <c r="JL105" s="410" t="e">
        <f>IF(ISBLANK(JH3),"",JJ105/JJ92)</f>
        <v>#DIV/0!</v>
      </c>
      <c r="JM105" s="410"/>
      <c r="JN105" s="72"/>
      <c r="JO105" s="84"/>
      <c r="JP105" s="79"/>
      <c r="JQ105" s="412">
        <f>IF(ISBLANK(JV3),"",COUNTIF(JU12:JU90,"=10"))</f>
        <v>13</v>
      </c>
      <c r="JR105" s="412"/>
      <c r="JS105" s="410">
        <f>IF(ISBLANK(JV3),"",JQ105/JQ92)</f>
        <v>0.30952380952380953</v>
      </c>
      <c r="JT105" s="410"/>
      <c r="JU105" s="72"/>
      <c r="JV105" s="84"/>
      <c r="JW105" s="79"/>
      <c r="JX105" s="412">
        <f>IF(ISBLANK(KQ3),"",COUNTIF(KB12:KB90,"=10"))</f>
        <v>0</v>
      </c>
      <c r="JY105" s="412"/>
      <c r="JZ105" s="410" t="e">
        <f>IF(ISBLANK(KQ3),"",JX105/JX92)</f>
        <v>#DIV/0!</v>
      </c>
      <c r="KA105" s="410"/>
      <c r="KB105" s="72"/>
      <c r="KC105" s="84"/>
      <c r="KD105" s="79"/>
      <c r="KE105" s="412">
        <f>IF(ISBLANK(KJ3),"",COUNTIF(KI12:KI90,"=10"))</f>
        <v>12</v>
      </c>
      <c r="KF105" s="412"/>
      <c r="KG105" s="410">
        <f>IF(ISBLANK(KJ3),"",KE105/KE92)</f>
        <v>0.2608695652173913</v>
      </c>
      <c r="KH105" s="410"/>
      <c r="KI105" s="72"/>
      <c r="KJ105" s="84"/>
      <c r="KK105" s="79"/>
      <c r="KL105" s="412">
        <f>IF(ISBLANK(KQ3),"",COUNTIF(KP12:KP90,"=10"))</f>
        <v>1</v>
      </c>
      <c r="KM105" s="412"/>
      <c r="KN105" s="410">
        <f>IF(ISBLANK(KQ3),"",KL105/KL92)</f>
        <v>2.3255813953488372E-2</v>
      </c>
      <c r="KO105" s="410"/>
      <c r="KP105" s="72"/>
      <c r="KQ105" s="84"/>
      <c r="KR105" s="79"/>
      <c r="KS105" s="412">
        <f>IF(ISBLANK(KX3),"",COUNTIF(KW12:KW90,"=10"))</f>
        <v>22</v>
      </c>
      <c r="KT105" s="412"/>
      <c r="KU105" s="410">
        <f>IF(ISBLANK(KX3),"",KS105/KS92)</f>
        <v>0.51162790697674421</v>
      </c>
      <c r="KV105" s="410"/>
      <c r="KW105" s="72"/>
      <c r="KX105" s="84"/>
      <c r="KY105" s="80"/>
      <c r="KZ105" s="412">
        <f>IF(ISBLANK(LE3),"",COUNTIF(LD12:LD90,"=10"))</f>
        <v>10</v>
      </c>
      <c r="LA105" s="412"/>
      <c r="LB105" s="410">
        <f>IF(ISBLANK(LE3),"",KZ105/KZ92)</f>
        <v>0.22222222222222221</v>
      </c>
      <c r="LC105" s="410"/>
      <c r="LD105" s="72"/>
      <c r="LE105" s="84"/>
      <c r="LF105" s="79"/>
      <c r="LG105" s="412">
        <f>IF(ISBLANK(LL3),"",COUNTIF(LK12:LK90,"=10"))</f>
        <v>1</v>
      </c>
      <c r="LH105" s="412"/>
      <c r="LI105" s="410">
        <f>IF(ISBLANK(LL3),"",LG105/LG92)</f>
        <v>2.5000000000000001E-2</v>
      </c>
      <c r="LJ105" s="410"/>
      <c r="LK105" s="72"/>
      <c r="LL105" s="84"/>
      <c r="LM105" s="79"/>
      <c r="LN105" s="412">
        <f>IF(ISBLANK(LS3),"",COUNTIF(LR12:LR90,"=10"))</f>
        <v>16</v>
      </c>
      <c r="LO105" s="412"/>
      <c r="LP105" s="410">
        <f>IF(ISBLANK(LS3),"",LN105/LN92)</f>
        <v>0.37209302325581395</v>
      </c>
      <c r="LQ105" s="410"/>
      <c r="LR105" s="72"/>
      <c r="LS105" s="84"/>
      <c r="LT105" s="79"/>
      <c r="LU105" s="412">
        <f>IF(ISBLANK(LZ3),"",COUNTIF(LY12:LY90,"=10"))</f>
        <v>0</v>
      </c>
      <c r="LV105" s="412"/>
      <c r="LW105" s="410">
        <f>IF(ISBLANK(LS3),"",LU105/LU92)</f>
        <v>0</v>
      </c>
      <c r="LX105" s="410"/>
      <c r="LY105" s="72"/>
      <c r="LZ105" s="84"/>
      <c r="MA105" s="79"/>
      <c r="MB105" s="412">
        <f>IF(ISBLANK(MG3),"",COUNTIF(MF12:MF90,"=10"))</f>
        <v>8</v>
      </c>
      <c r="MC105" s="412"/>
      <c r="MD105" s="410">
        <f>IF(ISBLANK(MG3),"",MB105/MB92)</f>
        <v>0.18604651162790697</v>
      </c>
      <c r="ME105" s="410"/>
      <c r="MF105" s="72"/>
      <c r="MG105" s="84"/>
      <c r="MH105" s="79"/>
      <c r="MI105" s="412" t="str">
        <f>IF(ISBLANK(MN3),"",COUNTIF(MM12:MM90,"=10"))</f>
        <v/>
      </c>
      <c r="MJ105" s="412"/>
      <c r="MK105" s="410" t="str">
        <f>IF(ISBLANK(MN3),"",MI105/MI92)</f>
        <v/>
      </c>
      <c r="ML105" s="410"/>
      <c r="MM105" s="72"/>
      <c r="MN105" s="84"/>
      <c r="MO105" s="79"/>
      <c r="MP105" s="412">
        <f>IF(ISBLANK(MU3),"",COUNTIF(MT12:MT90,"=10"))</f>
        <v>18</v>
      </c>
      <c r="MQ105" s="412"/>
      <c r="MR105" s="410">
        <f>IF(ISBLANK(MU3),"",MP105/MP92)</f>
        <v>0.42857142857142855</v>
      </c>
      <c r="MS105" s="410"/>
      <c r="MT105" s="72"/>
      <c r="MU105" s="84"/>
      <c r="MV105" s="79"/>
      <c r="MW105" s="412" t="str">
        <f>IF(ISBLANK(NP3),"",COUNTIF(NA12:NA90,"=10"))</f>
        <v/>
      </c>
      <c r="MX105" s="412"/>
      <c r="MY105" s="410" t="str">
        <f>IF(ISBLANK(NP3),"",MW105/MW92)</f>
        <v/>
      </c>
      <c r="MZ105" s="410"/>
      <c r="NA105" s="72"/>
      <c r="NB105" s="84"/>
      <c r="NC105" s="79"/>
      <c r="ND105" s="412" t="str">
        <f>IF(ISBLANK(NB3),"",COUNTIF(NH12:NH90,"=10"))</f>
        <v/>
      </c>
      <c r="NE105" s="412"/>
      <c r="NF105" s="410" t="str">
        <f>IF(ISBLANK(NB3),"",ND105/ND92)</f>
        <v/>
      </c>
      <c r="NG105" s="410"/>
      <c r="NH105" s="72"/>
      <c r="NI105" s="84"/>
      <c r="NJ105" s="79"/>
      <c r="NK105" s="412" t="str">
        <f>IF(ISBLANK(OD3),"",COUNTIF(NO12:NO90,"=10"))</f>
        <v/>
      </c>
      <c r="NL105" s="412"/>
      <c r="NM105" s="410" t="str">
        <f>IF(ISBLANK(OD3),"",NK105/NK92)</f>
        <v/>
      </c>
      <c r="NN105" s="410"/>
      <c r="NO105" s="72"/>
      <c r="NP105" s="84"/>
      <c r="NQ105" s="79"/>
      <c r="NR105" s="412" t="str">
        <f>IF(ISBLANK(NI3),"",COUNTIF(NV12:NV90,"=10"))</f>
        <v/>
      </c>
      <c r="NS105" s="412"/>
      <c r="NT105" s="410" t="str">
        <f>IF(ISBLANK(NI3),"",NR105/NR92)</f>
        <v/>
      </c>
      <c r="NU105" s="410"/>
      <c r="NV105" s="72"/>
      <c r="NW105" s="84"/>
      <c r="NX105" s="79"/>
      <c r="NY105" s="412" t="str">
        <f>IF(ISBLANK(OK3),"",COUNTIF(OC12:OC90,"=10"))</f>
        <v/>
      </c>
      <c r="NZ105" s="412"/>
      <c r="OA105" s="410" t="str">
        <f>IF(ISBLANK(OK3),"",NY105/NY92)</f>
        <v/>
      </c>
      <c r="OB105" s="410"/>
      <c r="OC105" s="72"/>
      <c r="OD105" s="84"/>
      <c r="OE105" s="79"/>
      <c r="OF105" s="412" t="str">
        <f>IF(ISBLANK(NW3),"",COUNTIF(OJ12:OJ90,"=10"))</f>
        <v/>
      </c>
      <c r="OG105" s="412"/>
      <c r="OH105" s="410" t="str">
        <f>IF(ISBLANK(NW3),"",OF105/OF92)</f>
        <v/>
      </c>
      <c r="OI105" s="410"/>
      <c r="OJ105" s="72"/>
      <c r="OK105" s="84"/>
      <c r="OL105" s="79"/>
      <c r="OM105" s="412" t="str">
        <f>IF(ISBLANK(OR3),"",COUNTIF(OQ12:OQ90,"=10"))</f>
        <v/>
      </c>
      <c r="ON105" s="412"/>
      <c r="OO105" s="410" t="str">
        <f>IF(ISBLANK(OR3),"",OM105/OM92)</f>
        <v/>
      </c>
      <c r="OP105" s="410"/>
      <c r="OQ105" s="72"/>
      <c r="OR105" s="84"/>
      <c r="OS105" s="79"/>
      <c r="OT105" s="412" t="str">
        <f>IF(ISBLANK(OY3),"",COUNTIF(OX12:OX90,"=10"))</f>
        <v/>
      </c>
      <c r="OU105" s="412"/>
      <c r="OV105" s="410" t="str">
        <f>IF(ISBLANK(OY3),"",OT105/OT92)</f>
        <v/>
      </c>
      <c r="OW105" s="410"/>
      <c r="OX105" s="72"/>
      <c r="OY105" s="84"/>
      <c r="OZ105" s="79"/>
      <c r="PA105" s="412" t="str">
        <f>IF(ISBLANK(PF3),"",COUNTIF(PE12:PE90,"=10"))</f>
        <v/>
      </c>
      <c r="PB105" s="412"/>
      <c r="PC105" s="410" t="str">
        <f>IF(ISBLANK(PF3),"",PA105/PA92)</f>
        <v/>
      </c>
      <c r="PD105" s="410"/>
      <c r="PE105" s="72"/>
      <c r="PF105" s="84"/>
      <c r="PG105" s="79"/>
      <c r="PH105" s="412" t="str">
        <f>IF(ISBLANK(PM3),"",COUNTIF(PL12:PL90,"=10"))</f>
        <v/>
      </c>
      <c r="PI105" s="412"/>
      <c r="PJ105" s="410" t="str">
        <f>IF(ISBLANK(PM3),"",PH105/PH92)</f>
        <v/>
      </c>
      <c r="PK105" s="410"/>
      <c r="PL105" s="72"/>
      <c r="PM105" s="84"/>
      <c r="PN105" s="79"/>
      <c r="PO105" s="412" t="str">
        <f>IF(ISBLANK(PT3),"",COUNTIF(PS12:PS90,"=10"))</f>
        <v/>
      </c>
      <c r="PP105" s="412"/>
      <c r="PQ105" s="410" t="str">
        <f>IF(ISBLANK(PT3),"",PO105/PO92)</f>
        <v/>
      </c>
      <c r="PR105" s="410"/>
      <c r="PS105" s="72"/>
      <c r="PT105" s="84"/>
      <c r="PU105" s="79"/>
      <c r="PV105" s="412" t="str">
        <f>IF(ISBLANK(QA3),"",COUNTIF(PZ12:PZ90,"=10"))</f>
        <v/>
      </c>
      <c r="PW105" s="412"/>
      <c r="PX105" s="410" t="str">
        <f>IF(ISBLANK(QA3),"",PV105/PV92)</f>
        <v/>
      </c>
      <c r="PY105" s="410"/>
      <c r="PZ105" s="72"/>
      <c r="QA105" s="84"/>
      <c r="QB105" s="79"/>
      <c r="QC105" s="412" t="str">
        <f>IF(ISBLANK(QH3),"",COUNTIF(QG12:QG90,"=10"))</f>
        <v/>
      </c>
      <c r="QD105" s="412"/>
      <c r="QE105" s="410" t="str">
        <f>IF(ISBLANK(QH3),"",QC105/QC92)</f>
        <v/>
      </c>
      <c r="QF105" s="410"/>
      <c r="QG105" s="72"/>
      <c r="QH105" s="84"/>
      <c r="QI105" s="80"/>
      <c r="QJ105" s="412" t="str">
        <f>IF(ISBLANK(QV3),"",COUNTIF(QN12:QN90,"=10"))</f>
        <v/>
      </c>
      <c r="QK105" s="412"/>
      <c r="QL105" s="410" t="str">
        <f>IF(ISBLANK(QV3),"",QJ105/QJ92)</f>
        <v/>
      </c>
      <c r="QM105" s="410"/>
      <c r="QN105" s="72"/>
      <c r="QO105" s="84"/>
      <c r="QP105" s="80"/>
      <c r="QQ105" s="412" t="str">
        <f>IF(ISBLANK(QO3),"",COUNTIF(QU12:QU90,"=10"))</f>
        <v/>
      </c>
      <c r="QR105" s="412"/>
      <c r="QS105" s="410" t="str">
        <f>IF(ISBLANK(QO3),"",QQ105/QQ92)</f>
        <v/>
      </c>
      <c r="QT105" s="410"/>
      <c r="QU105" s="72"/>
      <c r="QV105" s="84"/>
    </row>
    <row r="106" spans="1:464" ht="15" customHeight="1" x14ac:dyDescent="0.2">
      <c r="A106" s="443"/>
      <c r="B106" s="81" t="s">
        <v>244</v>
      </c>
      <c r="C106" s="75"/>
      <c r="D106" s="412">
        <f>IF(ISBLANK(I3),"",COUNTIF(I12:I90,"&gt;=100"))</f>
        <v>0</v>
      </c>
      <c r="E106" s="412"/>
      <c r="F106" s="410" t="e">
        <f>IF(ISBLANK(I3),"",D106/D92)</f>
        <v>#DIV/0!</v>
      </c>
      <c r="G106" s="410"/>
      <c r="H106" s="72"/>
      <c r="I106" s="84"/>
      <c r="J106" s="78"/>
      <c r="K106" s="412">
        <f>IF(ISBLANK(P3),"",COUNTIF(P12:P90,"&gt;=100"))</f>
        <v>2</v>
      </c>
      <c r="L106" s="412"/>
      <c r="M106" s="410">
        <f>IF(ISBLANK(P3),"",K106/K92)</f>
        <v>2.9850746268656716E-2</v>
      </c>
      <c r="N106" s="410"/>
      <c r="O106" s="72"/>
      <c r="P106" s="84"/>
      <c r="Q106" s="79"/>
      <c r="R106" s="412">
        <f>IF(ISBLANK(W3),"",COUNTIF(W12:W90,"&gt;=100"))</f>
        <v>1</v>
      </c>
      <c r="S106" s="412"/>
      <c r="T106" s="410">
        <f>IF(ISBLANK(W3),"",R106/R92)</f>
        <v>1.6129032258064516E-2</v>
      </c>
      <c r="U106" s="410"/>
      <c r="V106" s="72"/>
      <c r="W106" s="84"/>
      <c r="X106" s="79"/>
      <c r="Y106" s="412">
        <f>IF(ISBLANK(AD3),"",COUNTIF(AD12:AD90,"&gt;=100"))</f>
        <v>0</v>
      </c>
      <c r="Z106" s="412"/>
      <c r="AA106" s="410">
        <f>IF(ISBLANK(AD3),"",Y106/Y92)</f>
        <v>0</v>
      </c>
      <c r="AB106" s="410"/>
      <c r="AC106" s="72"/>
      <c r="AD106" s="84"/>
      <c r="AE106" s="79"/>
      <c r="AF106" s="412">
        <f>IF(ISBLANK(AK3),"",COUNTIF(AK12:AK90,"&gt;=100"))</f>
        <v>1</v>
      </c>
      <c r="AG106" s="412"/>
      <c r="AH106" s="410">
        <f>IF(ISBLANK(AK3),"",AF106/AF92)</f>
        <v>1.7241379310344827E-2</v>
      </c>
      <c r="AI106" s="410"/>
      <c r="AJ106" s="72"/>
      <c r="AK106" s="84"/>
      <c r="AL106" s="79"/>
      <c r="AM106" s="412">
        <f>IF(ISBLANK(AR3),"",COUNTIF(AR12:AR90,"&gt;=100"))</f>
        <v>0</v>
      </c>
      <c r="AN106" s="412"/>
      <c r="AO106" s="410">
        <f>IF(ISBLANK(AR3),"",AM106/AM92)</f>
        <v>0</v>
      </c>
      <c r="AP106" s="410"/>
      <c r="AQ106" s="72"/>
      <c r="AR106" s="84"/>
      <c r="AS106" s="79"/>
      <c r="AT106" s="412">
        <f>IF(ISBLANK(AY3),"",COUNTIF(AY12:AY90,"&gt;=100"))</f>
        <v>2</v>
      </c>
      <c r="AU106" s="412"/>
      <c r="AV106" s="410">
        <f>IF(ISBLANK(AY3),"",AT106/AT92)</f>
        <v>3.3333333333333333E-2</v>
      </c>
      <c r="AW106" s="410"/>
      <c r="AX106" s="72"/>
      <c r="AY106" s="84"/>
      <c r="AZ106" s="79"/>
      <c r="BA106" s="412">
        <f>IF(ISBLANK(BF3),"",COUNTIF(BF12:BF90,"&gt;=100"))</f>
        <v>0</v>
      </c>
      <c r="BB106" s="412"/>
      <c r="BC106" s="410">
        <f>IF(ISBLANK(BF3),"",BA106/BA92)</f>
        <v>0</v>
      </c>
      <c r="BD106" s="410"/>
      <c r="BE106" s="72"/>
      <c r="BF106" s="84"/>
      <c r="BG106" s="79"/>
      <c r="BH106" s="412">
        <f>IF(ISBLANK(BM3),"",COUNTIF(BM12:BM90,"&gt;=100"))</f>
        <v>3</v>
      </c>
      <c r="BI106" s="412"/>
      <c r="BJ106" s="410">
        <f>IF(ISBLANK(BM3),"",BH106/BH92)</f>
        <v>5.5555555555555552E-2</v>
      </c>
      <c r="BK106" s="410"/>
      <c r="BL106" s="72"/>
      <c r="BM106" s="84"/>
      <c r="BN106" s="79"/>
      <c r="BO106" s="412">
        <f>IF(ISBLANK(BT3),"",COUNTIF(BT12:BT90,"&gt;=100"))</f>
        <v>0</v>
      </c>
      <c r="BP106" s="412"/>
      <c r="BQ106" s="410">
        <f>IF(ISBLANK(BT3),"",BO106/BO92)</f>
        <v>0</v>
      </c>
      <c r="BR106" s="410"/>
      <c r="BS106" s="72"/>
      <c r="BT106" s="84"/>
      <c r="BU106" s="79"/>
      <c r="BV106" s="412">
        <f>IF(ISBLANK(CA3),"",COUNTIF(CA12:CA90,"&gt;=100"))</f>
        <v>0</v>
      </c>
      <c r="BW106" s="412"/>
      <c r="BX106" s="410">
        <f>IF(ISBLANK(CA3),"",BV106/BV92)</f>
        <v>0</v>
      </c>
      <c r="BY106" s="410"/>
      <c r="BZ106" s="72"/>
      <c r="CA106" s="84"/>
      <c r="CB106" s="79"/>
      <c r="CC106" s="412">
        <f>IF(ISBLANK(CH3),"",COUNTIF(CH12:CH90,"&gt;=100"))</f>
        <v>0</v>
      </c>
      <c r="CD106" s="412"/>
      <c r="CE106" s="410">
        <f>IF(ISBLANK(CH3),"",CC106/CC92)</f>
        <v>0</v>
      </c>
      <c r="CF106" s="410"/>
      <c r="CG106" s="72"/>
      <c r="CH106" s="84"/>
      <c r="CI106" s="79"/>
      <c r="CJ106" s="412">
        <f>IF(ISBLANK(CO3),"",COUNTIF(CO12:CO90,"&gt;=100"))</f>
        <v>1</v>
      </c>
      <c r="CK106" s="412"/>
      <c r="CL106" s="410">
        <f>IF(ISBLANK(CO3),"",CJ106/CJ92)</f>
        <v>1.7543859649122806E-2</v>
      </c>
      <c r="CM106" s="410"/>
      <c r="CN106" s="72"/>
      <c r="CO106" s="84"/>
      <c r="CP106" s="79"/>
      <c r="CQ106" s="412">
        <f>IF(ISBLANK(CV3),"",COUNTIF(CV12:CV90,"&gt;=100"))</f>
        <v>0</v>
      </c>
      <c r="CR106" s="412"/>
      <c r="CS106" s="410">
        <f>IF(ISBLANK(CV3),"",CQ106/CQ92)</f>
        <v>0</v>
      </c>
      <c r="CT106" s="410"/>
      <c r="CU106" s="72"/>
      <c r="CV106" s="84"/>
      <c r="CW106" s="79"/>
      <c r="CX106" s="412">
        <f>IF(ISBLANK(DC3),"",COUNTIF(DC12:DC90,"&gt;=100"))</f>
        <v>7</v>
      </c>
      <c r="CY106" s="412"/>
      <c r="CZ106" s="410">
        <f>IF(ISBLANK(DC3),"",CX106/CX92)</f>
        <v>0.13207547169811321</v>
      </c>
      <c r="DA106" s="410"/>
      <c r="DB106" s="72"/>
      <c r="DC106" s="84"/>
      <c r="DD106" s="79"/>
      <c r="DE106" s="412">
        <f>IF(ISBLANK(DJ3),"",COUNTIF(DJ12:DJ90,"&gt;=100"))</f>
        <v>2</v>
      </c>
      <c r="DF106" s="412"/>
      <c r="DG106" s="410">
        <f>IF(ISBLANK(DJ3),"",DE106/DE92)</f>
        <v>3.8461538461538464E-2</v>
      </c>
      <c r="DH106" s="410"/>
      <c r="DI106" s="72"/>
      <c r="DJ106" s="84"/>
      <c r="DK106" s="79"/>
      <c r="DL106" s="412">
        <f>IF(ISBLANK(DQ3),"",COUNTIF(DQ12:DQ90,"&gt;=100"))</f>
        <v>0</v>
      </c>
      <c r="DM106" s="412"/>
      <c r="DN106" s="410">
        <f>IF(ISBLANK(DQ3),"",DL106/DL92)</f>
        <v>0</v>
      </c>
      <c r="DO106" s="410"/>
      <c r="DP106" s="72"/>
      <c r="DQ106" s="84"/>
      <c r="DR106" s="79"/>
      <c r="DS106" s="412">
        <f>IF(ISBLANK(DX3),"",COUNTIF(DX12:DX90,"&gt;=100"))</f>
        <v>0</v>
      </c>
      <c r="DT106" s="412"/>
      <c r="DU106" s="410">
        <f>IF(ISBLANK(DX3),"",DS106/DS92)</f>
        <v>0</v>
      </c>
      <c r="DV106" s="410"/>
      <c r="DW106" s="72"/>
      <c r="DX106" s="84"/>
      <c r="DY106" s="79"/>
      <c r="DZ106" s="412">
        <f>IF(ISBLANK(EE3),"",COUNTIF(EE12:EE90,"&gt;=100"))</f>
        <v>1</v>
      </c>
      <c r="EA106" s="412"/>
      <c r="EB106" s="410">
        <f>IF(ISBLANK(EE3),"",DZ106/DZ92)</f>
        <v>1.9230769230769232E-2</v>
      </c>
      <c r="EC106" s="410"/>
      <c r="ED106" s="72"/>
      <c r="EE106" s="84"/>
      <c r="EF106" s="79"/>
      <c r="EG106" s="412">
        <f>IF(ISBLANK(EL3),"",COUNTIF(EL12:EL90,"&gt;=100"))</f>
        <v>0</v>
      </c>
      <c r="EH106" s="412"/>
      <c r="EI106" s="410">
        <f>IF(ISBLANK(EL3),"",EG106/EG92)</f>
        <v>0</v>
      </c>
      <c r="EJ106" s="410"/>
      <c r="EK106" s="72"/>
      <c r="EL106" s="84"/>
      <c r="EM106" s="79"/>
      <c r="EN106" s="412">
        <f>IF(ISBLANK(ES3),"",COUNTIF(ES12:ES90,"&gt;=100"))</f>
        <v>0</v>
      </c>
      <c r="EO106" s="412"/>
      <c r="EP106" s="410">
        <f>IF(ISBLANK(ES3),"",EN106/EN92)</f>
        <v>0</v>
      </c>
      <c r="EQ106" s="410"/>
      <c r="ER106" s="72"/>
      <c r="ES106" s="84"/>
      <c r="ET106" s="79"/>
      <c r="EU106" s="412">
        <f>IF(ISBLANK(EZ3),"",COUNTIF(EZ12:EZ90,"&gt;=100"))</f>
        <v>0</v>
      </c>
      <c r="EV106" s="412"/>
      <c r="EW106" s="410">
        <f>IF(ISBLANK(EZ3),"",EU106/EU92)</f>
        <v>0</v>
      </c>
      <c r="EX106" s="410"/>
      <c r="EY106" s="72"/>
      <c r="EZ106" s="84"/>
      <c r="FA106" s="79"/>
      <c r="FB106" s="412">
        <f>IF(ISBLANK(BM3),"",COUNTIF(FG12:FG90,"&gt;=100"))</f>
        <v>1</v>
      </c>
      <c r="FC106" s="412"/>
      <c r="FD106" s="410">
        <f>IF(ISBLANK(BM3),"",FB106/FB92)</f>
        <v>2.1276595744680851E-2</v>
      </c>
      <c r="FE106" s="410"/>
      <c r="FF106" s="72"/>
      <c r="FG106" s="84"/>
      <c r="FH106" s="79"/>
      <c r="FI106" s="412">
        <f>IF(ISBLANK(FN3),"",COUNTIF(FN12:FN90,"&gt;=100"))</f>
        <v>2</v>
      </c>
      <c r="FJ106" s="412"/>
      <c r="FK106" s="410">
        <f>IF(ISBLANK(FN3),"",FI106/FI92)</f>
        <v>4.2553191489361701E-2</v>
      </c>
      <c r="FL106" s="410"/>
      <c r="FM106" s="72"/>
      <c r="FN106" s="84"/>
      <c r="FO106" s="79"/>
      <c r="FP106" s="412">
        <f>IF(ISBLANK(DJ3),"",COUNTIF(FU12:FU90,"&gt;=100"))</f>
        <v>0</v>
      </c>
      <c r="FQ106" s="412"/>
      <c r="FR106" s="410">
        <f>IF(ISBLANK(DJ3),"",FP106/FP92)</f>
        <v>0</v>
      </c>
      <c r="FS106" s="410"/>
      <c r="FT106" s="72"/>
      <c r="FU106" s="84"/>
      <c r="FV106" s="79"/>
      <c r="FW106" s="412">
        <f>IF(ISBLANK(GB3),"",COUNTIF(GB12:GB90,"&gt;=100"))</f>
        <v>0</v>
      </c>
      <c r="FX106" s="412"/>
      <c r="FY106" s="410">
        <f>IF(ISBLANK(GB3),"",FW106/FW92)</f>
        <v>0</v>
      </c>
      <c r="FZ106" s="410"/>
      <c r="GA106" s="72"/>
      <c r="GB106" s="84"/>
      <c r="GC106" s="79"/>
      <c r="GD106" s="412">
        <f>IF(ISBLANK(GI3),"",COUNTIF(GI12:GI90,"&gt;=100"))</f>
        <v>0</v>
      </c>
      <c r="GE106" s="412"/>
      <c r="GF106" s="410">
        <f>IF(ISBLANK(GI3),"",GD106/GD92)</f>
        <v>0</v>
      </c>
      <c r="GG106" s="410"/>
      <c r="GH106" s="72"/>
      <c r="GI106" s="84"/>
      <c r="GJ106" s="79"/>
      <c r="GK106" s="412">
        <f>IF(ISBLANK(GP3),"",COUNTIF(GP12:GP90,"&gt;=100"))</f>
        <v>1</v>
      </c>
      <c r="GL106" s="412"/>
      <c r="GM106" s="410">
        <f>IF(ISBLANK(GP3),"",GK106/GK92)</f>
        <v>2.1276595744680851E-2</v>
      </c>
      <c r="GN106" s="410"/>
      <c r="GO106" s="72"/>
      <c r="GP106" s="84"/>
      <c r="GQ106" s="79"/>
      <c r="GR106" s="412">
        <f>IF(ISBLANK(GW3),"",COUNTIF(GW12:GW90,"&gt;=100"))</f>
        <v>0</v>
      </c>
      <c r="GS106" s="412"/>
      <c r="GT106" s="410">
        <f>IF(ISBLANK(GI3),"",GR106/GR92)</f>
        <v>0</v>
      </c>
      <c r="GU106" s="410"/>
      <c r="GV106" s="72"/>
      <c r="GW106" s="84"/>
      <c r="GX106" s="79"/>
      <c r="GY106" s="412">
        <f>IF(ISBLANK(HD3),"",COUNTIF(HD12:HD90,"&gt;=100"))</f>
        <v>0</v>
      </c>
      <c r="GZ106" s="412"/>
      <c r="HA106" s="410">
        <f>IF(ISBLANK(HD3),"",GY106/GY92)</f>
        <v>0</v>
      </c>
      <c r="HB106" s="410"/>
      <c r="HC106" s="72"/>
      <c r="HD106" s="84"/>
      <c r="HE106" s="79"/>
      <c r="HF106" s="412">
        <f>IF(ISBLANK(HK3),"",COUNTIF(HK12:HK90,"&gt;=100"))</f>
        <v>0</v>
      </c>
      <c r="HG106" s="412"/>
      <c r="HH106" s="410">
        <f>IF(ISBLANK(HK3),"",HF106/HF92)</f>
        <v>0</v>
      </c>
      <c r="HI106" s="410"/>
      <c r="HJ106" s="72"/>
      <c r="HK106" s="84"/>
      <c r="HL106" s="79"/>
      <c r="HM106" s="412">
        <f>IF(ISBLANK(HR3),"",COUNTIF(HR12:HR90,"&gt;=100"))</f>
        <v>0</v>
      </c>
      <c r="HN106" s="412"/>
      <c r="HO106" s="410">
        <f>IF(ISBLANK(HR3),"",HM106/HM92)</f>
        <v>0</v>
      </c>
      <c r="HP106" s="410"/>
      <c r="HQ106" s="72"/>
      <c r="HR106" s="84"/>
      <c r="HS106" s="79"/>
      <c r="HT106" s="412">
        <f>IF(ISBLANK(HY3),"",COUNTIF(HY12:HY90,"&gt;=100"))</f>
        <v>0</v>
      </c>
      <c r="HU106" s="412"/>
      <c r="HV106" s="410">
        <f>IF(ISBLANK(HR3),"",HT106/HT92)</f>
        <v>0</v>
      </c>
      <c r="HW106" s="410"/>
      <c r="HX106" s="72"/>
      <c r="HY106" s="84"/>
      <c r="HZ106" s="79"/>
      <c r="IA106" s="412">
        <f>IF(ISBLANK(IF3),"",COUNTIF(IF12:IF90,"&gt;=100"))</f>
        <v>0</v>
      </c>
      <c r="IB106" s="412"/>
      <c r="IC106" s="410">
        <f>IF(ISBLANK(IF3),"",IA106/IA92)</f>
        <v>0</v>
      </c>
      <c r="ID106" s="410"/>
      <c r="IE106" s="72"/>
      <c r="IF106" s="84"/>
      <c r="IG106" s="79"/>
      <c r="IH106" s="412">
        <f>IF(ISBLANK(IF3),"",COUNTIF(IM12:IM90,"&gt;=100"))</f>
        <v>0</v>
      </c>
      <c r="II106" s="412"/>
      <c r="IJ106" s="410">
        <f>IF(ISBLANK(IF3),"",IH106/IH92)</f>
        <v>0</v>
      </c>
      <c r="IK106" s="410"/>
      <c r="IL106" s="72"/>
      <c r="IM106" s="84"/>
      <c r="IN106" s="79"/>
      <c r="IO106" s="412">
        <f>IF(ISBLANK(IT3),"",COUNTIF(IT12:IT90,"&gt;=100"))</f>
        <v>0</v>
      </c>
      <c r="IP106" s="412"/>
      <c r="IQ106" s="410">
        <f>IF(ISBLANK(IT3),"",IO106/IO92)</f>
        <v>0</v>
      </c>
      <c r="IR106" s="410"/>
      <c r="IS106" s="72"/>
      <c r="IT106" s="84"/>
      <c r="IU106" s="79"/>
      <c r="IV106" s="412">
        <f>IF(ISBLANK(JA3),"",COUNTIF(JA12:JA90,"&gt;=100"))</f>
        <v>0</v>
      </c>
      <c r="IW106" s="412"/>
      <c r="IX106" s="410">
        <f>IF(ISBLANK(JA3),"",IV106/IV92)</f>
        <v>0</v>
      </c>
      <c r="IY106" s="410"/>
      <c r="IZ106" s="72"/>
      <c r="JA106" s="84"/>
      <c r="JB106" s="79"/>
      <c r="JC106" s="412">
        <f>IF(ISBLANK(JH3),"",COUNTIF(JH12:JH90,"&gt;=100"))</f>
        <v>4</v>
      </c>
      <c r="JD106" s="412"/>
      <c r="JE106" s="410">
        <f>IF(ISBLANK(JH3),"",JC106/JC92)</f>
        <v>9.5238095238095233E-2</v>
      </c>
      <c r="JF106" s="410"/>
      <c r="JG106" s="72"/>
      <c r="JH106" s="84"/>
      <c r="JI106" s="79"/>
      <c r="JJ106" s="412">
        <f>IF(ISBLANK(JH3),"",COUNTIF(JO12:JO90,"&gt;=100"))</f>
        <v>0</v>
      </c>
      <c r="JK106" s="412"/>
      <c r="JL106" s="410" t="e">
        <f>IF(ISBLANK(JH3),"",JJ106/JJ92)</f>
        <v>#DIV/0!</v>
      </c>
      <c r="JM106" s="410"/>
      <c r="JN106" s="72"/>
      <c r="JO106" s="84"/>
      <c r="JP106" s="79"/>
      <c r="JQ106" s="412">
        <f>IF(ISBLANK(JV3),"",COUNTIF(JV12:JV90,"&gt;=100"))</f>
        <v>0</v>
      </c>
      <c r="JR106" s="412"/>
      <c r="JS106" s="410">
        <f>IF(ISBLANK(JV3),"",JQ106/JQ92)</f>
        <v>0</v>
      </c>
      <c r="JT106" s="410"/>
      <c r="JU106" s="72"/>
      <c r="JV106" s="84"/>
      <c r="JW106" s="79"/>
      <c r="JX106" s="412">
        <f>IF(ISBLANK(KQ3),"",COUNTIF(KC12:KC90,"&gt;=100"))</f>
        <v>0</v>
      </c>
      <c r="JY106" s="412"/>
      <c r="JZ106" s="410" t="e">
        <f>IF(ISBLANK(KQ3),"",JX106/JX92)</f>
        <v>#DIV/0!</v>
      </c>
      <c r="KA106" s="410"/>
      <c r="KB106" s="72"/>
      <c r="KC106" s="84"/>
      <c r="KD106" s="79"/>
      <c r="KE106" s="412">
        <f>IF(ISBLANK(KJ3),"",COUNTIF(KJ12:KJ90,"&gt;=100"))</f>
        <v>1</v>
      </c>
      <c r="KF106" s="412"/>
      <c r="KG106" s="410">
        <f>IF(ISBLANK(KJ3),"",KE106/KE92)</f>
        <v>2.1739130434782608E-2</v>
      </c>
      <c r="KH106" s="410"/>
      <c r="KI106" s="72"/>
      <c r="KJ106" s="84"/>
      <c r="KK106" s="79"/>
      <c r="KL106" s="412">
        <f>IF(ISBLANK(KQ3),"",COUNTIF(KQ12:KQ90,"&gt;=100"))</f>
        <v>0</v>
      </c>
      <c r="KM106" s="412"/>
      <c r="KN106" s="410">
        <f>IF(ISBLANK(KQ3),"",KL106/KL92)</f>
        <v>0</v>
      </c>
      <c r="KO106" s="410"/>
      <c r="KP106" s="72"/>
      <c r="KQ106" s="84"/>
      <c r="KR106" s="79"/>
      <c r="KS106" s="412">
        <f>IF(ISBLANK(KX3),"",COUNTIF(KX12:KX90,"&gt;=100"))</f>
        <v>0</v>
      </c>
      <c r="KT106" s="412"/>
      <c r="KU106" s="410">
        <f>IF(ISBLANK(KX3),"",KS106/KS92)</f>
        <v>0</v>
      </c>
      <c r="KV106" s="410"/>
      <c r="KW106" s="72"/>
      <c r="KX106" s="84"/>
      <c r="KY106" s="80"/>
      <c r="KZ106" s="412">
        <f>IF(ISBLANK(LE3),"",COUNTIF(LE12:LE90,"&gt;=100"))</f>
        <v>0</v>
      </c>
      <c r="LA106" s="412"/>
      <c r="LB106" s="410">
        <f>IF(ISBLANK(LE3),"",KZ106/KZ92)</f>
        <v>0</v>
      </c>
      <c r="LC106" s="410"/>
      <c r="LD106" s="72"/>
      <c r="LE106" s="84"/>
      <c r="LF106" s="79"/>
      <c r="LG106" s="412">
        <f>IF(ISBLANK(LL3),"",COUNTIF(LL12:LL90,"&gt;=100"))</f>
        <v>0</v>
      </c>
      <c r="LH106" s="412"/>
      <c r="LI106" s="410">
        <f>IF(ISBLANK(LL3),"",LG106/LG92)</f>
        <v>0</v>
      </c>
      <c r="LJ106" s="410"/>
      <c r="LK106" s="72"/>
      <c r="LL106" s="84"/>
      <c r="LM106" s="79"/>
      <c r="LN106" s="412">
        <f>IF(ISBLANK(LS3),"",COUNTIF(LS12:LS90,"&gt;=100"))</f>
        <v>0</v>
      </c>
      <c r="LO106" s="412"/>
      <c r="LP106" s="410">
        <f>IF(ISBLANK(LS3),"",LN106/LN92)</f>
        <v>0</v>
      </c>
      <c r="LQ106" s="410"/>
      <c r="LR106" s="72"/>
      <c r="LS106" s="84"/>
      <c r="LT106" s="79"/>
      <c r="LU106" s="412">
        <f>IF(ISBLANK(LZ3),"",COUNTIF(LZ12:LZ90,"&gt;=100"))</f>
        <v>0</v>
      </c>
      <c r="LV106" s="412"/>
      <c r="LW106" s="410">
        <f>IF(ISBLANK(LS3),"",LU106/LU92)</f>
        <v>0</v>
      </c>
      <c r="LX106" s="410"/>
      <c r="LY106" s="72"/>
      <c r="LZ106" s="84"/>
      <c r="MA106" s="79"/>
      <c r="MB106" s="412">
        <f>IF(ISBLANK(MG3),"",COUNTIF(MG12:MG90,"&gt;=100"))</f>
        <v>0</v>
      </c>
      <c r="MC106" s="412"/>
      <c r="MD106" s="410">
        <f>IF(ISBLANK(MG3),"",MB106/MB92)</f>
        <v>0</v>
      </c>
      <c r="ME106" s="410"/>
      <c r="MF106" s="72"/>
      <c r="MG106" s="84"/>
      <c r="MH106" s="79"/>
      <c r="MI106" s="412" t="str">
        <f>IF(ISBLANK(MN3),"",COUNTIF(MN12:MN90,"&gt;=100"))</f>
        <v/>
      </c>
      <c r="MJ106" s="412"/>
      <c r="MK106" s="410" t="str">
        <f>IF(ISBLANK(MN3),"",MI106/MI92)</f>
        <v/>
      </c>
      <c r="ML106" s="410"/>
      <c r="MM106" s="72"/>
      <c r="MN106" s="84"/>
      <c r="MO106" s="79"/>
      <c r="MP106" s="412">
        <f>IF(ISBLANK(MU3),"",COUNTIF(MU12:MU90,"&gt;=100"))</f>
        <v>0</v>
      </c>
      <c r="MQ106" s="412"/>
      <c r="MR106" s="410">
        <f>IF(ISBLANK(MU3),"",MP106/MP92)</f>
        <v>0</v>
      </c>
      <c r="MS106" s="410"/>
      <c r="MT106" s="72"/>
      <c r="MU106" s="84"/>
      <c r="MV106" s="79"/>
      <c r="MW106" s="412" t="str">
        <f>IF(ISBLANK(NP3),"",COUNTIF(NB12:NB90,"&gt;=100"))</f>
        <v/>
      </c>
      <c r="MX106" s="412"/>
      <c r="MY106" s="410" t="str">
        <f>IF(ISBLANK(NP3),"",MW106/MW92)</f>
        <v/>
      </c>
      <c r="MZ106" s="410"/>
      <c r="NA106" s="72"/>
      <c r="NB106" s="84"/>
      <c r="NC106" s="79"/>
      <c r="ND106" s="412" t="str">
        <f>IF(ISBLANK(NB3),"",COUNTIF(NI12:NI90,"&gt;=100"))</f>
        <v/>
      </c>
      <c r="NE106" s="412"/>
      <c r="NF106" s="410" t="str">
        <f>IF(ISBLANK(NB3),"",ND106/ND92)</f>
        <v/>
      </c>
      <c r="NG106" s="410"/>
      <c r="NH106" s="72"/>
      <c r="NI106" s="84"/>
      <c r="NJ106" s="79"/>
      <c r="NK106" s="412" t="str">
        <f>IF(ISBLANK(OD3),"",COUNTIF(NP12:NP90,"&gt;=100"))</f>
        <v/>
      </c>
      <c r="NL106" s="412"/>
      <c r="NM106" s="410" t="str">
        <f>IF(ISBLANK(OD3),"",NK106/NK92)</f>
        <v/>
      </c>
      <c r="NN106" s="410"/>
      <c r="NO106" s="72"/>
      <c r="NP106" s="84"/>
      <c r="NQ106" s="79"/>
      <c r="NR106" s="412" t="str">
        <f>IF(ISBLANK(NI3),"",COUNTIF(NW12:NW90,"&gt;=100"))</f>
        <v/>
      </c>
      <c r="NS106" s="412"/>
      <c r="NT106" s="410" t="str">
        <f>IF(ISBLANK(NI3),"",NR106/NR92)</f>
        <v/>
      </c>
      <c r="NU106" s="410"/>
      <c r="NV106" s="72"/>
      <c r="NW106" s="84"/>
      <c r="NX106" s="79"/>
      <c r="NY106" s="412" t="str">
        <f>IF(ISBLANK(OK3),"",COUNTIF(OD12:OD90,"&gt;=100"))</f>
        <v/>
      </c>
      <c r="NZ106" s="412"/>
      <c r="OA106" s="410" t="str">
        <f>IF(ISBLANK(OK3),"",NY106/NY92)</f>
        <v/>
      </c>
      <c r="OB106" s="410"/>
      <c r="OC106" s="72"/>
      <c r="OD106" s="84"/>
      <c r="OE106" s="79"/>
      <c r="OF106" s="412" t="str">
        <f>IF(ISBLANK(NW3),"",COUNTIF(OK12:OK90,"&gt;=100"))</f>
        <v/>
      </c>
      <c r="OG106" s="412"/>
      <c r="OH106" s="410" t="str">
        <f>IF(ISBLANK(NW3),"",OF106/OF92)</f>
        <v/>
      </c>
      <c r="OI106" s="410"/>
      <c r="OJ106" s="72"/>
      <c r="OK106" s="84"/>
      <c r="OL106" s="79"/>
      <c r="OM106" s="412" t="str">
        <f>IF(ISBLANK(OR3),"",COUNTIF(OR12:OR90,"&gt;=100"))</f>
        <v/>
      </c>
      <c r="ON106" s="412"/>
      <c r="OO106" s="410" t="str">
        <f>IF(ISBLANK(OR3),"",OM106/OM92)</f>
        <v/>
      </c>
      <c r="OP106" s="410"/>
      <c r="OQ106" s="72"/>
      <c r="OR106" s="84"/>
      <c r="OS106" s="79"/>
      <c r="OT106" s="412" t="str">
        <f>IF(ISBLANK(OY3),"",COUNTIF(OY12:OY90,"&gt;=100"))</f>
        <v/>
      </c>
      <c r="OU106" s="412"/>
      <c r="OV106" s="410" t="str">
        <f>IF(ISBLANK(OY3),"",OT106/OT92)</f>
        <v/>
      </c>
      <c r="OW106" s="410"/>
      <c r="OX106" s="72"/>
      <c r="OY106" s="84"/>
      <c r="OZ106" s="79"/>
      <c r="PA106" s="412" t="str">
        <f>IF(ISBLANK(PF3),"",COUNTIF(PF12:PF90,"&gt;=100"))</f>
        <v/>
      </c>
      <c r="PB106" s="412"/>
      <c r="PC106" s="410" t="str">
        <f>IF(ISBLANK(PF3),"",PA106/PA92)</f>
        <v/>
      </c>
      <c r="PD106" s="410"/>
      <c r="PE106" s="72"/>
      <c r="PF106" s="84"/>
      <c r="PG106" s="79"/>
      <c r="PH106" s="412" t="str">
        <f>IF(ISBLANK(PM3),"",COUNTIF(PM12:PM90,"&gt;=100"))</f>
        <v/>
      </c>
      <c r="PI106" s="412"/>
      <c r="PJ106" s="410" t="str">
        <f>IF(ISBLANK(PM3),"",PH106/PH92)</f>
        <v/>
      </c>
      <c r="PK106" s="410"/>
      <c r="PL106" s="72"/>
      <c r="PM106" s="84"/>
      <c r="PN106" s="79"/>
      <c r="PO106" s="412" t="str">
        <f>IF(ISBLANK(PT3),"",COUNTIF(PT12:PT90,"&gt;=100"))</f>
        <v/>
      </c>
      <c r="PP106" s="412"/>
      <c r="PQ106" s="410" t="str">
        <f>IF(ISBLANK(PT3),"",PO106/PO92)</f>
        <v/>
      </c>
      <c r="PR106" s="410"/>
      <c r="PS106" s="72"/>
      <c r="PT106" s="84"/>
      <c r="PU106" s="79"/>
      <c r="PV106" s="412" t="str">
        <f>IF(ISBLANK(QA3),"",COUNTIF(QA12:QA90,"&gt;=100"))</f>
        <v/>
      </c>
      <c r="PW106" s="412"/>
      <c r="PX106" s="410" t="str">
        <f>IF(ISBLANK(QA3),"",PV106/PV92)</f>
        <v/>
      </c>
      <c r="PY106" s="410"/>
      <c r="PZ106" s="72"/>
      <c r="QA106" s="84"/>
      <c r="QB106" s="79"/>
      <c r="QC106" s="412" t="str">
        <f>IF(ISBLANK(QH3),"",COUNTIF(QH12:QH90,"&gt;=100"))</f>
        <v/>
      </c>
      <c r="QD106" s="412"/>
      <c r="QE106" s="410" t="str">
        <f>IF(ISBLANK(QH3),"",QC106/QC92)</f>
        <v/>
      </c>
      <c r="QF106" s="410"/>
      <c r="QG106" s="72"/>
      <c r="QH106" s="84"/>
      <c r="QI106" s="80"/>
      <c r="QJ106" s="412" t="str">
        <f>IF(ISBLANK(QV3),"",COUNTIF(QO12:QO90,"&gt;=100"))</f>
        <v/>
      </c>
      <c r="QK106" s="412"/>
      <c r="QL106" s="410" t="str">
        <f>IF(ISBLANK(QV3),"",QJ106/QJ92)</f>
        <v/>
      </c>
      <c r="QM106" s="410"/>
      <c r="QN106" s="72"/>
      <c r="QO106" s="84"/>
      <c r="QP106" s="80"/>
      <c r="QQ106" s="412" t="str">
        <f>IF(ISBLANK(QO3),"",COUNTIF(QV12:QV90,"&gt;=100"))</f>
        <v/>
      </c>
      <c r="QR106" s="412"/>
      <c r="QS106" s="410" t="str">
        <f>IF(ISBLANK(QO3),"",QQ106/QQ92)</f>
        <v/>
      </c>
      <c r="QT106" s="410"/>
      <c r="QU106" s="72"/>
      <c r="QV106" s="84"/>
    </row>
    <row r="107" spans="1:464" ht="15" customHeight="1" x14ac:dyDescent="0.2">
      <c r="A107" s="443"/>
      <c r="B107" s="81" t="s">
        <v>154</v>
      </c>
      <c r="C107" s="75"/>
      <c r="D107" s="412">
        <f>IF(ISBLANK(I3),"",COUNTIF(I12:I90,"=0"))</f>
        <v>0</v>
      </c>
      <c r="E107" s="412"/>
      <c r="F107" s="410" t="e">
        <f>IF(ISBLANK(I3),"",D107/D92)</f>
        <v>#DIV/0!</v>
      </c>
      <c r="G107" s="410"/>
      <c r="H107" s="72"/>
      <c r="I107" s="84"/>
      <c r="J107" s="78"/>
      <c r="K107" s="412">
        <f>IF(ISBLANK(P3),"",COUNTIF(P12:P90,"=0"))</f>
        <v>18</v>
      </c>
      <c r="L107" s="412"/>
      <c r="M107" s="410">
        <f>IF(ISBLANK(P3),"",K107/K92)</f>
        <v>0.26865671641791045</v>
      </c>
      <c r="N107" s="410"/>
      <c r="O107" s="72"/>
      <c r="P107" s="84"/>
      <c r="Q107" s="79"/>
      <c r="R107" s="412">
        <f>IF(ISBLANK(W3),"",COUNTIF(W12:W90,"=0"))</f>
        <v>1</v>
      </c>
      <c r="S107" s="412"/>
      <c r="T107" s="410">
        <f>IF(ISBLANK(W3),"",R107/R92)</f>
        <v>1.6129032258064516E-2</v>
      </c>
      <c r="U107" s="410"/>
      <c r="V107" s="72"/>
      <c r="W107" s="84"/>
      <c r="X107" s="79"/>
      <c r="Y107" s="412">
        <f>IF(ISBLANK(AD3),"",COUNTIF(AD12:AD90,"=0"))</f>
        <v>4</v>
      </c>
      <c r="Z107" s="412"/>
      <c r="AA107" s="410">
        <f>IF(ISBLANK(AD3),"",Y107/Y92)</f>
        <v>6.4516129032258063E-2</v>
      </c>
      <c r="AB107" s="410"/>
      <c r="AC107" s="72"/>
      <c r="AD107" s="84"/>
      <c r="AE107" s="79"/>
      <c r="AF107" s="412">
        <f>IF(ISBLANK(AK3),"",COUNTIF(AK12:AK90,"=0"))</f>
        <v>4</v>
      </c>
      <c r="AG107" s="412"/>
      <c r="AH107" s="410">
        <f>IF(ISBLANK(AK3),"",AF107/AF92)</f>
        <v>6.8965517241379309E-2</v>
      </c>
      <c r="AI107" s="410"/>
      <c r="AJ107" s="72"/>
      <c r="AK107" s="84"/>
      <c r="AL107" s="79"/>
      <c r="AM107" s="412">
        <f>IF(ISBLANK(AR3),"",COUNTIF(AR12:AR90,"=0"))</f>
        <v>2</v>
      </c>
      <c r="AN107" s="412"/>
      <c r="AO107" s="410">
        <f>IF(ISBLANK(AR3),"",AM107/AM92)</f>
        <v>3.2258064516129031E-2</v>
      </c>
      <c r="AP107" s="410"/>
      <c r="AQ107" s="72"/>
      <c r="AR107" s="84"/>
      <c r="AS107" s="79"/>
      <c r="AT107" s="412">
        <f>IF(ISBLANK(AY3),"",COUNTIF(AY12:AY90,"=0"))</f>
        <v>1</v>
      </c>
      <c r="AU107" s="412"/>
      <c r="AV107" s="410">
        <f>IF(ISBLANK(AY3),"",AT107/AT92)</f>
        <v>1.6666666666666666E-2</v>
      </c>
      <c r="AW107" s="410"/>
      <c r="AX107" s="72"/>
      <c r="AY107" s="84"/>
      <c r="AZ107" s="79"/>
      <c r="BA107" s="412">
        <f>IF(ISBLANK(BF3),"",COUNTIF(BF12:BF90,"=0"))</f>
        <v>0</v>
      </c>
      <c r="BB107" s="412"/>
      <c r="BC107" s="410">
        <f>IF(ISBLANK(BF3),"",BA107/BA92)</f>
        <v>0</v>
      </c>
      <c r="BD107" s="410"/>
      <c r="BE107" s="72"/>
      <c r="BF107" s="84"/>
      <c r="BG107" s="79"/>
      <c r="BH107" s="412">
        <f>IF(ISBLANK(BM3),"",COUNTIF(BM12:BM90,"=0"))</f>
        <v>0</v>
      </c>
      <c r="BI107" s="412"/>
      <c r="BJ107" s="410">
        <f>IF(ISBLANK(BM3),"",BH107/BH92)</f>
        <v>0</v>
      </c>
      <c r="BK107" s="410"/>
      <c r="BL107" s="72"/>
      <c r="BM107" s="84"/>
      <c r="BN107" s="79"/>
      <c r="BO107" s="412">
        <f>IF(ISBLANK(BT3),"",COUNTIF(BT12:BT90,"=0"))</f>
        <v>48</v>
      </c>
      <c r="BP107" s="412"/>
      <c r="BQ107" s="410">
        <f>IF(ISBLANK(BT3),"",BO107/BO92)</f>
        <v>0.82758620689655171</v>
      </c>
      <c r="BR107" s="410"/>
      <c r="BS107" s="72"/>
      <c r="BT107" s="84"/>
      <c r="BU107" s="79"/>
      <c r="BV107" s="412">
        <f>IF(ISBLANK(CA3),"",COUNTIF(CA12:CA90,"=0"))</f>
        <v>0</v>
      </c>
      <c r="BW107" s="412"/>
      <c r="BX107" s="410">
        <f>IF(ISBLANK(CA3),"",BV107/BV92)</f>
        <v>0</v>
      </c>
      <c r="BY107" s="410"/>
      <c r="BZ107" s="72"/>
      <c r="CA107" s="84"/>
      <c r="CB107" s="79"/>
      <c r="CC107" s="412">
        <f>IF(ISBLANK(CH3),"",COUNTIF(CH12:CH90,"=0"))</f>
        <v>21</v>
      </c>
      <c r="CD107" s="412"/>
      <c r="CE107" s="410">
        <f>IF(ISBLANK(CH3),"",CC107/CC92)</f>
        <v>0.3888888888888889</v>
      </c>
      <c r="CF107" s="410"/>
      <c r="CG107" s="72"/>
      <c r="CH107" s="84"/>
      <c r="CI107" s="79"/>
      <c r="CJ107" s="412">
        <f>IF(ISBLANK(CO3),"",COUNTIF(CO12:CO90,"=0"))</f>
        <v>0</v>
      </c>
      <c r="CK107" s="412"/>
      <c r="CL107" s="410">
        <f>IF(ISBLANK(CO3),"",CJ107/CJ92)</f>
        <v>0</v>
      </c>
      <c r="CM107" s="410"/>
      <c r="CN107" s="72"/>
      <c r="CO107" s="84"/>
      <c r="CP107" s="79"/>
      <c r="CQ107" s="412">
        <f>IF(ISBLANK(CV3),"",COUNTIF(CV12:CV90,"=0"))</f>
        <v>1</v>
      </c>
      <c r="CR107" s="412"/>
      <c r="CS107" s="410">
        <f>IF(ISBLANK(CV3),"",CQ107/CQ92)</f>
        <v>1.8518518518518517E-2</v>
      </c>
      <c r="CT107" s="410"/>
      <c r="CU107" s="72"/>
      <c r="CV107" s="84"/>
      <c r="CW107" s="79"/>
      <c r="CX107" s="412">
        <f>IF(ISBLANK(DC3),"",COUNTIF(DC12:DC90,"=0"))</f>
        <v>0</v>
      </c>
      <c r="CY107" s="412"/>
      <c r="CZ107" s="410">
        <f>IF(ISBLANK(DC3),"",CX107/CX92)</f>
        <v>0</v>
      </c>
      <c r="DA107" s="410"/>
      <c r="DB107" s="72"/>
      <c r="DC107" s="84"/>
      <c r="DD107" s="79"/>
      <c r="DE107" s="412">
        <f>IF(ISBLANK(DJ3),"",COUNTIF(DJ12:DJ90,"=0"))</f>
        <v>0</v>
      </c>
      <c r="DF107" s="412"/>
      <c r="DG107" s="410">
        <f>IF(ISBLANK(DJ3),"",DE107/DE92)</f>
        <v>0</v>
      </c>
      <c r="DH107" s="410"/>
      <c r="DI107" s="72"/>
      <c r="DJ107" s="84"/>
      <c r="DK107" s="79"/>
      <c r="DL107" s="412">
        <f>IF(ISBLANK(DQ3),"",COUNTIF(DQ12:DQ90,"=0"))</f>
        <v>56</v>
      </c>
      <c r="DM107" s="412"/>
      <c r="DN107" s="410">
        <f>IF(ISBLANK(DQ3),"",DL107/DL92)</f>
        <v>0.98245614035087714</v>
      </c>
      <c r="DO107" s="410"/>
      <c r="DP107" s="72"/>
      <c r="DQ107" s="84"/>
      <c r="DR107" s="79"/>
      <c r="DS107" s="412">
        <f>IF(ISBLANK(DX3),"",COUNTIF(DX12:DX90,"=0"))</f>
        <v>31</v>
      </c>
      <c r="DT107" s="412"/>
      <c r="DU107" s="410">
        <f>IF(ISBLANK(DX3),"",DS107/DS92)</f>
        <v>0.70454545454545459</v>
      </c>
      <c r="DV107" s="410"/>
      <c r="DW107" s="72"/>
      <c r="DX107" s="84"/>
      <c r="DY107" s="79"/>
      <c r="DZ107" s="412">
        <f>IF(ISBLANK(EE3),"",COUNTIF(EE12:EE90,"=0"))</f>
        <v>1</v>
      </c>
      <c r="EA107" s="412"/>
      <c r="EB107" s="410">
        <f>IF(ISBLANK(EE3),"",DZ107/DZ92)</f>
        <v>1.9230769230769232E-2</v>
      </c>
      <c r="EC107" s="410"/>
      <c r="ED107" s="72"/>
      <c r="EE107" s="84"/>
      <c r="EF107" s="79"/>
      <c r="EG107" s="412">
        <f>IF(ISBLANK(EL3),"",COUNTIF(EL12:EL90,"=0"))</f>
        <v>13</v>
      </c>
      <c r="EH107" s="412"/>
      <c r="EI107" s="410">
        <f>IF(ISBLANK(EL3),"",EG107/EG92)</f>
        <v>0.25490196078431371</v>
      </c>
      <c r="EJ107" s="410"/>
      <c r="EK107" s="72"/>
      <c r="EL107" s="84"/>
      <c r="EM107" s="79"/>
      <c r="EN107" s="412">
        <f>IF(ISBLANK(ES3),"",COUNTIF(ES12:ES90,"=0"))</f>
        <v>0</v>
      </c>
      <c r="EO107" s="412"/>
      <c r="EP107" s="410">
        <f>IF(ISBLANK(ES3),"",EN107/EN92)</f>
        <v>0</v>
      </c>
      <c r="EQ107" s="410"/>
      <c r="ER107" s="72"/>
      <c r="ES107" s="84"/>
      <c r="ET107" s="79"/>
      <c r="EU107" s="412">
        <f>IF(ISBLANK(EZ3),"",COUNTIF(EZ12:EZ90,"=0"))</f>
        <v>0</v>
      </c>
      <c r="EV107" s="412"/>
      <c r="EW107" s="410">
        <f>IF(ISBLANK(EZ3),"",EU107/EU92)</f>
        <v>0</v>
      </c>
      <c r="EX107" s="410"/>
      <c r="EY107" s="72"/>
      <c r="EZ107" s="84"/>
      <c r="FA107" s="79"/>
      <c r="FB107" s="412">
        <f>IF(ISBLANK(BM3),"",COUNTIF(FG12:FG90,"=0"))</f>
        <v>1</v>
      </c>
      <c r="FC107" s="412"/>
      <c r="FD107" s="410">
        <f>IF(ISBLANK(BM3),"",FB107/FB92)</f>
        <v>2.1276595744680851E-2</v>
      </c>
      <c r="FE107" s="410"/>
      <c r="FF107" s="72"/>
      <c r="FG107" s="84"/>
      <c r="FH107" s="79"/>
      <c r="FI107" s="412">
        <f>IF(ISBLANK(FN3),"",COUNTIF(FN12:FN90,"=0"))</f>
        <v>0</v>
      </c>
      <c r="FJ107" s="412"/>
      <c r="FK107" s="410">
        <f>IF(ISBLANK(FN3),"",FI107/FI92)</f>
        <v>0</v>
      </c>
      <c r="FL107" s="410"/>
      <c r="FM107" s="72"/>
      <c r="FN107" s="84"/>
      <c r="FO107" s="79"/>
      <c r="FP107" s="412">
        <f>IF(ISBLANK(DJ3),"",COUNTIF(FU12:FU90,"=0"))</f>
        <v>26</v>
      </c>
      <c r="FQ107" s="412"/>
      <c r="FR107" s="410">
        <f>IF(ISBLANK(DJ3),"",FP107/FP92)</f>
        <v>0.50980392156862742</v>
      </c>
      <c r="FS107" s="410"/>
      <c r="FT107" s="72"/>
      <c r="FU107" s="84"/>
      <c r="FV107" s="79"/>
      <c r="FW107" s="412">
        <f>IF(ISBLANK(GB3),"",COUNTIF(GB12:GB90,"=0"))</f>
        <v>47</v>
      </c>
      <c r="FX107" s="412"/>
      <c r="FY107" s="410">
        <f>IF(ISBLANK(GB3),"",FW107/FW92)</f>
        <v>0.97916666666666663</v>
      </c>
      <c r="FZ107" s="410"/>
      <c r="GA107" s="72"/>
      <c r="GB107" s="84"/>
      <c r="GC107" s="79"/>
      <c r="GD107" s="412">
        <f>IF(ISBLANK(GI3),"",COUNTIF(GI12:GI90,"=0"))</f>
        <v>1</v>
      </c>
      <c r="GE107" s="412"/>
      <c r="GF107" s="410">
        <f>IF(ISBLANK(GI3),"",GD107/GD92)</f>
        <v>2.2222222222222223E-2</v>
      </c>
      <c r="GG107" s="410"/>
      <c r="GH107" s="72"/>
      <c r="GI107" s="84"/>
      <c r="GJ107" s="79"/>
      <c r="GK107" s="412">
        <f>IF(ISBLANK(GP3),"",COUNTIF(GP12:GP90,"=0"))</f>
        <v>9</v>
      </c>
      <c r="GL107" s="412"/>
      <c r="GM107" s="410">
        <f>IF(ISBLANK(GP3),"",GK107/GK92)</f>
        <v>0.19148936170212766</v>
      </c>
      <c r="GN107" s="410"/>
      <c r="GO107" s="72"/>
      <c r="GP107" s="84"/>
      <c r="GQ107" s="79"/>
      <c r="GR107" s="412">
        <f>IF(ISBLANK(GW3),"",COUNTIF(GW12:GW90,"=0"))</f>
        <v>0</v>
      </c>
      <c r="GS107" s="412"/>
      <c r="GT107" s="410">
        <f>IF(ISBLANK(GI3),"",GR107/GR92)</f>
        <v>0</v>
      </c>
      <c r="GU107" s="410"/>
      <c r="GV107" s="72"/>
      <c r="GW107" s="84"/>
      <c r="GX107" s="79"/>
      <c r="GY107" s="412">
        <f>IF(ISBLANK(HD3),"",COUNTIF(HD12:HD90,"=0"))</f>
        <v>0</v>
      </c>
      <c r="GZ107" s="412"/>
      <c r="HA107" s="410">
        <f>IF(ISBLANK(HD3),"",GY107/GY92)</f>
        <v>0</v>
      </c>
      <c r="HB107" s="410"/>
      <c r="HC107" s="72"/>
      <c r="HD107" s="84"/>
      <c r="HE107" s="79"/>
      <c r="HF107" s="412">
        <f>IF(ISBLANK(HK3),"",COUNTIF(HK12:HK90,"=0"))</f>
        <v>18</v>
      </c>
      <c r="HG107" s="412"/>
      <c r="HH107" s="410">
        <f>IF(ISBLANK(HK3),"",HF107/HF92)</f>
        <v>0.375</v>
      </c>
      <c r="HI107" s="410"/>
      <c r="HJ107" s="72"/>
      <c r="HK107" s="84"/>
      <c r="HL107" s="79"/>
      <c r="HM107" s="412">
        <f>IF(ISBLANK(HR3),"",COUNTIF(HR12:HR90,"=0"))</f>
        <v>1</v>
      </c>
      <c r="HN107" s="412"/>
      <c r="HO107" s="410">
        <f>IF(ISBLANK(HR3),"",HM107/HM92)</f>
        <v>2.0833333333333332E-2</v>
      </c>
      <c r="HP107" s="410"/>
      <c r="HQ107" s="72"/>
      <c r="HR107" s="84"/>
      <c r="HS107" s="79"/>
      <c r="HT107" s="412">
        <f>IF(ISBLANK(HY3),"",COUNTIF(HY12:HY90,"=0"))</f>
        <v>2</v>
      </c>
      <c r="HU107" s="412"/>
      <c r="HV107" s="410">
        <f>IF(ISBLANK(HR3),"",HT107/HT92)</f>
        <v>4.3478260869565216E-2</v>
      </c>
      <c r="HW107" s="410"/>
      <c r="HX107" s="72"/>
      <c r="HY107" s="84"/>
      <c r="HZ107" s="79"/>
      <c r="IA107" s="412">
        <f>IF(ISBLANK(IF3),"",COUNTIF(IF12:IF90,"=0"))</f>
        <v>22</v>
      </c>
      <c r="IB107" s="412"/>
      <c r="IC107" s="410">
        <f>IF(ISBLANK(IF3),"",IA107/IA92)</f>
        <v>0.44897959183673469</v>
      </c>
      <c r="ID107" s="410"/>
      <c r="IE107" s="72"/>
      <c r="IF107" s="84"/>
      <c r="IG107" s="79"/>
      <c r="IH107" s="412">
        <f>IF(ISBLANK(IF3),"",COUNTIF(IM12:IM90,"=0"))</f>
        <v>0</v>
      </c>
      <c r="II107" s="412"/>
      <c r="IJ107" s="410">
        <f>IF(ISBLANK(IF3),"",IH107/IH92)</f>
        <v>0</v>
      </c>
      <c r="IK107" s="410"/>
      <c r="IL107" s="72"/>
      <c r="IM107" s="84"/>
      <c r="IN107" s="79"/>
      <c r="IO107" s="412">
        <f>IF(ISBLANK(IT3),"",COUNTIF(IT12:IT90,"=0"))</f>
        <v>2</v>
      </c>
      <c r="IP107" s="412"/>
      <c r="IQ107" s="410">
        <f>IF(ISBLANK(IT3),"",IO107/IO92)</f>
        <v>4.3478260869565216E-2</v>
      </c>
      <c r="IR107" s="410"/>
      <c r="IS107" s="72"/>
      <c r="IT107" s="84"/>
      <c r="IU107" s="79"/>
      <c r="IV107" s="412">
        <f>IF(ISBLANK(JA3),"",COUNTIF(JA12:JA90,"=0"))</f>
        <v>48</v>
      </c>
      <c r="IW107" s="412"/>
      <c r="IX107" s="410">
        <f>IF(ISBLANK(JA3),"",IV107/IV92)</f>
        <v>0.97959183673469385</v>
      </c>
      <c r="IY107" s="410"/>
      <c r="IZ107" s="72"/>
      <c r="JA107" s="84"/>
      <c r="JB107" s="79"/>
      <c r="JC107" s="412">
        <f>IF(ISBLANK(JH3),"",COUNTIF(JH12:JH90,"=0"))</f>
        <v>0</v>
      </c>
      <c r="JD107" s="412"/>
      <c r="JE107" s="410">
        <f>IF(ISBLANK(JH3),"",JC107/JC92)</f>
        <v>0</v>
      </c>
      <c r="JF107" s="410"/>
      <c r="JG107" s="72"/>
      <c r="JH107" s="84"/>
      <c r="JI107" s="79"/>
      <c r="JJ107" s="412">
        <f>IF(ISBLANK(JH3),"",COUNTIF(JO12:JO90,"=0"))</f>
        <v>0</v>
      </c>
      <c r="JK107" s="412"/>
      <c r="JL107" s="410" t="e">
        <f>IF(ISBLANK(JH3),"",JJ107/JJ92)</f>
        <v>#DIV/0!</v>
      </c>
      <c r="JM107" s="410"/>
      <c r="JN107" s="72"/>
      <c r="JO107" s="84"/>
      <c r="JP107" s="79"/>
      <c r="JQ107" s="412">
        <f>IF(ISBLANK(JV3),"",COUNTIF(JV12:JV90,"=0"))</f>
        <v>1</v>
      </c>
      <c r="JR107" s="412"/>
      <c r="JS107" s="410">
        <f>IF(ISBLANK(JV3),"",JQ107/JQ92)</f>
        <v>2.3809523809523808E-2</v>
      </c>
      <c r="JT107" s="410"/>
      <c r="JU107" s="72"/>
      <c r="JV107" s="84"/>
      <c r="JW107" s="79"/>
      <c r="JX107" s="412">
        <f>IF(ISBLANK(KQ3),"",COUNTIF(KC12:KC90,"=0"))</f>
        <v>0</v>
      </c>
      <c r="JY107" s="412"/>
      <c r="JZ107" s="410" t="e">
        <f>IF(ISBLANK(KQ3),"",JX107/JX92)</f>
        <v>#DIV/0!</v>
      </c>
      <c r="KA107" s="410"/>
      <c r="KB107" s="72"/>
      <c r="KC107" s="84"/>
      <c r="KD107" s="79"/>
      <c r="KE107" s="412">
        <f>IF(ISBLANK(KJ3),"",COUNTIF(KJ12:KJ90,"=0"))</f>
        <v>0</v>
      </c>
      <c r="KF107" s="412"/>
      <c r="KG107" s="410">
        <f>IF(ISBLANK(KJ3),"",KE107/KE92)</f>
        <v>0</v>
      </c>
      <c r="KH107" s="410"/>
      <c r="KI107" s="72"/>
      <c r="KJ107" s="84"/>
      <c r="KK107" s="79"/>
      <c r="KL107" s="412">
        <f>IF(ISBLANK(KQ3),"",COUNTIF(KQ12:KQ90,"=0"))</f>
        <v>33</v>
      </c>
      <c r="KM107" s="412"/>
      <c r="KN107" s="410">
        <f>IF(ISBLANK(KQ3),"",KL107/KL92)</f>
        <v>0.76744186046511631</v>
      </c>
      <c r="KO107" s="410"/>
      <c r="KP107" s="72"/>
      <c r="KQ107" s="84"/>
      <c r="KR107" s="79"/>
      <c r="KS107" s="412">
        <f>IF(ISBLANK(KX3),"",COUNTIF(KX12:KX90,"=0"))</f>
        <v>2</v>
      </c>
      <c r="KT107" s="412"/>
      <c r="KU107" s="410">
        <f>IF(ISBLANK(KX3),"",KS107/KS92)</f>
        <v>4.6511627906976744E-2</v>
      </c>
      <c r="KV107" s="410"/>
      <c r="KW107" s="72"/>
      <c r="KX107" s="84"/>
      <c r="KY107" s="80"/>
      <c r="KZ107" s="412">
        <f>IF(ISBLANK(LE3),"",COUNTIF(LE12:LE90,"=0"))</f>
        <v>0</v>
      </c>
      <c r="LA107" s="412"/>
      <c r="LB107" s="410">
        <f>IF(ISBLANK(LE3),"",KZ107/KZ92)</f>
        <v>0</v>
      </c>
      <c r="LC107" s="410"/>
      <c r="LD107" s="72"/>
      <c r="LE107" s="84"/>
      <c r="LF107" s="79"/>
      <c r="LG107" s="412">
        <f>IF(ISBLANK(LL3),"",COUNTIF(LL12:LL90,"=0"))</f>
        <v>3</v>
      </c>
      <c r="LH107" s="412"/>
      <c r="LI107" s="410">
        <f>IF(ISBLANK(LL3),"",LG107/LG92)</f>
        <v>7.4999999999999997E-2</v>
      </c>
      <c r="LJ107" s="410"/>
      <c r="LK107" s="72"/>
      <c r="LL107" s="84"/>
      <c r="LM107" s="79"/>
      <c r="LN107" s="412">
        <f>IF(ISBLANK(LS3),"",COUNTIF(LS12:LS90,"=0"))</f>
        <v>18</v>
      </c>
      <c r="LO107" s="412"/>
      <c r="LP107" s="410">
        <f>IF(ISBLANK(LS3),"",LN107/LN92)</f>
        <v>0.41860465116279072</v>
      </c>
      <c r="LQ107" s="410"/>
      <c r="LR107" s="72"/>
      <c r="LS107" s="84"/>
      <c r="LT107" s="79"/>
      <c r="LU107" s="412">
        <f>IF(ISBLANK(LZ3),"",COUNTIF(LZ12:LZ90,"=0"))</f>
        <v>0</v>
      </c>
      <c r="LV107" s="412"/>
      <c r="LW107" s="410">
        <f>IF(ISBLANK(LS3),"",LU107/LU92)</f>
        <v>0</v>
      </c>
      <c r="LX107" s="410"/>
      <c r="LY107" s="72"/>
      <c r="LZ107" s="84"/>
      <c r="MA107" s="79"/>
      <c r="MB107" s="412">
        <f>IF(ISBLANK(MG3),"",COUNTIF(MG12:MG90,"=0"))</f>
        <v>11</v>
      </c>
      <c r="MC107" s="412"/>
      <c r="MD107" s="410">
        <f>IF(ISBLANK(MG3),"",MB107/MB92)</f>
        <v>0.2558139534883721</v>
      </c>
      <c r="ME107" s="410"/>
      <c r="MF107" s="72"/>
      <c r="MG107" s="84"/>
      <c r="MH107" s="79"/>
      <c r="MI107" s="412" t="str">
        <f>IF(ISBLANK(MN3),"",COUNTIF(MN12:MN90,"=0"))</f>
        <v/>
      </c>
      <c r="MJ107" s="412"/>
      <c r="MK107" s="410" t="str">
        <f>IF(ISBLANK(MN3),"",MI107/MI92)</f>
        <v/>
      </c>
      <c r="ML107" s="410"/>
      <c r="MM107" s="72"/>
      <c r="MN107" s="84"/>
      <c r="MO107" s="79"/>
      <c r="MP107" s="412">
        <f>IF(ISBLANK(MU3),"",COUNTIF(MU12:MU90,"=0"))</f>
        <v>0</v>
      </c>
      <c r="MQ107" s="412"/>
      <c r="MR107" s="410">
        <f>IF(ISBLANK(MU3),"",MP107/MP92)</f>
        <v>0</v>
      </c>
      <c r="MS107" s="410"/>
      <c r="MT107" s="72"/>
      <c r="MU107" s="84"/>
      <c r="MV107" s="79"/>
      <c r="MW107" s="412" t="str">
        <f>IF(ISBLANK(NP3),"",COUNTIF(NB12:NB90,"=0"))</f>
        <v/>
      </c>
      <c r="MX107" s="412"/>
      <c r="MY107" s="410" t="str">
        <f>IF(ISBLANK(NP3),"",MW107/MW92)</f>
        <v/>
      </c>
      <c r="MZ107" s="410"/>
      <c r="NA107" s="72"/>
      <c r="NB107" s="84"/>
      <c r="NC107" s="79"/>
      <c r="ND107" s="412" t="str">
        <f>IF(ISBLANK(NB3),"",COUNTIF(NI12:NI90,"=0"))</f>
        <v/>
      </c>
      <c r="NE107" s="412"/>
      <c r="NF107" s="410" t="str">
        <f>IF(ISBLANK(NB3),"",ND107/ND92)</f>
        <v/>
      </c>
      <c r="NG107" s="410"/>
      <c r="NH107" s="72"/>
      <c r="NI107" s="84"/>
      <c r="NJ107" s="79"/>
      <c r="NK107" s="412" t="str">
        <f>IF(ISBLANK(OD3),"",COUNTIF(NP12:NP90,"=0"))</f>
        <v/>
      </c>
      <c r="NL107" s="412"/>
      <c r="NM107" s="410" t="str">
        <f>IF(ISBLANK(OD3),"",NK107/NK92)</f>
        <v/>
      </c>
      <c r="NN107" s="410"/>
      <c r="NO107" s="72"/>
      <c r="NP107" s="84"/>
      <c r="NQ107" s="79"/>
      <c r="NR107" s="412" t="str">
        <f>IF(ISBLANK(NI3),"",COUNTIF(NW12:NW90,"=0"))</f>
        <v/>
      </c>
      <c r="NS107" s="412"/>
      <c r="NT107" s="410" t="str">
        <f>IF(ISBLANK(NI3),"",NR107/NR92)</f>
        <v/>
      </c>
      <c r="NU107" s="410"/>
      <c r="NV107" s="72"/>
      <c r="NW107" s="84"/>
      <c r="NX107" s="79"/>
      <c r="NY107" s="412" t="str">
        <f>IF(ISBLANK(OK3),"",COUNTIF(OD12:OD90,"=0"))</f>
        <v/>
      </c>
      <c r="NZ107" s="412"/>
      <c r="OA107" s="410" t="str">
        <f>IF(ISBLANK(OK3),"",NY107/NY92)</f>
        <v/>
      </c>
      <c r="OB107" s="410"/>
      <c r="OC107" s="72"/>
      <c r="OD107" s="84"/>
      <c r="OE107" s="79"/>
      <c r="OF107" s="412" t="str">
        <f>IF(ISBLANK(NW3),"",COUNTIF(OK12:OK90,"=0"))</f>
        <v/>
      </c>
      <c r="OG107" s="412"/>
      <c r="OH107" s="410" t="str">
        <f>IF(ISBLANK(NW3),"",OF107/OF92)</f>
        <v/>
      </c>
      <c r="OI107" s="410"/>
      <c r="OJ107" s="72"/>
      <c r="OK107" s="84"/>
      <c r="OL107" s="79"/>
      <c r="OM107" s="412" t="str">
        <f>IF(ISBLANK(OR3),"",COUNTIF(OR12:OR90,"=0"))</f>
        <v/>
      </c>
      <c r="ON107" s="412"/>
      <c r="OO107" s="410" t="str">
        <f>IF(ISBLANK(OR3),"",OM107/OM92)</f>
        <v/>
      </c>
      <c r="OP107" s="410"/>
      <c r="OQ107" s="72"/>
      <c r="OR107" s="84"/>
      <c r="OS107" s="79"/>
      <c r="OT107" s="412" t="str">
        <f>IF(ISBLANK(OY3),"",COUNTIF(OY12:OY90,"=0"))</f>
        <v/>
      </c>
      <c r="OU107" s="412"/>
      <c r="OV107" s="410" t="str">
        <f>IF(ISBLANK(OY3),"",OT107/OT92)</f>
        <v/>
      </c>
      <c r="OW107" s="410"/>
      <c r="OX107" s="72"/>
      <c r="OY107" s="84"/>
      <c r="OZ107" s="79"/>
      <c r="PA107" s="412" t="str">
        <f>IF(ISBLANK(PF3),"",COUNTIF(PF12:PF90,"=0"))</f>
        <v/>
      </c>
      <c r="PB107" s="412"/>
      <c r="PC107" s="410" t="str">
        <f>IF(ISBLANK(PF3),"",PA107/PA92)</f>
        <v/>
      </c>
      <c r="PD107" s="410"/>
      <c r="PE107" s="72"/>
      <c r="PF107" s="84"/>
      <c r="PG107" s="79"/>
      <c r="PH107" s="412" t="str">
        <f>IF(ISBLANK(PM3),"",COUNTIF(PM12:PM90,"=0"))</f>
        <v/>
      </c>
      <c r="PI107" s="412"/>
      <c r="PJ107" s="410" t="str">
        <f>IF(ISBLANK(PM3),"",PH107/PH92)</f>
        <v/>
      </c>
      <c r="PK107" s="410"/>
      <c r="PL107" s="72"/>
      <c r="PM107" s="84"/>
      <c r="PN107" s="79"/>
      <c r="PO107" s="412" t="str">
        <f>IF(ISBLANK(PT3),"",COUNTIF(PT12:PT90,"=0"))</f>
        <v/>
      </c>
      <c r="PP107" s="412"/>
      <c r="PQ107" s="410" t="str">
        <f>IF(ISBLANK(PT3),"",PO107/PO92)</f>
        <v/>
      </c>
      <c r="PR107" s="410"/>
      <c r="PS107" s="72"/>
      <c r="PT107" s="84"/>
      <c r="PU107" s="79"/>
      <c r="PV107" s="412" t="str">
        <f>IF(ISBLANK(QA3),"",COUNTIF(QA12:QA90,"=0"))</f>
        <v/>
      </c>
      <c r="PW107" s="412"/>
      <c r="PX107" s="410" t="str">
        <f>IF(ISBLANK(QA3),"",PV107/PV92)</f>
        <v/>
      </c>
      <c r="PY107" s="410"/>
      <c r="PZ107" s="72"/>
      <c r="QA107" s="84"/>
      <c r="QB107" s="79"/>
      <c r="QC107" s="412" t="str">
        <f>IF(ISBLANK(QH3),"",COUNTIF(QH12:QH90,"=0"))</f>
        <v/>
      </c>
      <c r="QD107" s="412"/>
      <c r="QE107" s="410" t="str">
        <f>IF(ISBLANK(QH3),"",QC107/QC92)</f>
        <v/>
      </c>
      <c r="QF107" s="410"/>
      <c r="QG107" s="72"/>
      <c r="QH107" s="84"/>
      <c r="QI107" s="80"/>
      <c r="QJ107" s="412" t="str">
        <f>IF(ISBLANK(QV3),"",COUNTIF(QO12:QO90,"=0"))</f>
        <v/>
      </c>
      <c r="QK107" s="412"/>
      <c r="QL107" s="410" t="str">
        <f>IF(ISBLANK(QV3),"",QJ107/QJ92)</f>
        <v/>
      </c>
      <c r="QM107" s="410"/>
      <c r="QN107" s="72"/>
      <c r="QO107" s="84"/>
      <c r="QP107" s="80"/>
      <c r="QQ107" s="412" t="str">
        <f>IF(ISBLANK(QO3),"",COUNTIF(QV12:QV90,"=0"))</f>
        <v/>
      </c>
      <c r="QR107" s="412"/>
      <c r="QS107" s="410" t="str">
        <f>IF(ISBLANK(QO3),"",QQ107/QQ92)</f>
        <v/>
      </c>
      <c r="QT107" s="410"/>
      <c r="QU107" s="72"/>
      <c r="QV107" s="84"/>
    </row>
    <row r="108" spans="1:464" ht="15" customHeight="1" thickBot="1" x14ac:dyDescent="0.25">
      <c r="A108" s="444"/>
      <c r="B108" s="86" t="s">
        <v>149</v>
      </c>
      <c r="C108" s="75"/>
      <c r="D108" s="415" t="e">
        <f>IF(ISBLANK(I3),"",SUMIF(I12:I90,"&gt;=0")/COUNTIF(I12:I90,"&gt;=0"))</f>
        <v>#DIV/0!</v>
      </c>
      <c r="E108" s="415"/>
      <c r="F108" s="87"/>
      <c r="G108" s="87"/>
      <c r="H108" s="88"/>
      <c r="I108" s="89"/>
      <c r="J108" s="78"/>
      <c r="K108" s="415">
        <f>IF(ISBLANK(P3),"",SUMIF(P12:P90,"&gt;=0")/COUNTIF(P12:P90,"&gt;=0"))</f>
        <v>27.46268656716418</v>
      </c>
      <c r="L108" s="415"/>
      <c r="M108" s="87"/>
      <c r="N108" s="87"/>
      <c r="O108" s="88"/>
      <c r="P108" s="89"/>
      <c r="Q108" s="79"/>
      <c r="R108" s="415">
        <f>IF(ISBLANK(W3),"",SUMIF(W12:W90,"&gt;=0")/COUNTIF(W12:W90,"&gt;=0"))</f>
        <v>48.70967741935484</v>
      </c>
      <c r="S108" s="415"/>
      <c r="T108" s="87"/>
      <c r="U108" s="87"/>
      <c r="V108" s="88"/>
      <c r="W108" s="89"/>
      <c r="X108" s="79"/>
      <c r="Y108" s="415">
        <f>IF(ISBLANK(AD3),"",SUMIF(AD12:AD90,"&gt;=0")/COUNTIF(AD12:AD90,"&gt;=0"))</f>
        <v>35.806451612903224</v>
      </c>
      <c r="Z108" s="415"/>
      <c r="AA108" s="87"/>
      <c r="AB108" s="87"/>
      <c r="AC108" s="88"/>
      <c r="AD108" s="89"/>
      <c r="AE108" s="79"/>
      <c r="AF108" s="415">
        <f>IF(ISBLANK(AK3),"",SUMIF(AK12:AK90,"&gt;=0")/COUNTIF(AK12:AK90,"&gt;=0"))</f>
        <v>38.448275862068968</v>
      </c>
      <c r="AG108" s="415"/>
      <c r="AH108" s="87"/>
      <c r="AI108" s="87"/>
      <c r="AJ108" s="88"/>
      <c r="AK108" s="89"/>
      <c r="AL108" s="79"/>
      <c r="AM108" s="415">
        <f>IF(ISBLANK(AR3),"",SUMIF(AR12:AR90,"&gt;=0")/COUNTIF(AR12:AR90,"&gt;=0"))</f>
        <v>42.741935483870968</v>
      </c>
      <c r="AN108" s="415"/>
      <c r="AO108" s="87"/>
      <c r="AP108" s="87"/>
      <c r="AQ108" s="88"/>
      <c r="AR108" s="89"/>
      <c r="AS108" s="79"/>
      <c r="AT108" s="415">
        <f>IF(ISBLANK(AY3),"",SUMIF(AY12:AY90,"&gt;=0")/COUNTIF(AY12:AY90,"&gt;=0"))</f>
        <v>50.333333333333336</v>
      </c>
      <c r="AU108" s="415"/>
      <c r="AV108" s="87"/>
      <c r="AW108" s="87"/>
      <c r="AX108" s="88"/>
      <c r="AY108" s="89"/>
      <c r="AZ108" s="79"/>
      <c r="BA108" s="415">
        <f>IF(ISBLANK(BF3),"",SUMIF(BF12:BF90,"&gt;=0")/COUNTIF(BF12:BF90,"&gt;=0"))</f>
        <v>52.156862745098039</v>
      </c>
      <c r="BB108" s="415"/>
      <c r="BC108" s="87"/>
      <c r="BD108" s="87"/>
      <c r="BE108" s="88"/>
      <c r="BF108" s="89"/>
      <c r="BG108" s="79"/>
      <c r="BH108" s="415">
        <f>IF(ISBLANK(BM3),"",SUMIF(BM12:BM90,"&gt;=0")/COUNTIF(BM12:BM90,"&gt;=0"))</f>
        <v>53.148148148148145</v>
      </c>
      <c r="BI108" s="415"/>
      <c r="BJ108" s="87"/>
      <c r="BK108" s="87"/>
      <c r="BL108" s="88"/>
      <c r="BM108" s="89"/>
      <c r="BN108" s="79"/>
      <c r="BO108" s="415">
        <f>IF(ISBLANK(BT3),"",SUMIF(BT12:BT90,"&gt;=0")/COUNTIF(BT12:BT90,"&gt;=0"))</f>
        <v>1.7241379310344827</v>
      </c>
      <c r="BP108" s="415"/>
      <c r="BQ108" s="87"/>
      <c r="BR108" s="87"/>
      <c r="BS108" s="88"/>
      <c r="BT108" s="89"/>
      <c r="BU108" s="79"/>
      <c r="BV108" s="415">
        <f>IF(ISBLANK(CA3),"",SUMIF(CA12:CA90,"&gt;=0")/COUNTIF(CA12:CA90,"&gt;=0"))</f>
        <v>32.807017543859651</v>
      </c>
      <c r="BW108" s="415"/>
      <c r="BX108" s="87"/>
      <c r="BY108" s="87"/>
      <c r="BZ108" s="88"/>
      <c r="CA108" s="89"/>
      <c r="CB108" s="79"/>
      <c r="CC108" s="415">
        <f>IF(ISBLANK(CH3),"",SUMIF(CH12:CH90,"&gt;=0")/COUNTIF(CH12:CH90,"&gt;=0"))</f>
        <v>14.814814814814815</v>
      </c>
      <c r="CD108" s="415"/>
      <c r="CE108" s="87"/>
      <c r="CF108" s="87"/>
      <c r="CG108" s="88"/>
      <c r="CH108" s="89"/>
      <c r="CI108" s="79"/>
      <c r="CJ108" s="415">
        <f>IF(ISBLANK(CO3),"",SUMIF(CO12:CO90,"&gt;=0")/COUNTIF(CO12:CO90,"&gt;=0"))</f>
        <v>46.666666666666664</v>
      </c>
      <c r="CK108" s="415"/>
      <c r="CL108" s="87"/>
      <c r="CM108" s="87"/>
      <c r="CN108" s="88"/>
      <c r="CO108" s="89"/>
      <c r="CP108" s="79"/>
      <c r="CQ108" s="415">
        <f>IF(ISBLANK(CV3),"",SUMIF(CV12:CV90,"&gt;=0")/COUNTIF(CV12:CV90,"&gt;=0"))</f>
        <v>42.592592592592595</v>
      </c>
      <c r="CR108" s="415"/>
      <c r="CS108" s="87"/>
      <c r="CT108" s="87"/>
      <c r="CU108" s="88"/>
      <c r="CV108" s="89"/>
      <c r="CW108" s="79"/>
      <c r="CX108" s="415">
        <f>IF(ISBLANK(DC3),"",SUMIF(DC12:DC90,"&gt;=0")/COUNTIF(DC12:DC90,"&gt;=0"))</f>
        <v>57.924528301886795</v>
      </c>
      <c r="CY108" s="415"/>
      <c r="CZ108" s="87"/>
      <c r="DA108" s="87"/>
      <c r="DB108" s="88"/>
      <c r="DC108" s="89"/>
      <c r="DD108" s="79"/>
      <c r="DE108" s="415">
        <f>IF(ISBLANK(DJ3),"",SUMIF(DJ12:DJ90,"&gt;=0")/COUNTIF(DJ12:DJ90,"&gt;=0"))</f>
        <v>50.384615384615387</v>
      </c>
      <c r="DF108" s="415"/>
      <c r="DG108" s="87"/>
      <c r="DH108" s="87"/>
      <c r="DI108" s="88"/>
      <c r="DJ108" s="89"/>
      <c r="DK108" s="79"/>
      <c r="DL108" s="415">
        <f>IF(ISBLANK(DQ3),"",SUMIF(DQ12:DQ90,"&gt;=0")/COUNTIF(DQ12:DQ90,"&gt;=0"))</f>
        <v>0.17543859649122806</v>
      </c>
      <c r="DM108" s="415"/>
      <c r="DN108" s="87"/>
      <c r="DO108" s="87"/>
      <c r="DP108" s="88"/>
      <c r="DQ108" s="89"/>
      <c r="DR108" s="79"/>
      <c r="DS108" s="415">
        <f>IF(ISBLANK(DX3),"",SUMIF(DX12:DX90,"&gt;=0")/COUNTIF(DX12:DX90,"&gt;=0"))</f>
        <v>6.3636363636363633</v>
      </c>
      <c r="DT108" s="415"/>
      <c r="DU108" s="87"/>
      <c r="DV108" s="87"/>
      <c r="DW108" s="88"/>
      <c r="DX108" s="89"/>
      <c r="DY108" s="79"/>
      <c r="DZ108" s="415">
        <f>IF(ISBLANK(EE3),"",SUMIF(EE12:EE90,"&gt;=0")/COUNTIF(EE12:EE90,"&gt;=0"))</f>
        <v>47.115384615384613</v>
      </c>
      <c r="EA108" s="415"/>
      <c r="EB108" s="87"/>
      <c r="EC108" s="87"/>
      <c r="ED108" s="88"/>
      <c r="EE108" s="89"/>
      <c r="EF108" s="79"/>
      <c r="EG108" s="415">
        <f>IF(ISBLANK(EL3),"",SUMIF(EL12:EL90,"&gt;=0")/COUNTIF(EL12:EL90,"&gt;=0"))</f>
        <v>23.333333333333332</v>
      </c>
      <c r="EH108" s="415"/>
      <c r="EI108" s="87"/>
      <c r="EJ108" s="87"/>
      <c r="EK108" s="88"/>
      <c r="EL108" s="89"/>
      <c r="EM108" s="79"/>
      <c r="EN108" s="415">
        <f>IF(ISBLANK(ES3),"",SUMIF(ES12:ES90,"&gt;=0")/COUNTIF(ES12:ES90,"&gt;=0"))</f>
        <v>44.117647058823529</v>
      </c>
      <c r="EO108" s="415"/>
      <c r="EP108" s="87"/>
      <c r="EQ108" s="87"/>
      <c r="ER108" s="88"/>
      <c r="ES108" s="89"/>
      <c r="ET108" s="79"/>
      <c r="EU108" s="415">
        <f>IF(ISBLANK(EZ3),"",SUMIF(EZ12:EZ90,"&gt;=0")/COUNTIF(EZ12:EZ90,"&gt;=0"))</f>
        <v>28.541666666666668</v>
      </c>
      <c r="EV108" s="415"/>
      <c r="EW108" s="87"/>
      <c r="EX108" s="87"/>
      <c r="EY108" s="88"/>
      <c r="EZ108" s="89"/>
      <c r="FA108" s="79"/>
      <c r="FB108" s="415">
        <f>IF(ISBLANK(BM3),"",SUMIF(FG12:FG90,"&gt;=0")/COUNTIF(FG12:FG90,"&gt;=0"))</f>
        <v>32.765957446808514</v>
      </c>
      <c r="FC108" s="415"/>
      <c r="FD108" s="87"/>
      <c r="FE108" s="87"/>
      <c r="FF108" s="88"/>
      <c r="FG108" s="89"/>
      <c r="FH108" s="79"/>
      <c r="FI108" s="415">
        <f>IF(ISBLANK(FN3),"",SUMIF(FN12:FN90,"&gt;=0")/COUNTIF(FN12:FN90,"&gt;=0"))</f>
        <v>55.957446808510639</v>
      </c>
      <c r="FJ108" s="415"/>
      <c r="FK108" s="87"/>
      <c r="FL108" s="87"/>
      <c r="FM108" s="88"/>
      <c r="FN108" s="89"/>
      <c r="FO108" s="79"/>
      <c r="FP108" s="415">
        <f>IF(ISBLANK(DJ3),"",SUMIF(FU12:FU90,"&gt;=0")/COUNTIF(FU12:FU90,"&gt;=0"))</f>
        <v>9.6078431372549016</v>
      </c>
      <c r="FQ108" s="415"/>
      <c r="FR108" s="87"/>
      <c r="FS108" s="87"/>
      <c r="FT108" s="88"/>
      <c r="FU108" s="89"/>
      <c r="FV108" s="79"/>
      <c r="FW108" s="415">
        <f>IF(ISBLANK(GB3),"",SUMIF(GB12:GB90,"&gt;=0")/COUNTIF(GB12:GB90,"&gt;=0"))</f>
        <v>0.20833333333333334</v>
      </c>
      <c r="FX108" s="415"/>
      <c r="FY108" s="87"/>
      <c r="FZ108" s="87"/>
      <c r="GA108" s="88"/>
      <c r="GB108" s="89"/>
      <c r="GC108" s="79"/>
      <c r="GD108" s="415">
        <f>IF(ISBLANK(GI3),"",SUMIF(GI12:GI90,"&gt;=0")/COUNTIF(GI12:GI90,"&gt;=0"))</f>
        <v>34.666666666666664</v>
      </c>
      <c r="GE108" s="415"/>
      <c r="GF108" s="87"/>
      <c r="GG108" s="87"/>
      <c r="GH108" s="88"/>
      <c r="GI108" s="89"/>
      <c r="GJ108" s="79"/>
      <c r="GK108" s="415">
        <f>IF(ISBLANK(GP3),"",SUMIF(GP12:GP90,"&gt;=0")/COUNTIF(GP12:GP90,"&gt;=0"))</f>
        <v>30.851063829787233</v>
      </c>
      <c r="GL108" s="415"/>
      <c r="GM108" s="87"/>
      <c r="GN108" s="87"/>
      <c r="GO108" s="88"/>
      <c r="GP108" s="89"/>
      <c r="GQ108" s="79"/>
      <c r="GR108" s="415">
        <f>IF(ISBLANK(GW3),"",SUMIF(GW12:GW90,"&gt;=0")/COUNTIF(GW12:GW90,"&gt;=0"))</f>
        <v>40</v>
      </c>
      <c r="GS108" s="415"/>
      <c r="GT108" s="87"/>
      <c r="GU108" s="87"/>
      <c r="GV108" s="88"/>
      <c r="GW108" s="89"/>
      <c r="GX108" s="79"/>
      <c r="GY108" s="415">
        <f>IF(ISBLANK(HD3),"",SUMIF(HD12:HD90,"&gt;=0")/COUNTIF(HD12:HD90,"&gt;=0"))</f>
        <v>45.6</v>
      </c>
      <c r="GZ108" s="415"/>
      <c r="HA108" s="87"/>
      <c r="HB108" s="87"/>
      <c r="HC108" s="88"/>
      <c r="HD108" s="89"/>
      <c r="HE108" s="79"/>
      <c r="HF108" s="415">
        <f>IF(ISBLANK(HK3),"",SUMIF(HK12:HK90,"&gt;=0")/COUNTIF(HK12:HK90,"&gt;=0"))</f>
        <v>18.75</v>
      </c>
      <c r="HG108" s="415"/>
      <c r="HH108" s="87"/>
      <c r="HI108" s="87"/>
      <c r="HJ108" s="88"/>
      <c r="HK108" s="89"/>
      <c r="HL108" s="79"/>
      <c r="HM108" s="415">
        <f>IF(ISBLANK(HR3),"",SUMIF(HR12:HR90,"&gt;=0")/COUNTIF(HR12:HR90,"&gt;=0"))</f>
        <v>36.666666666666664</v>
      </c>
      <c r="HN108" s="415"/>
      <c r="HO108" s="87"/>
      <c r="HP108" s="87"/>
      <c r="HQ108" s="88"/>
      <c r="HR108" s="89"/>
      <c r="HS108" s="79"/>
      <c r="HT108" s="415">
        <f>IF(ISBLANK(HY3),"",SUMIF(HY12:HY90,"&gt;=0")/COUNTIF(HY12:HY90,"&gt;=0"))</f>
        <v>42.173913043478258</v>
      </c>
      <c r="HU108" s="415"/>
      <c r="HV108" s="87"/>
      <c r="HW108" s="87"/>
      <c r="HX108" s="88"/>
      <c r="HY108" s="89"/>
      <c r="HZ108" s="79"/>
      <c r="IA108" s="415">
        <f>IF(ISBLANK(IM3),"",SUMIF(IF12:IF90,"&gt;=0")/COUNTIF(IF12:IF90,"&gt;=0"))</f>
        <v>13.469387755102041</v>
      </c>
      <c r="IB108" s="415"/>
      <c r="IC108" s="87"/>
      <c r="ID108" s="87"/>
      <c r="IE108" s="88"/>
      <c r="IF108" s="89"/>
      <c r="IG108" s="79"/>
      <c r="IH108" s="415">
        <f>IF(ISBLANK(IF3),"",SUMIF(IM12:IM90,"&gt;=0")/COUNTIF(IM12:IM90,"&gt;=0"))</f>
        <v>43.333333333333336</v>
      </c>
      <c r="II108" s="415"/>
      <c r="IJ108" s="87"/>
      <c r="IK108" s="87"/>
      <c r="IL108" s="88"/>
      <c r="IM108" s="89"/>
      <c r="IN108" s="79"/>
      <c r="IO108" s="415">
        <f>IF(ISBLANK(IT3),"",SUMIF(IT12:IT90,"&gt;=0")/COUNTIF(IT12:IT90,"&gt;=0"))</f>
        <v>36.956521739130437</v>
      </c>
      <c r="IP108" s="415"/>
      <c r="IQ108" s="87"/>
      <c r="IR108" s="87"/>
      <c r="IS108" s="88"/>
      <c r="IT108" s="89"/>
      <c r="IU108" s="79"/>
      <c r="IV108" s="415">
        <f>IF(ISBLANK(JA3),"",SUMIF(JA12:JA90,"&gt;=0")/COUNTIF(JA12:JA90,"&gt;=0"))</f>
        <v>0.40816326530612246</v>
      </c>
      <c r="IW108" s="415"/>
      <c r="IX108" s="87"/>
      <c r="IY108" s="87"/>
      <c r="IZ108" s="88"/>
      <c r="JA108" s="89"/>
      <c r="JB108" s="79"/>
      <c r="JC108" s="415">
        <f>IF(ISBLANK(JH3),"",SUMIF(JH12:JH90,"&gt;=0")/COUNTIF(JH12:JH90,"&gt;=0"))</f>
        <v>63.80952380952381</v>
      </c>
      <c r="JD108" s="415"/>
      <c r="JE108" s="87"/>
      <c r="JF108" s="87"/>
      <c r="JG108" s="88"/>
      <c r="JH108" s="89"/>
      <c r="JI108" s="79"/>
      <c r="JJ108" s="415" t="e">
        <f>IF(ISBLANK(JH3),"",SUMIF(JO12:JO90,"&gt;=0")/COUNTIF(JO12:JO90,"&gt;=0"))</f>
        <v>#DIV/0!</v>
      </c>
      <c r="JK108" s="415"/>
      <c r="JL108" s="87"/>
      <c r="JM108" s="87"/>
      <c r="JN108" s="88"/>
      <c r="JO108" s="89"/>
      <c r="JP108" s="79"/>
      <c r="JQ108" s="415">
        <f>IF(ISBLANK(JV3),"",SUMIF(JV12:JV90,"&gt;=0")/COUNTIF(JV12:JV90,"&gt;=0"))</f>
        <v>37.38095238095238</v>
      </c>
      <c r="JR108" s="415"/>
      <c r="JS108" s="87"/>
      <c r="JT108" s="87"/>
      <c r="JU108" s="88"/>
      <c r="JV108" s="89"/>
      <c r="JW108" s="79"/>
      <c r="JX108" s="415" t="e">
        <f>IF(ISBLANK(KQ3),"",SUMIF(KC12:KC90,"&gt;=0")/COUNTIF(KC12:KC90,"&gt;=0"))</f>
        <v>#DIV/0!</v>
      </c>
      <c r="JY108" s="415"/>
      <c r="JZ108" s="87"/>
      <c r="KA108" s="87"/>
      <c r="KB108" s="88"/>
      <c r="KC108" s="89"/>
      <c r="KD108" s="79"/>
      <c r="KE108" s="415">
        <f>IF(ISBLANK(KJ3),"",SUMIF(KJ12:KJ90,"&gt;=0")/COUNTIF(KJ12:KJ90,"&gt;=0"))</f>
        <v>48.695652173913047</v>
      </c>
      <c r="KF108" s="415"/>
      <c r="KG108" s="87"/>
      <c r="KH108" s="87"/>
      <c r="KI108" s="88"/>
      <c r="KJ108" s="89"/>
      <c r="KK108" s="79"/>
      <c r="KL108" s="415">
        <f>IF(ISBLANK(KQ3),"",SUMIF(KQ12:KQ90,"&gt;=0")/COUNTIF(KQ12:KQ90,"&gt;=0"))</f>
        <v>5.3488372093023253</v>
      </c>
      <c r="KM108" s="415"/>
      <c r="KN108" s="87"/>
      <c r="KO108" s="87"/>
      <c r="KP108" s="88"/>
      <c r="KQ108" s="89"/>
      <c r="KR108" s="79"/>
      <c r="KS108" s="415">
        <f>IF(ISBLANK(KX3),"",SUMIF(KX12:KX90,"&gt;=0")/COUNTIF(KX12:KX90,"&gt;=0"))</f>
        <v>35.581395348837212</v>
      </c>
      <c r="KT108" s="415"/>
      <c r="KU108" s="87"/>
      <c r="KV108" s="87"/>
      <c r="KW108" s="88"/>
      <c r="KX108" s="89"/>
      <c r="KY108" s="80"/>
      <c r="KZ108" s="415">
        <f>IF(ISBLANK(LE3),"",SUMIF(LE12:LE90,"&gt;=0")/COUNTIF(LE12:LE90,"&gt;=0"))</f>
        <v>27.555555555555557</v>
      </c>
      <c r="LA108" s="415"/>
      <c r="LB108" s="87"/>
      <c r="LC108" s="87"/>
      <c r="LD108" s="88"/>
      <c r="LE108" s="89"/>
      <c r="LF108" s="79"/>
      <c r="LG108" s="415">
        <f>IF(ISBLANK(LL3),"",SUMIF(LL12:LL90,"&gt;=0")/COUNTIF(LL12:LL90,"&gt;=0"))</f>
        <v>36.25</v>
      </c>
      <c r="LH108" s="415"/>
      <c r="LI108" s="87"/>
      <c r="LJ108" s="87"/>
      <c r="LK108" s="88"/>
      <c r="LL108" s="89"/>
      <c r="LM108" s="79"/>
      <c r="LN108" s="415">
        <f>IF(ISBLANK(LS3),"",SUMIF(LS12:LS90,"&gt;=0")/COUNTIF(LS12:LS90,"&gt;=0"))</f>
        <v>14.418604651162791</v>
      </c>
      <c r="LO108" s="415"/>
      <c r="LP108" s="87"/>
      <c r="LQ108" s="87"/>
      <c r="LR108" s="88"/>
      <c r="LS108" s="89"/>
      <c r="LT108" s="79"/>
      <c r="LU108" s="415">
        <f>IF(ISBLANK(LZ3),"",SUMIF(LZ12:LZ90,"&gt;=0")/COUNTIF(LZ12:LZ90,"&gt;=0"))</f>
        <v>44.761904761904759</v>
      </c>
      <c r="LV108" s="415"/>
      <c r="LW108" s="87"/>
      <c r="LX108" s="87"/>
      <c r="LY108" s="88"/>
      <c r="LZ108" s="89"/>
      <c r="MA108" s="79"/>
      <c r="MB108" s="415">
        <f>IF(ISBLANK(MG3),"",SUMIF(MG12:MG90,"&gt;=0")/COUNTIF(MG12:MG90,"&gt;=0"))</f>
        <v>20.465116279069768</v>
      </c>
      <c r="MC108" s="415"/>
      <c r="MD108" s="87"/>
      <c r="ME108" s="87"/>
      <c r="MF108" s="88"/>
      <c r="MG108" s="89"/>
      <c r="MH108" s="79"/>
      <c r="MI108" s="415" t="str">
        <f>IF(ISBLANK(MN3),"",SUMIF(MN12:MN90,"&gt;=0")/COUNTIF(MN12:MN90,"&gt;=0"))</f>
        <v/>
      </c>
      <c r="MJ108" s="415"/>
      <c r="MK108" s="87"/>
      <c r="ML108" s="87"/>
      <c r="MM108" s="88"/>
      <c r="MN108" s="89"/>
      <c r="MO108" s="79"/>
      <c r="MP108" s="415">
        <f>IF(ISBLANK(MU3),"",SUMIF(MU12:MU90,"&gt;=0")/COUNTIF(MU12:MU90,"&gt;=0"))</f>
        <v>46.19047619047619</v>
      </c>
      <c r="MQ108" s="415"/>
      <c r="MR108" s="87"/>
      <c r="MS108" s="87"/>
      <c r="MT108" s="88"/>
      <c r="MU108" s="89"/>
      <c r="MV108" s="79"/>
      <c r="MW108" s="415" t="str">
        <f>IF(ISBLANK(NP3),"",SUMIF(NB12:NB90,"&gt;=0")/COUNTIF(NB12:NB90,"&gt;=0"))</f>
        <v/>
      </c>
      <c r="MX108" s="415"/>
      <c r="MY108" s="87"/>
      <c r="MZ108" s="87"/>
      <c r="NA108" s="88"/>
      <c r="NB108" s="89"/>
      <c r="NC108" s="79"/>
      <c r="ND108" s="415" t="str">
        <f>IF(ISBLANK(NB3),"",SUMIF(NI12:NI90,"&gt;=0")/COUNTIF(NI12:NI90,"&gt;=0"))</f>
        <v/>
      </c>
      <c r="NE108" s="415"/>
      <c r="NF108" s="87"/>
      <c r="NG108" s="87"/>
      <c r="NH108" s="88"/>
      <c r="NI108" s="89"/>
      <c r="NJ108" s="79"/>
      <c r="NK108" s="415" t="str">
        <f>IF(ISBLANK(OD3),"",SUMIF(NP12:NP90,"&gt;=0")/COUNTIF(NP12:NP90,"&gt;=0"))</f>
        <v/>
      </c>
      <c r="NL108" s="415"/>
      <c r="NM108" s="87"/>
      <c r="NN108" s="87"/>
      <c r="NO108" s="88"/>
      <c r="NP108" s="89"/>
      <c r="NQ108" s="79"/>
      <c r="NR108" s="415" t="str">
        <f>IF(ISBLANK(NI3),"",SUMIF(NW12:NW90,"&gt;=0")/COUNTIF(NW12:NW90,"&gt;=0"))</f>
        <v/>
      </c>
      <c r="NS108" s="415"/>
      <c r="NT108" s="87"/>
      <c r="NU108" s="87"/>
      <c r="NV108" s="88"/>
      <c r="NW108" s="89"/>
      <c r="NX108" s="79"/>
      <c r="NY108" s="415" t="str">
        <f>IF(ISBLANK(OK3),"",SUMIF(OD12:OD90,"&gt;=0")/COUNTIF(OD12:OD90,"&gt;=0"))</f>
        <v/>
      </c>
      <c r="NZ108" s="415"/>
      <c r="OA108" s="87"/>
      <c r="OB108" s="87"/>
      <c r="OC108" s="88"/>
      <c r="OD108" s="89"/>
      <c r="OE108" s="79"/>
      <c r="OF108" s="415" t="str">
        <f>IF(ISBLANK(NW3),"",SUMIF(OK12:OK90,"&gt;=0")/COUNTIF(OK12:OK90,"&gt;=0"))</f>
        <v/>
      </c>
      <c r="OG108" s="415"/>
      <c r="OH108" s="87"/>
      <c r="OI108" s="87"/>
      <c r="OJ108" s="88"/>
      <c r="OK108" s="89"/>
      <c r="OL108" s="79"/>
      <c r="OM108" s="415" t="str">
        <f>IF(ISBLANK(OR3),"",SUMIF(OR12:OR90,"&gt;=0")/COUNTIF(OR12:OR90,"&gt;=0"))</f>
        <v/>
      </c>
      <c r="ON108" s="415"/>
      <c r="OO108" s="87"/>
      <c r="OP108" s="87"/>
      <c r="OQ108" s="88"/>
      <c r="OR108" s="89"/>
      <c r="OS108" s="79"/>
      <c r="OT108" s="415" t="str">
        <f>IF(ISBLANK(OY3),"",SUMIF(OY12:OY90,"&gt;=0")/COUNTIF(OY12:OY90,"&gt;=0"))</f>
        <v/>
      </c>
      <c r="OU108" s="415"/>
      <c r="OV108" s="87"/>
      <c r="OW108" s="87"/>
      <c r="OX108" s="88"/>
      <c r="OY108" s="89"/>
      <c r="OZ108" s="79"/>
      <c r="PA108" s="415" t="str">
        <f>IF(ISBLANK(PF3),"",SUMIF(PF12:PF90,"&gt;=0")/COUNTIF(PF12:PF90,"&gt;=0"))</f>
        <v/>
      </c>
      <c r="PB108" s="415"/>
      <c r="PC108" s="87"/>
      <c r="PD108" s="87"/>
      <c r="PE108" s="88"/>
      <c r="PF108" s="89"/>
      <c r="PG108" s="79"/>
      <c r="PH108" s="415" t="str">
        <f>IF(ISBLANK(PM3),"",SUMIF(PM12:PM90,"&gt;=0")/COUNTIF(PM12:PM90,"&gt;=0"))</f>
        <v/>
      </c>
      <c r="PI108" s="415"/>
      <c r="PJ108" s="87"/>
      <c r="PK108" s="87"/>
      <c r="PL108" s="88"/>
      <c r="PM108" s="89"/>
      <c r="PN108" s="79"/>
      <c r="PO108" s="415" t="str">
        <f>IF(ISBLANK(PT3),"",SUMIF(PT12:PT90,"&gt;=0")/COUNTIF(PT12:PT90,"&gt;=0"))</f>
        <v/>
      </c>
      <c r="PP108" s="415"/>
      <c r="PQ108" s="87"/>
      <c r="PR108" s="87"/>
      <c r="PS108" s="88"/>
      <c r="PT108" s="89"/>
      <c r="PU108" s="79"/>
      <c r="PV108" s="415" t="str">
        <f>IF(ISBLANK(QA3),"",SUMIF(QA12:QA90,"&gt;=0")/COUNTIF(QA12:QA90,"&gt;=0"))</f>
        <v/>
      </c>
      <c r="PW108" s="415"/>
      <c r="PX108" s="87"/>
      <c r="PY108" s="87"/>
      <c r="PZ108" s="88"/>
      <c r="QA108" s="89"/>
      <c r="QB108" s="79"/>
      <c r="QC108" s="415" t="str">
        <f>IF(ISBLANK(QH3),"",SUMIF(QH12:QH90,"&gt;=0")/COUNTIF(QH12:QH90,"&gt;=0"))</f>
        <v/>
      </c>
      <c r="QD108" s="415"/>
      <c r="QE108" s="87"/>
      <c r="QF108" s="87"/>
      <c r="QG108" s="88"/>
      <c r="QH108" s="89"/>
      <c r="QI108" s="80"/>
      <c r="QJ108" s="415" t="str">
        <f>IF(ISBLANK(QV3),"",SUMIF(QO12:QO90,"&gt;=0")/COUNTIF(QO12:QO90,"&gt;=0"))</f>
        <v/>
      </c>
      <c r="QK108" s="415"/>
      <c r="QL108" s="87"/>
      <c r="QM108" s="87"/>
      <c r="QN108" s="88"/>
      <c r="QO108" s="89"/>
      <c r="QP108" s="80"/>
      <c r="QQ108" s="415" t="str">
        <f>IF(ISBLANK(QO3),"",SUMIF(QV12:QV90,"&gt;=0")/COUNTIF(QV12:QV90,"&gt;=0"))</f>
        <v/>
      </c>
      <c r="QR108" s="415"/>
      <c r="QS108" s="87"/>
      <c r="QT108" s="87"/>
      <c r="QU108" s="88"/>
      <c r="QV108" s="89"/>
    </row>
    <row r="109" spans="1:464" ht="15" x14ac:dyDescent="0.2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5" x14ac:dyDescent="0.2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>
        <f t="shared" ref="LP110:LP141" si="1">MD12</f>
        <v>20</v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>
        <f t="shared" ref="MD110:MD141" si="3">MR12</f>
        <v>20</v>
      </c>
      <c r="ME110" s="186"/>
      <c r="MF110" s="186"/>
      <c r="MG110" s="186"/>
      <c r="MH110" s="186"/>
      <c r="MI110" s="186"/>
      <c r="MJ110" s="186"/>
      <c r="MK110" s="186" t="str">
        <f t="shared" ref="MK110:MK141" si="4">MY12</f>
        <v/>
      </c>
      <c r="ML110" s="186"/>
      <c r="MM110" s="186"/>
      <c r="MN110" s="186"/>
      <c r="MO110" s="186"/>
      <c r="MP110" s="186"/>
      <c r="MQ110" s="186"/>
      <c r="MR110" s="186" t="str">
        <f t="shared" ref="MR110:MR141" si="5">NF12</f>
        <v/>
      </c>
      <c r="MS110" s="186"/>
      <c r="MT110" s="186"/>
      <c r="MU110" s="186"/>
      <c r="MV110" s="186"/>
      <c r="MW110" s="186"/>
      <c r="MX110" s="186"/>
      <c r="MY110" s="186" t="str">
        <f t="shared" ref="MY110:MY141" si="6">NM12</f>
        <v/>
      </c>
      <c r="MZ110" s="186"/>
      <c r="NA110" s="186"/>
      <c r="NB110" s="186"/>
      <c r="NC110" s="186"/>
      <c r="ND110" s="186"/>
      <c r="NE110" s="186"/>
      <c r="NF110" s="186" t="str">
        <f t="shared" ref="NF110:NF141" si="7">NT12</f>
        <v/>
      </c>
      <c r="NG110" s="186"/>
      <c r="NH110" s="186"/>
      <c r="NI110" s="186"/>
      <c r="NJ110" s="186"/>
      <c r="NK110" s="186"/>
      <c r="NL110" s="186"/>
      <c r="NM110" s="186" t="str">
        <f t="shared" ref="NM110:NM141" si="8">OA12</f>
        <v/>
      </c>
      <c r="NN110" s="186"/>
      <c r="NO110" s="186"/>
      <c r="NP110" s="186"/>
      <c r="NQ110" s="186"/>
      <c r="NR110" s="186"/>
      <c r="NS110" s="186"/>
      <c r="NT110" s="186" t="str">
        <f t="shared" ref="NT110:NT141" si="9">OH12</f>
        <v/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5" x14ac:dyDescent="0.2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>
        <f t="shared" si="1"/>
        <v>0</v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>
        <f t="shared" si="3"/>
        <v>0</v>
      </c>
      <c r="ME111" s="186"/>
      <c r="MF111" s="186"/>
      <c r="MG111" s="186"/>
      <c r="MH111" s="186"/>
      <c r="MI111" s="186"/>
      <c r="MJ111" s="186"/>
      <c r="MK111" s="186" t="str">
        <f t="shared" si="4"/>
        <v/>
      </c>
      <c r="ML111" s="186"/>
      <c r="MM111" s="186"/>
      <c r="MN111" s="186"/>
      <c r="MO111" s="186"/>
      <c r="MP111" s="186"/>
      <c r="MQ111" s="186"/>
      <c r="MR111" s="186" t="str">
        <f t="shared" si="5"/>
        <v/>
      </c>
      <c r="MS111" s="186"/>
      <c r="MT111" s="186"/>
      <c r="MU111" s="186"/>
      <c r="MV111" s="186"/>
      <c r="MW111" s="186"/>
      <c r="MX111" s="186"/>
      <c r="MY111" s="186" t="str">
        <f t="shared" si="6"/>
        <v/>
      </c>
      <c r="MZ111" s="186"/>
      <c r="NA111" s="186"/>
      <c r="NB111" s="186"/>
      <c r="NC111" s="186"/>
      <c r="ND111" s="186"/>
      <c r="NE111" s="186"/>
      <c r="NF111" s="186" t="str">
        <f t="shared" si="7"/>
        <v/>
      </c>
      <c r="NG111" s="186"/>
      <c r="NH111" s="186"/>
      <c r="NI111" s="186"/>
      <c r="NJ111" s="186"/>
      <c r="NK111" s="186"/>
      <c r="NL111" s="186"/>
      <c r="NM111" s="186" t="str">
        <f t="shared" si="8"/>
        <v/>
      </c>
      <c r="NN111" s="186"/>
      <c r="NO111" s="186"/>
      <c r="NP111" s="186"/>
      <c r="NQ111" s="186"/>
      <c r="NR111" s="186"/>
      <c r="NS111" s="186"/>
      <c r="NT111" s="186" t="str">
        <f t="shared" si="9"/>
        <v/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5" x14ac:dyDescent="0.2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>
        <f t="shared" si="1"/>
        <v>0</v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>
        <f t="shared" si="3"/>
        <v>0</v>
      </c>
      <c r="ME112" s="186"/>
      <c r="MF112" s="186"/>
      <c r="MG112" s="186"/>
      <c r="MH112" s="186"/>
      <c r="MI112" s="186"/>
      <c r="MJ112" s="186"/>
      <c r="MK112" s="186" t="str">
        <f t="shared" si="4"/>
        <v/>
      </c>
      <c r="ML112" s="186"/>
      <c r="MM112" s="186"/>
      <c r="MN112" s="186"/>
      <c r="MO112" s="186"/>
      <c r="MP112" s="186"/>
      <c r="MQ112" s="186"/>
      <c r="MR112" s="186" t="str">
        <f t="shared" si="5"/>
        <v/>
      </c>
      <c r="MS112" s="186"/>
      <c r="MT112" s="186"/>
      <c r="MU112" s="186"/>
      <c r="MV112" s="186"/>
      <c r="MW112" s="186"/>
      <c r="MX112" s="186"/>
      <c r="MY112" s="186" t="str">
        <f t="shared" si="6"/>
        <v/>
      </c>
      <c r="MZ112" s="186"/>
      <c r="NA112" s="186"/>
      <c r="NB112" s="186"/>
      <c r="NC112" s="186"/>
      <c r="ND112" s="186"/>
      <c r="NE112" s="186"/>
      <c r="NF112" s="186" t="str">
        <f t="shared" si="7"/>
        <v/>
      </c>
      <c r="NG112" s="186"/>
      <c r="NH112" s="186"/>
      <c r="NI112" s="186"/>
      <c r="NJ112" s="186"/>
      <c r="NK112" s="186"/>
      <c r="NL112" s="186"/>
      <c r="NM112" s="186" t="str">
        <f t="shared" si="8"/>
        <v/>
      </c>
      <c r="NN112" s="186"/>
      <c r="NO112" s="186"/>
      <c r="NP112" s="186"/>
      <c r="NQ112" s="186"/>
      <c r="NR112" s="186"/>
      <c r="NS112" s="186"/>
      <c r="NT112" s="186" t="str">
        <f t="shared" si="9"/>
        <v/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5" x14ac:dyDescent="0.2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>
        <f t="shared" si="1"/>
        <v>0</v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>
        <f t="shared" si="3"/>
        <v>0</v>
      </c>
      <c r="ME113" s="186"/>
      <c r="MF113" s="186"/>
      <c r="MG113" s="186"/>
      <c r="MH113" s="186"/>
      <c r="MI113" s="186"/>
      <c r="MJ113" s="186"/>
      <c r="MK113" s="186" t="str">
        <f t="shared" si="4"/>
        <v/>
      </c>
      <c r="ML113" s="186"/>
      <c r="MM113" s="186"/>
      <c r="MN113" s="186"/>
      <c r="MO113" s="186"/>
      <c r="MP113" s="186"/>
      <c r="MQ113" s="186"/>
      <c r="MR113" s="186" t="str">
        <f t="shared" si="5"/>
        <v/>
      </c>
      <c r="MS113" s="186"/>
      <c r="MT113" s="186"/>
      <c r="MU113" s="186"/>
      <c r="MV113" s="186"/>
      <c r="MW113" s="186"/>
      <c r="MX113" s="186"/>
      <c r="MY113" s="186" t="str">
        <f t="shared" si="6"/>
        <v/>
      </c>
      <c r="MZ113" s="186"/>
      <c r="NA113" s="186"/>
      <c r="NB113" s="186"/>
      <c r="NC113" s="186"/>
      <c r="ND113" s="186"/>
      <c r="NE113" s="186"/>
      <c r="NF113" s="186" t="str">
        <f t="shared" si="7"/>
        <v/>
      </c>
      <c r="NG113" s="186"/>
      <c r="NH113" s="186"/>
      <c r="NI113" s="186"/>
      <c r="NJ113" s="186"/>
      <c r="NK113" s="186"/>
      <c r="NL113" s="186"/>
      <c r="NM113" s="186" t="str">
        <f t="shared" si="8"/>
        <v/>
      </c>
      <c r="NN113" s="186"/>
      <c r="NO113" s="186"/>
      <c r="NP113" s="186"/>
      <c r="NQ113" s="186"/>
      <c r="NR113" s="186"/>
      <c r="NS113" s="186"/>
      <c r="NT113" s="186" t="str">
        <f t="shared" si="9"/>
        <v/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5" x14ac:dyDescent="0.2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>
        <f t="shared" si="1"/>
        <v>0</v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>
        <f t="shared" si="3"/>
        <v>0</v>
      </c>
      <c r="ME114" s="186"/>
      <c r="MF114" s="186"/>
      <c r="MG114" s="186"/>
      <c r="MH114" s="186"/>
      <c r="MI114" s="186"/>
      <c r="MJ114" s="186"/>
      <c r="MK114" s="186" t="str">
        <f t="shared" si="4"/>
        <v/>
      </c>
      <c r="ML114" s="186"/>
      <c r="MM114" s="186"/>
      <c r="MN114" s="186"/>
      <c r="MO114" s="186"/>
      <c r="MP114" s="186"/>
      <c r="MQ114" s="186"/>
      <c r="MR114" s="186" t="str">
        <f t="shared" si="5"/>
        <v/>
      </c>
      <c r="MS114" s="186"/>
      <c r="MT114" s="186"/>
      <c r="MU114" s="186"/>
      <c r="MV114" s="186"/>
      <c r="MW114" s="186"/>
      <c r="MX114" s="186"/>
      <c r="MY114" s="186" t="str">
        <f t="shared" si="6"/>
        <v/>
      </c>
      <c r="MZ114" s="186"/>
      <c r="NA114" s="186"/>
      <c r="NB114" s="186"/>
      <c r="NC114" s="186"/>
      <c r="ND114" s="186"/>
      <c r="NE114" s="186"/>
      <c r="NF114" s="186" t="str">
        <f t="shared" si="7"/>
        <v/>
      </c>
      <c r="NG114" s="186"/>
      <c r="NH114" s="186"/>
      <c r="NI114" s="186"/>
      <c r="NJ114" s="186"/>
      <c r="NK114" s="186"/>
      <c r="NL114" s="186"/>
      <c r="NM114" s="186" t="str">
        <f t="shared" si="8"/>
        <v/>
      </c>
      <c r="NN114" s="186"/>
      <c r="NO114" s="186"/>
      <c r="NP114" s="186"/>
      <c r="NQ114" s="186"/>
      <c r="NR114" s="186"/>
      <c r="NS114" s="186"/>
      <c r="NT114" s="186" t="str">
        <f t="shared" si="9"/>
        <v/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5" x14ac:dyDescent="0.2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>
        <f t="shared" si="1"/>
        <v>0</v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>
        <f t="shared" si="3"/>
        <v>20</v>
      </c>
      <c r="ME115" s="186"/>
      <c r="MF115" s="186"/>
      <c r="MG115" s="186"/>
      <c r="MH115" s="186"/>
      <c r="MI115" s="186"/>
      <c r="MJ115" s="186"/>
      <c r="MK115" s="186" t="str">
        <f t="shared" si="4"/>
        <v/>
      </c>
      <c r="ML115" s="186"/>
      <c r="MM115" s="186"/>
      <c r="MN115" s="186"/>
      <c r="MO115" s="186"/>
      <c r="MP115" s="186"/>
      <c r="MQ115" s="186"/>
      <c r="MR115" s="186" t="str">
        <f t="shared" si="5"/>
        <v/>
      </c>
      <c r="MS115" s="186"/>
      <c r="MT115" s="186"/>
      <c r="MU115" s="186"/>
      <c r="MV115" s="186"/>
      <c r="MW115" s="186"/>
      <c r="MX115" s="186"/>
      <c r="MY115" s="186" t="str">
        <f t="shared" si="6"/>
        <v/>
      </c>
      <c r="MZ115" s="186"/>
      <c r="NA115" s="186"/>
      <c r="NB115" s="186"/>
      <c r="NC115" s="186"/>
      <c r="ND115" s="186"/>
      <c r="NE115" s="186"/>
      <c r="NF115" s="186" t="str">
        <f t="shared" si="7"/>
        <v/>
      </c>
      <c r="NG115" s="186"/>
      <c r="NH115" s="186"/>
      <c r="NI115" s="186"/>
      <c r="NJ115" s="186"/>
      <c r="NK115" s="186"/>
      <c r="NL115" s="186"/>
      <c r="NM115" s="186" t="str">
        <f t="shared" si="8"/>
        <v/>
      </c>
      <c r="NN115" s="186"/>
      <c r="NO115" s="186"/>
      <c r="NP115" s="186"/>
      <c r="NQ115" s="186"/>
      <c r="NR115" s="186"/>
      <c r="NS115" s="186"/>
      <c r="NT115" s="186" t="str">
        <f t="shared" si="9"/>
        <v/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5" x14ac:dyDescent="0.2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>
        <f t="shared" si="1"/>
        <v>20</v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>
        <f t="shared" si="3"/>
        <v>20</v>
      </c>
      <c r="ME116" s="186"/>
      <c r="MF116" s="186"/>
      <c r="MG116" s="186"/>
      <c r="MH116" s="186"/>
      <c r="MI116" s="186"/>
      <c r="MJ116" s="186"/>
      <c r="MK116" s="186" t="str">
        <f t="shared" si="4"/>
        <v/>
      </c>
      <c r="ML116" s="186"/>
      <c r="MM116" s="186"/>
      <c r="MN116" s="186"/>
      <c r="MO116" s="186"/>
      <c r="MP116" s="186"/>
      <c r="MQ116" s="186"/>
      <c r="MR116" s="186" t="str">
        <f t="shared" si="5"/>
        <v/>
      </c>
      <c r="MS116" s="186"/>
      <c r="MT116" s="186"/>
      <c r="MU116" s="186"/>
      <c r="MV116" s="186"/>
      <c r="MW116" s="186"/>
      <c r="MX116" s="186"/>
      <c r="MY116" s="186" t="str">
        <f t="shared" si="6"/>
        <v/>
      </c>
      <c r="MZ116" s="186"/>
      <c r="NA116" s="186"/>
      <c r="NB116" s="186"/>
      <c r="NC116" s="186"/>
      <c r="ND116" s="186"/>
      <c r="NE116" s="186"/>
      <c r="NF116" s="186" t="str">
        <f t="shared" si="7"/>
        <v/>
      </c>
      <c r="NG116" s="186"/>
      <c r="NH116" s="186"/>
      <c r="NI116" s="186"/>
      <c r="NJ116" s="186"/>
      <c r="NK116" s="186"/>
      <c r="NL116" s="186"/>
      <c r="NM116" s="186" t="str">
        <f t="shared" si="8"/>
        <v/>
      </c>
      <c r="NN116" s="186"/>
      <c r="NO116" s="186"/>
      <c r="NP116" s="186"/>
      <c r="NQ116" s="186"/>
      <c r="NR116" s="186"/>
      <c r="NS116" s="186"/>
      <c r="NT116" s="186" t="str">
        <f t="shared" si="9"/>
        <v/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5" x14ac:dyDescent="0.2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>
        <f t="shared" si="1"/>
        <v>20</v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>
        <f t="shared" si="3"/>
        <v>20</v>
      </c>
      <c r="ME117" s="186"/>
      <c r="MF117" s="186"/>
      <c r="MG117" s="186"/>
      <c r="MH117" s="186"/>
      <c r="MI117" s="186"/>
      <c r="MJ117" s="186"/>
      <c r="MK117" s="186" t="str">
        <f t="shared" si="4"/>
        <v/>
      </c>
      <c r="ML117" s="186"/>
      <c r="MM117" s="186"/>
      <c r="MN117" s="186"/>
      <c r="MO117" s="186"/>
      <c r="MP117" s="186"/>
      <c r="MQ117" s="186"/>
      <c r="MR117" s="186" t="str">
        <f t="shared" si="5"/>
        <v/>
      </c>
      <c r="MS117" s="186"/>
      <c r="MT117" s="186"/>
      <c r="MU117" s="186"/>
      <c r="MV117" s="186"/>
      <c r="MW117" s="186"/>
      <c r="MX117" s="186"/>
      <c r="MY117" s="186" t="str">
        <f t="shared" si="6"/>
        <v/>
      </c>
      <c r="MZ117" s="186"/>
      <c r="NA117" s="186"/>
      <c r="NB117" s="186"/>
      <c r="NC117" s="186"/>
      <c r="ND117" s="186"/>
      <c r="NE117" s="186"/>
      <c r="NF117" s="186" t="str">
        <f t="shared" si="7"/>
        <v/>
      </c>
      <c r="NG117" s="186"/>
      <c r="NH117" s="186"/>
      <c r="NI117" s="186"/>
      <c r="NJ117" s="186"/>
      <c r="NK117" s="186"/>
      <c r="NL117" s="186"/>
      <c r="NM117" s="186" t="str">
        <f t="shared" si="8"/>
        <v/>
      </c>
      <c r="NN117" s="186"/>
      <c r="NO117" s="186"/>
      <c r="NP117" s="186"/>
      <c r="NQ117" s="186"/>
      <c r="NR117" s="186"/>
      <c r="NS117" s="186"/>
      <c r="NT117" s="186" t="str">
        <f t="shared" si="9"/>
        <v/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5" x14ac:dyDescent="0.2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>
        <f t="shared" si="1"/>
        <v>20</v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>
        <f t="shared" si="3"/>
        <v>20</v>
      </c>
      <c r="ME118" s="186"/>
      <c r="MF118" s="186"/>
      <c r="MG118" s="186"/>
      <c r="MH118" s="186"/>
      <c r="MI118" s="186"/>
      <c r="MJ118" s="186"/>
      <c r="MK118" s="186" t="str">
        <f t="shared" si="4"/>
        <v/>
      </c>
      <c r="ML118" s="186"/>
      <c r="MM118" s="186"/>
      <c r="MN118" s="186"/>
      <c r="MO118" s="186"/>
      <c r="MP118" s="186"/>
      <c r="MQ118" s="186"/>
      <c r="MR118" s="186" t="str">
        <f t="shared" si="5"/>
        <v/>
      </c>
      <c r="MS118" s="186"/>
      <c r="MT118" s="186"/>
      <c r="MU118" s="186"/>
      <c r="MV118" s="186"/>
      <c r="MW118" s="186"/>
      <c r="MX118" s="186"/>
      <c r="MY118" s="186" t="str">
        <f t="shared" si="6"/>
        <v/>
      </c>
      <c r="MZ118" s="186"/>
      <c r="NA118" s="186"/>
      <c r="NB118" s="186"/>
      <c r="NC118" s="186"/>
      <c r="ND118" s="186"/>
      <c r="NE118" s="186"/>
      <c r="NF118" s="186" t="str">
        <f t="shared" si="7"/>
        <v/>
      </c>
      <c r="NG118" s="186"/>
      <c r="NH118" s="186"/>
      <c r="NI118" s="186"/>
      <c r="NJ118" s="186"/>
      <c r="NK118" s="186"/>
      <c r="NL118" s="186"/>
      <c r="NM118" s="186" t="str">
        <f t="shared" si="8"/>
        <v/>
      </c>
      <c r="NN118" s="186"/>
      <c r="NO118" s="186"/>
      <c r="NP118" s="186"/>
      <c r="NQ118" s="186"/>
      <c r="NR118" s="186"/>
      <c r="NS118" s="186"/>
      <c r="NT118" s="186" t="str">
        <f t="shared" si="9"/>
        <v/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5" x14ac:dyDescent="0.2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>
        <f t="shared" si="1"/>
        <v>0</v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>
        <f t="shared" si="3"/>
        <v>0</v>
      </c>
      <c r="ME119" s="186"/>
      <c r="MF119" s="186"/>
      <c r="MG119" s="186"/>
      <c r="MH119" s="186"/>
      <c r="MI119" s="186"/>
      <c r="MJ119" s="186"/>
      <c r="MK119" s="186" t="str">
        <f t="shared" si="4"/>
        <v/>
      </c>
      <c r="ML119" s="186"/>
      <c r="MM119" s="186"/>
      <c r="MN119" s="186"/>
      <c r="MO119" s="186"/>
      <c r="MP119" s="186"/>
      <c r="MQ119" s="186"/>
      <c r="MR119" s="186" t="str">
        <f t="shared" si="5"/>
        <v/>
      </c>
      <c r="MS119" s="186"/>
      <c r="MT119" s="186"/>
      <c r="MU119" s="186"/>
      <c r="MV119" s="186"/>
      <c r="MW119" s="186"/>
      <c r="MX119" s="186"/>
      <c r="MY119" s="186" t="str">
        <f t="shared" si="6"/>
        <v/>
      </c>
      <c r="MZ119" s="186"/>
      <c r="NA119" s="186"/>
      <c r="NB119" s="186"/>
      <c r="NC119" s="186"/>
      <c r="ND119" s="186"/>
      <c r="NE119" s="186"/>
      <c r="NF119" s="186" t="str">
        <f t="shared" si="7"/>
        <v/>
      </c>
      <c r="NG119" s="186"/>
      <c r="NH119" s="186"/>
      <c r="NI119" s="186"/>
      <c r="NJ119" s="186"/>
      <c r="NK119" s="186"/>
      <c r="NL119" s="186"/>
      <c r="NM119" s="186" t="str">
        <f t="shared" si="8"/>
        <v/>
      </c>
      <c r="NN119" s="186"/>
      <c r="NO119" s="186"/>
      <c r="NP119" s="186"/>
      <c r="NQ119" s="186"/>
      <c r="NR119" s="186"/>
      <c r="NS119" s="186"/>
      <c r="NT119" s="186" t="str">
        <f t="shared" si="9"/>
        <v/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5" x14ac:dyDescent="0.2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>
        <f t="shared" si="1"/>
        <v>0</v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>
        <f t="shared" si="3"/>
        <v>20</v>
      </c>
      <c r="ME120" s="186"/>
      <c r="MF120" s="186"/>
      <c r="MG120" s="186"/>
      <c r="MH120" s="186"/>
      <c r="MI120" s="186"/>
      <c r="MJ120" s="186"/>
      <c r="MK120" s="186" t="str">
        <f t="shared" si="4"/>
        <v/>
      </c>
      <c r="ML120" s="186"/>
      <c r="MM120" s="186"/>
      <c r="MN120" s="186"/>
      <c r="MO120" s="186"/>
      <c r="MP120" s="186"/>
      <c r="MQ120" s="186"/>
      <c r="MR120" s="186" t="str">
        <f t="shared" si="5"/>
        <v/>
      </c>
      <c r="MS120" s="186"/>
      <c r="MT120" s="186"/>
      <c r="MU120" s="186"/>
      <c r="MV120" s="186"/>
      <c r="MW120" s="186"/>
      <c r="MX120" s="186"/>
      <c r="MY120" s="186" t="str">
        <f t="shared" si="6"/>
        <v/>
      </c>
      <c r="MZ120" s="186"/>
      <c r="NA120" s="186"/>
      <c r="NB120" s="186"/>
      <c r="NC120" s="186"/>
      <c r="ND120" s="186"/>
      <c r="NE120" s="186"/>
      <c r="NF120" s="186" t="str">
        <f t="shared" si="7"/>
        <v/>
      </c>
      <c r="NG120" s="186"/>
      <c r="NH120" s="186"/>
      <c r="NI120" s="186"/>
      <c r="NJ120" s="186"/>
      <c r="NK120" s="186"/>
      <c r="NL120" s="186"/>
      <c r="NM120" s="186" t="str">
        <f t="shared" si="8"/>
        <v/>
      </c>
      <c r="NN120" s="186"/>
      <c r="NO120" s="186"/>
      <c r="NP120" s="186"/>
      <c r="NQ120" s="186"/>
      <c r="NR120" s="186"/>
      <c r="NS120" s="186"/>
      <c r="NT120" s="186" t="str">
        <f t="shared" si="9"/>
        <v/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5" x14ac:dyDescent="0.2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>
        <f t="shared" si="1"/>
        <v>20</v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>
        <f t="shared" si="3"/>
        <v>20</v>
      </c>
      <c r="ME121" s="186"/>
      <c r="MF121" s="186"/>
      <c r="MG121" s="186"/>
      <c r="MH121" s="186"/>
      <c r="MI121" s="186"/>
      <c r="MJ121" s="186"/>
      <c r="MK121" s="186" t="str">
        <f t="shared" si="4"/>
        <v/>
      </c>
      <c r="ML121" s="186"/>
      <c r="MM121" s="186"/>
      <c r="MN121" s="186"/>
      <c r="MO121" s="186"/>
      <c r="MP121" s="186"/>
      <c r="MQ121" s="186"/>
      <c r="MR121" s="186" t="str">
        <f t="shared" si="5"/>
        <v/>
      </c>
      <c r="MS121" s="186"/>
      <c r="MT121" s="186"/>
      <c r="MU121" s="186"/>
      <c r="MV121" s="186"/>
      <c r="MW121" s="186"/>
      <c r="MX121" s="186"/>
      <c r="MY121" s="186" t="str">
        <f t="shared" si="6"/>
        <v/>
      </c>
      <c r="MZ121" s="186"/>
      <c r="NA121" s="186"/>
      <c r="NB121" s="186"/>
      <c r="NC121" s="186"/>
      <c r="ND121" s="186"/>
      <c r="NE121" s="186"/>
      <c r="NF121" s="186" t="str">
        <f t="shared" si="7"/>
        <v/>
      </c>
      <c r="NG121" s="186"/>
      <c r="NH121" s="186"/>
      <c r="NI121" s="186"/>
      <c r="NJ121" s="186"/>
      <c r="NK121" s="186"/>
      <c r="NL121" s="186"/>
      <c r="NM121" s="186" t="str">
        <f t="shared" si="8"/>
        <v/>
      </c>
      <c r="NN121" s="186"/>
      <c r="NO121" s="186"/>
      <c r="NP121" s="186"/>
      <c r="NQ121" s="186"/>
      <c r="NR121" s="186"/>
      <c r="NS121" s="186"/>
      <c r="NT121" s="186" t="str">
        <f t="shared" si="9"/>
        <v/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5" x14ac:dyDescent="0.2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>
        <f t="shared" si="1"/>
        <v>20</v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>
        <f t="shared" si="3"/>
        <v>20</v>
      </c>
      <c r="ME122" s="186"/>
      <c r="MF122" s="186"/>
      <c r="MG122" s="186"/>
      <c r="MH122" s="186"/>
      <c r="MI122" s="186"/>
      <c r="MJ122" s="186"/>
      <c r="MK122" s="186" t="str">
        <f t="shared" si="4"/>
        <v/>
      </c>
      <c r="ML122" s="186"/>
      <c r="MM122" s="186"/>
      <c r="MN122" s="186"/>
      <c r="MO122" s="186"/>
      <c r="MP122" s="186"/>
      <c r="MQ122" s="186"/>
      <c r="MR122" s="186" t="str">
        <f t="shared" si="5"/>
        <v/>
      </c>
      <c r="MS122" s="186"/>
      <c r="MT122" s="186"/>
      <c r="MU122" s="186"/>
      <c r="MV122" s="186"/>
      <c r="MW122" s="186"/>
      <c r="MX122" s="186"/>
      <c r="MY122" s="186" t="str">
        <f t="shared" si="6"/>
        <v/>
      </c>
      <c r="MZ122" s="186"/>
      <c r="NA122" s="186"/>
      <c r="NB122" s="186"/>
      <c r="NC122" s="186"/>
      <c r="ND122" s="186"/>
      <c r="NE122" s="186"/>
      <c r="NF122" s="186" t="str">
        <f t="shared" si="7"/>
        <v/>
      </c>
      <c r="NG122" s="186"/>
      <c r="NH122" s="186"/>
      <c r="NI122" s="186"/>
      <c r="NJ122" s="186"/>
      <c r="NK122" s="186"/>
      <c r="NL122" s="186"/>
      <c r="NM122" s="186" t="str">
        <f t="shared" si="8"/>
        <v/>
      </c>
      <c r="NN122" s="186"/>
      <c r="NO122" s="186"/>
      <c r="NP122" s="186"/>
      <c r="NQ122" s="186"/>
      <c r="NR122" s="186"/>
      <c r="NS122" s="186"/>
      <c r="NT122" s="186" t="str">
        <f t="shared" si="9"/>
        <v/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5" x14ac:dyDescent="0.2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>
        <f t="shared" si="1"/>
        <v>0</v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>
        <f t="shared" si="3"/>
        <v>0</v>
      </c>
      <c r="ME123" s="186"/>
      <c r="MF123" s="186"/>
      <c r="MG123" s="186"/>
      <c r="MH123" s="186"/>
      <c r="MI123" s="186"/>
      <c r="MJ123" s="186"/>
      <c r="MK123" s="186" t="str">
        <f t="shared" si="4"/>
        <v/>
      </c>
      <c r="ML123" s="186"/>
      <c r="MM123" s="186"/>
      <c r="MN123" s="186"/>
      <c r="MO123" s="186"/>
      <c r="MP123" s="186"/>
      <c r="MQ123" s="186"/>
      <c r="MR123" s="186" t="str">
        <f t="shared" si="5"/>
        <v/>
      </c>
      <c r="MS123" s="186"/>
      <c r="MT123" s="186"/>
      <c r="MU123" s="186"/>
      <c r="MV123" s="186"/>
      <c r="MW123" s="186"/>
      <c r="MX123" s="186"/>
      <c r="MY123" s="186" t="str">
        <f t="shared" si="6"/>
        <v/>
      </c>
      <c r="MZ123" s="186"/>
      <c r="NA123" s="186"/>
      <c r="NB123" s="186"/>
      <c r="NC123" s="186"/>
      <c r="ND123" s="186"/>
      <c r="NE123" s="186"/>
      <c r="NF123" s="186" t="str">
        <f t="shared" si="7"/>
        <v/>
      </c>
      <c r="NG123" s="186"/>
      <c r="NH123" s="186"/>
      <c r="NI123" s="186"/>
      <c r="NJ123" s="186"/>
      <c r="NK123" s="186"/>
      <c r="NL123" s="186"/>
      <c r="NM123" s="186" t="str">
        <f t="shared" si="8"/>
        <v/>
      </c>
      <c r="NN123" s="186"/>
      <c r="NO123" s="186"/>
      <c r="NP123" s="186"/>
      <c r="NQ123" s="186"/>
      <c r="NR123" s="186"/>
      <c r="NS123" s="186"/>
      <c r="NT123" s="186" t="str">
        <f t="shared" si="9"/>
        <v/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5" x14ac:dyDescent="0.2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>
        <f t="shared" si="1"/>
        <v>0</v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>
        <f t="shared" si="3"/>
        <v>20</v>
      </c>
      <c r="ME124" s="186"/>
      <c r="MF124" s="186"/>
      <c r="MG124" s="186"/>
      <c r="MH124" s="186"/>
      <c r="MI124" s="186"/>
      <c r="MJ124" s="186"/>
      <c r="MK124" s="186" t="str">
        <f t="shared" si="4"/>
        <v/>
      </c>
      <c r="ML124" s="186"/>
      <c r="MM124" s="186"/>
      <c r="MN124" s="186"/>
      <c r="MO124" s="186"/>
      <c r="MP124" s="186"/>
      <c r="MQ124" s="186"/>
      <c r="MR124" s="186" t="str">
        <f t="shared" si="5"/>
        <v/>
      </c>
      <c r="MS124" s="186"/>
      <c r="MT124" s="186"/>
      <c r="MU124" s="186"/>
      <c r="MV124" s="186"/>
      <c r="MW124" s="186"/>
      <c r="MX124" s="186"/>
      <c r="MY124" s="186" t="str">
        <f t="shared" si="6"/>
        <v/>
      </c>
      <c r="MZ124" s="186"/>
      <c r="NA124" s="186"/>
      <c r="NB124" s="186"/>
      <c r="NC124" s="186"/>
      <c r="ND124" s="186"/>
      <c r="NE124" s="186"/>
      <c r="NF124" s="186" t="str">
        <f t="shared" si="7"/>
        <v/>
      </c>
      <c r="NG124" s="186"/>
      <c r="NH124" s="186"/>
      <c r="NI124" s="186"/>
      <c r="NJ124" s="186"/>
      <c r="NK124" s="186"/>
      <c r="NL124" s="186"/>
      <c r="NM124" s="186" t="str">
        <f t="shared" si="8"/>
        <v/>
      </c>
      <c r="NN124" s="186"/>
      <c r="NO124" s="186"/>
      <c r="NP124" s="186"/>
      <c r="NQ124" s="186"/>
      <c r="NR124" s="186"/>
      <c r="NS124" s="186"/>
      <c r="NT124" s="186" t="str">
        <f t="shared" si="9"/>
        <v/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5" x14ac:dyDescent="0.2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>
        <f t="shared" si="1"/>
        <v>20</v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>
        <f t="shared" si="3"/>
        <v>20</v>
      </c>
      <c r="ME125" s="186"/>
      <c r="MF125" s="186"/>
      <c r="MG125" s="186"/>
      <c r="MH125" s="186"/>
      <c r="MI125" s="186"/>
      <c r="MJ125" s="186"/>
      <c r="MK125" s="186" t="str">
        <f t="shared" si="4"/>
        <v/>
      </c>
      <c r="ML125" s="186"/>
      <c r="MM125" s="186"/>
      <c r="MN125" s="186"/>
      <c r="MO125" s="186"/>
      <c r="MP125" s="186"/>
      <c r="MQ125" s="186"/>
      <c r="MR125" s="186" t="str">
        <f t="shared" si="5"/>
        <v/>
      </c>
      <c r="MS125" s="186"/>
      <c r="MT125" s="186"/>
      <c r="MU125" s="186"/>
      <c r="MV125" s="186"/>
      <c r="MW125" s="186"/>
      <c r="MX125" s="186"/>
      <c r="MY125" s="186" t="str">
        <f t="shared" si="6"/>
        <v/>
      </c>
      <c r="MZ125" s="186"/>
      <c r="NA125" s="186"/>
      <c r="NB125" s="186"/>
      <c r="NC125" s="186"/>
      <c r="ND125" s="186"/>
      <c r="NE125" s="186"/>
      <c r="NF125" s="186" t="str">
        <f t="shared" si="7"/>
        <v/>
      </c>
      <c r="NG125" s="186"/>
      <c r="NH125" s="186"/>
      <c r="NI125" s="186"/>
      <c r="NJ125" s="186"/>
      <c r="NK125" s="186"/>
      <c r="NL125" s="186"/>
      <c r="NM125" s="186" t="str">
        <f t="shared" si="8"/>
        <v/>
      </c>
      <c r="NN125" s="186"/>
      <c r="NO125" s="186"/>
      <c r="NP125" s="186"/>
      <c r="NQ125" s="186"/>
      <c r="NR125" s="186"/>
      <c r="NS125" s="186"/>
      <c r="NT125" s="186" t="str">
        <f t="shared" si="9"/>
        <v/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5" x14ac:dyDescent="0.2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>
        <f t="shared" si="1"/>
        <v>20</v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>
        <f t="shared" si="3"/>
        <v>20</v>
      </c>
      <c r="ME126" s="186"/>
      <c r="MF126" s="186"/>
      <c r="MG126" s="186"/>
      <c r="MH126" s="186"/>
      <c r="MI126" s="186"/>
      <c r="MJ126" s="186"/>
      <c r="MK126" s="186" t="str">
        <f t="shared" si="4"/>
        <v/>
      </c>
      <c r="ML126" s="186"/>
      <c r="MM126" s="186"/>
      <c r="MN126" s="186"/>
      <c r="MO126" s="186"/>
      <c r="MP126" s="186"/>
      <c r="MQ126" s="186"/>
      <c r="MR126" s="186" t="str">
        <f t="shared" si="5"/>
        <v/>
      </c>
      <c r="MS126" s="186"/>
      <c r="MT126" s="186"/>
      <c r="MU126" s="186"/>
      <c r="MV126" s="186"/>
      <c r="MW126" s="186"/>
      <c r="MX126" s="186"/>
      <c r="MY126" s="186" t="str">
        <f t="shared" si="6"/>
        <v/>
      </c>
      <c r="MZ126" s="186"/>
      <c r="NA126" s="186"/>
      <c r="NB126" s="186"/>
      <c r="NC126" s="186"/>
      <c r="ND126" s="186"/>
      <c r="NE126" s="186"/>
      <c r="NF126" s="186" t="str">
        <f t="shared" si="7"/>
        <v/>
      </c>
      <c r="NG126" s="186"/>
      <c r="NH126" s="186"/>
      <c r="NI126" s="186"/>
      <c r="NJ126" s="186"/>
      <c r="NK126" s="186"/>
      <c r="NL126" s="186"/>
      <c r="NM126" s="186" t="str">
        <f t="shared" si="8"/>
        <v/>
      </c>
      <c r="NN126" s="186"/>
      <c r="NO126" s="186"/>
      <c r="NP126" s="186"/>
      <c r="NQ126" s="186"/>
      <c r="NR126" s="186"/>
      <c r="NS126" s="186"/>
      <c r="NT126" s="186" t="str">
        <f t="shared" si="9"/>
        <v/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5" x14ac:dyDescent="0.2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>
        <f t="shared" si="1"/>
        <v>0</v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>
        <f t="shared" si="3"/>
        <v>0</v>
      </c>
      <c r="ME127" s="186"/>
      <c r="MF127" s="186"/>
      <c r="MG127" s="186"/>
      <c r="MH127" s="186"/>
      <c r="MI127" s="186"/>
      <c r="MJ127" s="186"/>
      <c r="MK127" s="186" t="str">
        <f t="shared" si="4"/>
        <v/>
      </c>
      <c r="ML127" s="186"/>
      <c r="MM127" s="186"/>
      <c r="MN127" s="186"/>
      <c r="MO127" s="186"/>
      <c r="MP127" s="186"/>
      <c r="MQ127" s="186"/>
      <c r="MR127" s="186" t="str">
        <f t="shared" si="5"/>
        <v/>
      </c>
      <c r="MS127" s="186"/>
      <c r="MT127" s="186"/>
      <c r="MU127" s="186"/>
      <c r="MV127" s="186"/>
      <c r="MW127" s="186"/>
      <c r="MX127" s="186"/>
      <c r="MY127" s="186" t="str">
        <f t="shared" si="6"/>
        <v/>
      </c>
      <c r="MZ127" s="186"/>
      <c r="NA127" s="186"/>
      <c r="NB127" s="186"/>
      <c r="NC127" s="186"/>
      <c r="ND127" s="186"/>
      <c r="NE127" s="186"/>
      <c r="NF127" s="186" t="str">
        <f t="shared" si="7"/>
        <v/>
      </c>
      <c r="NG127" s="186"/>
      <c r="NH127" s="186"/>
      <c r="NI127" s="186"/>
      <c r="NJ127" s="186"/>
      <c r="NK127" s="186"/>
      <c r="NL127" s="186"/>
      <c r="NM127" s="186" t="str">
        <f t="shared" si="8"/>
        <v/>
      </c>
      <c r="NN127" s="186"/>
      <c r="NO127" s="186"/>
      <c r="NP127" s="186"/>
      <c r="NQ127" s="186"/>
      <c r="NR127" s="186"/>
      <c r="NS127" s="186"/>
      <c r="NT127" s="186" t="str">
        <f t="shared" si="9"/>
        <v/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5" x14ac:dyDescent="0.2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>
        <f t="shared" si="1"/>
        <v>20</v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>
        <f t="shared" si="3"/>
        <v>20</v>
      </c>
      <c r="ME128" s="186"/>
      <c r="MF128" s="186"/>
      <c r="MG128" s="186"/>
      <c r="MH128" s="186"/>
      <c r="MI128" s="186"/>
      <c r="MJ128" s="186"/>
      <c r="MK128" s="186" t="str">
        <f t="shared" si="4"/>
        <v/>
      </c>
      <c r="ML128" s="186"/>
      <c r="MM128" s="186"/>
      <c r="MN128" s="186"/>
      <c r="MO128" s="186"/>
      <c r="MP128" s="186"/>
      <c r="MQ128" s="186"/>
      <c r="MR128" s="186" t="str">
        <f t="shared" si="5"/>
        <v/>
      </c>
      <c r="MS128" s="186"/>
      <c r="MT128" s="186"/>
      <c r="MU128" s="186"/>
      <c r="MV128" s="186"/>
      <c r="MW128" s="186"/>
      <c r="MX128" s="186"/>
      <c r="MY128" s="186" t="str">
        <f t="shared" si="6"/>
        <v/>
      </c>
      <c r="MZ128" s="186"/>
      <c r="NA128" s="186"/>
      <c r="NB128" s="186"/>
      <c r="NC128" s="186"/>
      <c r="ND128" s="186"/>
      <c r="NE128" s="186"/>
      <c r="NF128" s="186" t="str">
        <f t="shared" si="7"/>
        <v/>
      </c>
      <c r="NG128" s="186"/>
      <c r="NH128" s="186"/>
      <c r="NI128" s="186"/>
      <c r="NJ128" s="186"/>
      <c r="NK128" s="186"/>
      <c r="NL128" s="186"/>
      <c r="NM128" s="186" t="str">
        <f t="shared" si="8"/>
        <v/>
      </c>
      <c r="NN128" s="186"/>
      <c r="NO128" s="186"/>
      <c r="NP128" s="186"/>
      <c r="NQ128" s="186"/>
      <c r="NR128" s="186"/>
      <c r="NS128" s="186"/>
      <c r="NT128" s="186" t="str">
        <f t="shared" si="9"/>
        <v/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5" x14ac:dyDescent="0.2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>
        <f t="shared" si="1"/>
        <v>20</v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>
        <f t="shared" si="3"/>
        <v>20</v>
      </c>
      <c r="ME129" s="186"/>
      <c r="MF129" s="186"/>
      <c r="MG129" s="186"/>
      <c r="MH129" s="186"/>
      <c r="MI129" s="186"/>
      <c r="MJ129" s="186"/>
      <c r="MK129" s="186" t="str">
        <f t="shared" si="4"/>
        <v/>
      </c>
      <c r="ML129" s="186"/>
      <c r="MM129" s="186"/>
      <c r="MN129" s="186"/>
      <c r="MO129" s="186"/>
      <c r="MP129" s="186"/>
      <c r="MQ129" s="186"/>
      <c r="MR129" s="186" t="str">
        <f t="shared" si="5"/>
        <v/>
      </c>
      <c r="MS129" s="186"/>
      <c r="MT129" s="186"/>
      <c r="MU129" s="186"/>
      <c r="MV129" s="186"/>
      <c r="MW129" s="186"/>
      <c r="MX129" s="186"/>
      <c r="MY129" s="186" t="str">
        <f t="shared" si="6"/>
        <v/>
      </c>
      <c r="MZ129" s="186"/>
      <c r="NA129" s="186"/>
      <c r="NB129" s="186"/>
      <c r="NC129" s="186"/>
      <c r="ND129" s="186"/>
      <c r="NE129" s="186"/>
      <c r="NF129" s="186" t="str">
        <f t="shared" si="7"/>
        <v/>
      </c>
      <c r="NG129" s="186"/>
      <c r="NH129" s="186"/>
      <c r="NI129" s="186"/>
      <c r="NJ129" s="186"/>
      <c r="NK129" s="186"/>
      <c r="NL129" s="186"/>
      <c r="NM129" s="186" t="str">
        <f t="shared" si="8"/>
        <v/>
      </c>
      <c r="NN129" s="186"/>
      <c r="NO129" s="186"/>
      <c r="NP129" s="186"/>
      <c r="NQ129" s="186"/>
      <c r="NR129" s="186"/>
      <c r="NS129" s="186"/>
      <c r="NT129" s="186" t="str">
        <f t="shared" si="9"/>
        <v/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5" x14ac:dyDescent="0.2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>
        <f t="shared" si="1"/>
        <v>20</v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>
        <f t="shared" si="3"/>
        <v>20</v>
      </c>
      <c r="ME130" s="186"/>
      <c r="MF130" s="186"/>
      <c r="MG130" s="186"/>
      <c r="MH130" s="186"/>
      <c r="MI130" s="186"/>
      <c r="MJ130" s="186"/>
      <c r="MK130" s="186" t="str">
        <f t="shared" si="4"/>
        <v/>
      </c>
      <c r="ML130" s="186"/>
      <c r="MM130" s="186"/>
      <c r="MN130" s="186"/>
      <c r="MO130" s="186"/>
      <c r="MP130" s="186"/>
      <c r="MQ130" s="186"/>
      <c r="MR130" s="186" t="str">
        <f t="shared" si="5"/>
        <v/>
      </c>
      <c r="MS130" s="186"/>
      <c r="MT130" s="186"/>
      <c r="MU130" s="186"/>
      <c r="MV130" s="186"/>
      <c r="MW130" s="186"/>
      <c r="MX130" s="186"/>
      <c r="MY130" s="186" t="str">
        <f t="shared" si="6"/>
        <v/>
      </c>
      <c r="MZ130" s="186"/>
      <c r="NA130" s="186"/>
      <c r="NB130" s="186"/>
      <c r="NC130" s="186"/>
      <c r="ND130" s="186"/>
      <c r="NE130" s="186"/>
      <c r="NF130" s="186" t="str">
        <f t="shared" si="7"/>
        <v/>
      </c>
      <c r="NG130" s="186"/>
      <c r="NH130" s="186"/>
      <c r="NI130" s="186"/>
      <c r="NJ130" s="186"/>
      <c r="NK130" s="186"/>
      <c r="NL130" s="186"/>
      <c r="NM130" s="186" t="str">
        <f t="shared" si="8"/>
        <v/>
      </c>
      <c r="NN130" s="186"/>
      <c r="NO130" s="186"/>
      <c r="NP130" s="186"/>
      <c r="NQ130" s="186"/>
      <c r="NR130" s="186"/>
      <c r="NS130" s="186"/>
      <c r="NT130" s="186" t="str">
        <f t="shared" si="9"/>
        <v/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5" x14ac:dyDescent="0.2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>
        <f t="shared" si="1"/>
        <v>20</v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>
        <f t="shared" si="3"/>
        <v>20</v>
      </c>
      <c r="ME131" s="186"/>
      <c r="MF131" s="186"/>
      <c r="MG131" s="186"/>
      <c r="MH131" s="186"/>
      <c r="MI131" s="186"/>
      <c r="MJ131" s="186"/>
      <c r="MK131" s="186" t="str">
        <f t="shared" si="4"/>
        <v/>
      </c>
      <c r="ML131" s="186"/>
      <c r="MM131" s="186"/>
      <c r="MN131" s="186"/>
      <c r="MO131" s="186"/>
      <c r="MP131" s="186"/>
      <c r="MQ131" s="186"/>
      <c r="MR131" s="186" t="str">
        <f t="shared" si="5"/>
        <v/>
      </c>
      <c r="MS131" s="186"/>
      <c r="MT131" s="186"/>
      <c r="MU131" s="186"/>
      <c r="MV131" s="186"/>
      <c r="MW131" s="186"/>
      <c r="MX131" s="186"/>
      <c r="MY131" s="186" t="str">
        <f t="shared" si="6"/>
        <v/>
      </c>
      <c r="MZ131" s="186"/>
      <c r="NA131" s="186"/>
      <c r="NB131" s="186"/>
      <c r="NC131" s="186"/>
      <c r="ND131" s="186"/>
      <c r="NE131" s="186"/>
      <c r="NF131" s="186" t="str">
        <f t="shared" si="7"/>
        <v/>
      </c>
      <c r="NG131" s="186"/>
      <c r="NH131" s="186"/>
      <c r="NI131" s="186"/>
      <c r="NJ131" s="186"/>
      <c r="NK131" s="186"/>
      <c r="NL131" s="186"/>
      <c r="NM131" s="186" t="str">
        <f t="shared" si="8"/>
        <v/>
      </c>
      <c r="NN131" s="186"/>
      <c r="NO131" s="186"/>
      <c r="NP131" s="186"/>
      <c r="NQ131" s="186"/>
      <c r="NR131" s="186"/>
      <c r="NS131" s="186"/>
      <c r="NT131" s="186" t="str">
        <f t="shared" si="9"/>
        <v/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5" x14ac:dyDescent="0.2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>
        <f t="shared" si="1"/>
        <v>0</v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>
        <f t="shared" si="3"/>
        <v>20</v>
      </c>
      <c r="ME132" s="186"/>
      <c r="MF132" s="186"/>
      <c r="MG132" s="186"/>
      <c r="MH132" s="186"/>
      <c r="MI132" s="186"/>
      <c r="MJ132" s="186"/>
      <c r="MK132" s="186" t="str">
        <f t="shared" si="4"/>
        <v/>
      </c>
      <c r="ML132" s="186"/>
      <c r="MM132" s="186"/>
      <c r="MN132" s="186"/>
      <c r="MO132" s="186"/>
      <c r="MP132" s="186"/>
      <c r="MQ132" s="186"/>
      <c r="MR132" s="186" t="str">
        <f t="shared" si="5"/>
        <v/>
      </c>
      <c r="MS132" s="186"/>
      <c r="MT132" s="186"/>
      <c r="MU132" s="186"/>
      <c r="MV132" s="186"/>
      <c r="MW132" s="186"/>
      <c r="MX132" s="186"/>
      <c r="MY132" s="186" t="str">
        <f t="shared" si="6"/>
        <v/>
      </c>
      <c r="MZ132" s="186"/>
      <c r="NA132" s="186"/>
      <c r="NB132" s="186"/>
      <c r="NC132" s="186"/>
      <c r="ND132" s="186"/>
      <c r="NE132" s="186"/>
      <c r="NF132" s="186" t="str">
        <f t="shared" si="7"/>
        <v/>
      </c>
      <c r="NG132" s="186"/>
      <c r="NH132" s="186"/>
      <c r="NI132" s="186"/>
      <c r="NJ132" s="186"/>
      <c r="NK132" s="186"/>
      <c r="NL132" s="186"/>
      <c r="NM132" s="186" t="str">
        <f t="shared" si="8"/>
        <v/>
      </c>
      <c r="NN132" s="186"/>
      <c r="NO132" s="186"/>
      <c r="NP132" s="186"/>
      <c r="NQ132" s="186"/>
      <c r="NR132" s="186"/>
      <c r="NS132" s="186"/>
      <c r="NT132" s="186" t="str">
        <f t="shared" si="9"/>
        <v/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5" x14ac:dyDescent="0.2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>
        <f t="shared" si="1"/>
        <v>20</v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>
        <f t="shared" si="3"/>
        <v>20</v>
      </c>
      <c r="ME133" s="186"/>
      <c r="MF133" s="186"/>
      <c r="MG133" s="186"/>
      <c r="MH133" s="186"/>
      <c r="MI133" s="186"/>
      <c r="MJ133" s="186"/>
      <c r="MK133" s="186" t="str">
        <f t="shared" si="4"/>
        <v/>
      </c>
      <c r="ML133" s="186"/>
      <c r="MM133" s="186"/>
      <c r="MN133" s="186"/>
      <c r="MO133" s="186"/>
      <c r="MP133" s="186"/>
      <c r="MQ133" s="186"/>
      <c r="MR133" s="186" t="str">
        <f t="shared" si="5"/>
        <v/>
      </c>
      <c r="MS133" s="186"/>
      <c r="MT133" s="186"/>
      <c r="MU133" s="186"/>
      <c r="MV133" s="186"/>
      <c r="MW133" s="186"/>
      <c r="MX133" s="186"/>
      <c r="MY133" s="186" t="str">
        <f t="shared" si="6"/>
        <v/>
      </c>
      <c r="MZ133" s="186"/>
      <c r="NA133" s="186"/>
      <c r="NB133" s="186"/>
      <c r="NC133" s="186"/>
      <c r="ND133" s="186"/>
      <c r="NE133" s="186"/>
      <c r="NF133" s="186" t="str">
        <f t="shared" si="7"/>
        <v/>
      </c>
      <c r="NG133" s="186"/>
      <c r="NH133" s="186"/>
      <c r="NI133" s="186"/>
      <c r="NJ133" s="186"/>
      <c r="NK133" s="186"/>
      <c r="NL133" s="186"/>
      <c r="NM133" s="186" t="str">
        <f t="shared" si="8"/>
        <v/>
      </c>
      <c r="NN133" s="186"/>
      <c r="NO133" s="186"/>
      <c r="NP133" s="186"/>
      <c r="NQ133" s="186"/>
      <c r="NR133" s="186"/>
      <c r="NS133" s="186"/>
      <c r="NT133" s="186" t="str">
        <f t="shared" si="9"/>
        <v/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5" x14ac:dyDescent="0.2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>
        <f t="shared" si="1"/>
        <v>0</v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>
        <f t="shared" si="3"/>
        <v>0</v>
      </c>
      <c r="ME134" s="186"/>
      <c r="MF134" s="186"/>
      <c r="MG134" s="186"/>
      <c r="MH134" s="186"/>
      <c r="MI134" s="186"/>
      <c r="MJ134" s="186"/>
      <c r="MK134" s="186" t="str">
        <f t="shared" si="4"/>
        <v/>
      </c>
      <c r="ML134" s="186"/>
      <c r="MM134" s="186"/>
      <c r="MN134" s="186"/>
      <c r="MO134" s="186"/>
      <c r="MP134" s="186"/>
      <c r="MQ134" s="186"/>
      <c r="MR134" s="186" t="str">
        <f t="shared" si="5"/>
        <v/>
      </c>
      <c r="MS134" s="186"/>
      <c r="MT134" s="186"/>
      <c r="MU134" s="186"/>
      <c r="MV134" s="186"/>
      <c r="MW134" s="186"/>
      <c r="MX134" s="186"/>
      <c r="MY134" s="186" t="str">
        <f t="shared" si="6"/>
        <v/>
      </c>
      <c r="MZ134" s="186"/>
      <c r="NA134" s="186"/>
      <c r="NB134" s="186"/>
      <c r="NC134" s="186"/>
      <c r="ND134" s="186"/>
      <c r="NE134" s="186"/>
      <c r="NF134" s="186" t="str">
        <f t="shared" si="7"/>
        <v/>
      </c>
      <c r="NG134" s="186"/>
      <c r="NH134" s="186"/>
      <c r="NI134" s="186"/>
      <c r="NJ134" s="186"/>
      <c r="NK134" s="186"/>
      <c r="NL134" s="186"/>
      <c r="NM134" s="186" t="str">
        <f t="shared" si="8"/>
        <v/>
      </c>
      <c r="NN134" s="186"/>
      <c r="NO134" s="186"/>
      <c r="NP134" s="186"/>
      <c r="NQ134" s="186"/>
      <c r="NR134" s="186"/>
      <c r="NS134" s="186"/>
      <c r="NT134" s="186" t="str">
        <f t="shared" si="9"/>
        <v/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5" x14ac:dyDescent="0.2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>
        <f t="shared" si="1"/>
        <v>0</v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>
        <f t="shared" si="3"/>
        <v>0</v>
      </c>
      <c r="ME135" s="186"/>
      <c r="MF135" s="186"/>
      <c r="MG135" s="186"/>
      <c r="MH135" s="186"/>
      <c r="MI135" s="186"/>
      <c r="MJ135" s="186"/>
      <c r="MK135" s="186" t="str">
        <f t="shared" si="4"/>
        <v/>
      </c>
      <c r="ML135" s="186"/>
      <c r="MM135" s="186"/>
      <c r="MN135" s="186"/>
      <c r="MO135" s="186"/>
      <c r="MP135" s="186"/>
      <c r="MQ135" s="186"/>
      <c r="MR135" s="186" t="str">
        <f t="shared" si="5"/>
        <v/>
      </c>
      <c r="MS135" s="186"/>
      <c r="MT135" s="186"/>
      <c r="MU135" s="186"/>
      <c r="MV135" s="186"/>
      <c r="MW135" s="186"/>
      <c r="MX135" s="186"/>
      <c r="MY135" s="186" t="str">
        <f t="shared" si="6"/>
        <v/>
      </c>
      <c r="MZ135" s="186"/>
      <c r="NA135" s="186"/>
      <c r="NB135" s="186"/>
      <c r="NC135" s="186"/>
      <c r="ND135" s="186"/>
      <c r="NE135" s="186"/>
      <c r="NF135" s="186" t="str">
        <f t="shared" si="7"/>
        <v/>
      </c>
      <c r="NG135" s="186"/>
      <c r="NH135" s="186"/>
      <c r="NI135" s="186"/>
      <c r="NJ135" s="186"/>
      <c r="NK135" s="186"/>
      <c r="NL135" s="186"/>
      <c r="NM135" s="186" t="str">
        <f t="shared" si="8"/>
        <v/>
      </c>
      <c r="NN135" s="186"/>
      <c r="NO135" s="186"/>
      <c r="NP135" s="186"/>
      <c r="NQ135" s="186"/>
      <c r="NR135" s="186"/>
      <c r="NS135" s="186"/>
      <c r="NT135" s="186" t="str">
        <f t="shared" si="9"/>
        <v/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5" x14ac:dyDescent="0.2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>
        <f t="shared" si="1"/>
        <v>0</v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>
        <f t="shared" si="3"/>
        <v>20</v>
      </c>
      <c r="ME136" s="186"/>
      <c r="MF136" s="186"/>
      <c r="MG136" s="186"/>
      <c r="MH136" s="186"/>
      <c r="MI136" s="186"/>
      <c r="MJ136" s="186"/>
      <c r="MK136" s="186" t="str">
        <f t="shared" si="4"/>
        <v/>
      </c>
      <c r="ML136" s="186"/>
      <c r="MM136" s="186"/>
      <c r="MN136" s="186"/>
      <c r="MO136" s="186"/>
      <c r="MP136" s="186"/>
      <c r="MQ136" s="186"/>
      <c r="MR136" s="186" t="str">
        <f t="shared" si="5"/>
        <v/>
      </c>
      <c r="MS136" s="186"/>
      <c r="MT136" s="186"/>
      <c r="MU136" s="186"/>
      <c r="MV136" s="186"/>
      <c r="MW136" s="186"/>
      <c r="MX136" s="186"/>
      <c r="MY136" s="186" t="str">
        <f t="shared" si="6"/>
        <v/>
      </c>
      <c r="MZ136" s="186"/>
      <c r="NA136" s="186"/>
      <c r="NB136" s="186"/>
      <c r="NC136" s="186"/>
      <c r="ND136" s="186"/>
      <c r="NE136" s="186"/>
      <c r="NF136" s="186" t="str">
        <f t="shared" si="7"/>
        <v/>
      </c>
      <c r="NG136" s="186"/>
      <c r="NH136" s="186"/>
      <c r="NI136" s="186"/>
      <c r="NJ136" s="186"/>
      <c r="NK136" s="186"/>
      <c r="NL136" s="186"/>
      <c r="NM136" s="186" t="str">
        <f t="shared" si="8"/>
        <v/>
      </c>
      <c r="NN136" s="186"/>
      <c r="NO136" s="186"/>
      <c r="NP136" s="186"/>
      <c r="NQ136" s="186"/>
      <c r="NR136" s="186"/>
      <c r="NS136" s="186"/>
      <c r="NT136" s="186" t="str">
        <f t="shared" si="9"/>
        <v/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5" x14ac:dyDescent="0.2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>
        <f t="shared" si="1"/>
        <v>0</v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>
        <f t="shared" si="3"/>
        <v>0</v>
      </c>
      <c r="ME137" s="186"/>
      <c r="MF137" s="186"/>
      <c r="MG137" s="186"/>
      <c r="MH137" s="186"/>
      <c r="MI137" s="186"/>
      <c r="MJ137" s="186"/>
      <c r="MK137" s="186" t="str">
        <f t="shared" si="4"/>
        <v/>
      </c>
      <c r="ML137" s="186"/>
      <c r="MM137" s="186"/>
      <c r="MN137" s="186"/>
      <c r="MO137" s="186"/>
      <c r="MP137" s="186"/>
      <c r="MQ137" s="186"/>
      <c r="MR137" s="186" t="str">
        <f t="shared" si="5"/>
        <v/>
      </c>
      <c r="MS137" s="186"/>
      <c r="MT137" s="186"/>
      <c r="MU137" s="186"/>
      <c r="MV137" s="186"/>
      <c r="MW137" s="186"/>
      <c r="MX137" s="186"/>
      <c r="MY137" s="186" t="str">
        <f t="shared" si="6"/>
        <v/>
      </c>
      <c r="MZ137" s="186"/>
      <c r="NA137" s="186"/>
      <c r="NB137" s="186"/>
      <c r="NC137" s="186"/>
      <c r="ND137" s="186"/>
      <c r="NE137" s="186"/>
      <c r="NF137" s="186" t="str">
        <f t="shared" si="7"/>
        <v/>
      </c>
      <c r="NG137" s="186"/>
      <c r="NH137" s="186"/>
      <c r="NI137" s="186"/>
      <c r="NJ137" s="186"/>
      <c r="NK137" s="186"/>
      <c r="NL137" s="186"/>
      <c r="NM137" s="186" t="str">
        <f t="shared" si="8"/>
        <v/>
      </c>
      <c r="NN137" s="186"/>
      <c r="NO137" s="186"/>
      <c r="NP137" s="186"/>
      <c r="NQ137" s="186"/>
      <c r="NR137" s="186"/>
      <c r="NS137" s="186"/>
      <c r="NT137" s="186" t="str">
        <f t="shared" si="9"/>
        <v/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5" x14ac:dyDescent="0.2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>
        <f t="shared" si="1"/>
        <v>20</v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>
        <f t="shared" si="3"/>
        <v>0</v>
      </c>
      <c r="ME138" s="186"/>
      <c r="MF138" s="186"/>
      <c r="MG138" s="186"/>
      <c r="MH138" s="186"/>
      <c r="MI138" s="186"/>
      <c r="MJ138" s="186"/>
      <c r="MK138" s="186" t="str">
        <f t="shared" si="4"/>
        <v/>
      </c>
      <c r="ML138" s="186"/>
      <c r="MM138" s="186"/>
      <c r="MN138" s="186"/>
      <c r="MO138" s="186"/>
      <c r="MP138" s="186"/>
      <c r="MQ138" s="186"/>
      <c r="MR138" s="186" t="str">
        <f t="shared" si="5"/>
        <v/>
      </c>
      <c r="MS138" s="186"/>
      <c r="MT138" s="186"/>
      <c r="MU138" s="186"/>
      <c r="MV138" s="186"/>
      <c r="MW138" s="186"/>
      <c r="MX138" s="186"/>
      <c r="MY138" s="186" t="str">
        <f t="shared" si="6"/>
        <v/>
      </c>
      <c r="MZ138" s="186"/>
      <c r="NA138" s="186"/>
      <c r="NB138" s="186"/>
      <c r="NC138" s="186"/>
      <c r="ND138" s="186"/>
      <c r="NE138" s="186"/>
      <c r="NF138" s="186" t="str">
        <f t="shared" si="7"/>
        <v/>
      </c>
      <c r="NG138" s="186"/>
      <c r="NH138" s="186"/>
      <c r="NI138" s="186"/>
      <c r="NJ138" s="186"/>
      <c r="NK138" s="186"/>
      <c r="NL138" s="186"/>
      <c r="NM138" s="186" t="str">
        <f t="shared" si="8"/>
        <v/>
      </c>
      <c r="NN138" s="186"/>
      <c r="NO138" s="186"/>
      <c r="NP138" s="186"/>
      <c r="NQ138" s="186"/>
      <c r="NR138" s="186"/>
      <c r="NS138" s="186"/>
      <c r="NT138" s="186" t="str">
        <f t="shared" si="9"/>
        <v/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5" x14ac:dyDescent="0.2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>
        <f t="shared" si="1"/>
        <v>0</v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>
        <f t="shared" si="3"/>
        <v>0</v>
      </c>
      <c r="ME139" s="186"/>
      <c r="MF139" s="186"/>
      <c r="MG139" s="186"/>
      <c r="MH139" s="186"/>
      <c r="MI139" s="186"/>
      <c r="MJ139" s="186"/>
      <c r="MK139" s="186" t="str">
        <f t="shared" si="4"/>
        <v/>
      </c>
      <c r="ML139" s="186"/>
      <c r="MM139" s="186"/>
      <c r="MN139" s="186"/>
      <c r="MO139" s="186"/>
      <c r="MP139" s="186"/>
      <c r="MQ139" s="186"/>
      <c r="MR139" s="186" t="str">
        <f t="shared" si="5"/>
        <v/>
      </c>
      <c r="MS139" s="186"/>
      <c r="MT139" s="186"/>
      <c r="MU139" s="186"/>
      <c r="MV139" s="186"/>
      <c r="MW139" s="186"/>
      <c r="MX139" s="186"/>
      <c r="MY139" s="186" t="str">
        <f t="shared" si="6"/>
        <v/>
      </c>
      <c r="MZ139" s="186"/>
      <c r="NA139" s="186"/>
      <c r="NB139" s="186"/>
      <c r="NC139" s="186"/>
      <c r="ND139" s="186"/>
      <c r="NE139" s="186"/>
      <c r="NF139" s="186" t="str">
        <f t="shared" si="7"/>
        <v/>
      </c>
      <c r="NG139" s="186"/>
      <c r="NH139" s="186"/>
      <c r="NI139" s="186"/>
      <c r="NJ139" s="186"/>
      <c r="NK139" s="186"/>
      <c r="NL139" s="186"/>
      <c r="NM139" s="186" t="str">
        <f t="shared" si="8"/>
        <v/>
      </c>
      <c r="NN139" s="186"/>
      <c r="NO139" s="186"/>
      <c r="NP139" s="186"/>
      <c r="NQ139" s="186"/>
      <c r="NR139" s="186"/>
      <c r="NS139" s="186"/>
      <c r="NT139" s="186" t="str">
        <f t="shared" si="9"/>
        <v/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5" x14ac:dyDescent="0.2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>
        <f t="shared" si="1"/>
        <v>20</v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>
        <f t="shared" si="3"/>
        <v>20</v>
      </c>
      <c r="ME140" s="186"/>
      <c r="MF140" s="186"/>
      <c r="MG140" s="186"/>
      <c r="MH140" s="186"/>
      <c r="MI140" s="186"/>
      <c r="MJ140" s="186"/>
      <c r="MK140" s="186" t="str">
        <f t="shared" si="4"/>
        <v/>
      </c>
      <c r="ML140" s="186"/>
      <c r="MM140" s="186"/>
      <c r="MN140" s="186"/>
      <c r="MO140" s="186"/>
      <c r="MP140" s="186"/>
      <c r="MQ140" s="186"/>
      <c r="MR140" s="186" t="str">
        <f t="shared" si="5"/>
        <v/>
      </c>
      <c r="MS140" s="186"/>
      <c r="MT140" s="186"/>
      <c r="MU140" s="186"/>
      <c r="MV140" s="186"/>
      <c r="MW140" s="186"/>
      <c r="MX140" s="186"/>
      <c r="MY140" s="186" t="str">
        <f t="shared" si="6"/>
        <v/>
      </c>
      <c r="MZ140" s="186"/>
      <c r="NA140" s="186"/>
      <c r="NB140" s="186"/>
      <c r="NC140" s="186"/>
      <c r="ND140" s="186"/>
      <c r="NE140" s="186"/>
      <c r="NF140" s="186" t="str">
        <f t="shared" si="7"/>
        <v/>
      </c>
      <c r="NG140" s="186"/>
      <c r="NH140" s="186"/>
      <c r="NI140" s="186"/>
      <c r="NJ140" s="186"/>
      <c r="NK140" s="186"/>
      <c r="NL140" s="186"/>
      <c r="NM140" s="186" t="str">
        <f t="shared" si="8"/>
        <v/>
      </c>
      <c r="NN140" s="186"/>
      <c r="NO140" s="186"/>
      <c r="NP140" s="186"/>
      <c r="NQ140" s="186"/>
      <c r="NR140" s="186"/>
      <c r="NS140" s="186"/>
      <c r="NT140" s="186" t="str">
        <f t="shared" si="9"/>
        <v/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5" x14ac:dyDescent="0.2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>
        <f t="shared" si="1"/>
        <v>0</v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>
        <f t="shared" si="3"/>
        <v>20</v>
      </c>
      <c r="ME141" s="186"/>
      <c r="MF141" s="186"/>
      <c r="MG141" s="186"/>
      <c r="MH141" s="186"/>
      <c r="MI141" s="186"/>
      <c r="MJ141" s="186"/>
      <c r="MK141" s="186" t="str">
        <f t="shared" si="4"/>
        <v/>
      </c>
      <c r="ML141" s="186"/>
      <c r="MM141" s="186"/>
      <c r="MN141" s="186"/>
      <c r="MO141" s="186"/>
      <c r="MP141" s="186"/>
      <c r="MQ141" s="186"/>
      <c r="MR141" s="186" t="str">
        <f t="shared" si="5"/>
        <v/>
      </c>
      <c r="MS141" s="186"/>
      <c r="MT141" s="186"/>
      <c r="MU141" s="186"/>
      <c r="MV141" s="186"/>
      <c r="MW141" s="186"/>
      <c r="MX141" s="186"/>
      <c r="MY141" s="186" t="str">
        <f t="shared" si="6"/>
        <v/>
      </c>
      <c r="MZ141" s="186"/>
      <c r="NA141" s="186"/>
      <c r="NB141" s="186"/>
      <c r="NC141" s="186"/>
      <c r="ND141" s="186"/>
      <c r="NE141" s="186"/>
      <c r="NF141" s="186" t="str">
        <f t="shared" si="7"/>
        <v/>
      </c>
      <c r="NG141" s="186"/>
      <c r="NH141" s="186"/>
      <c r="NI141" s="186"/>
      <c r="NJ141" s="186"/>
      <c r="NK141" s="186"/>
      <c r="NL141" s="186"/>
      <c r="NM141" s="186" t="str">
        <f t="shared" si="8"/>
        <v/>
      </c>
      <c r="NN141" s="186"/>
      <c r="NO141" s="186"/>
      <c r="NP141" s="186"/>
      <c r="NQ141" s="186"/>
      <c r="NR141" s="186"/>
      <c r="NS141" s="186"/>
      <c r="NT141" s="186" t="str">
        <f t="shared" si="9"/>
        <v/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5" x14ac:dyDescent="0.2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>
        <f t="shared" ref="LP142:LP173" si="71">MD44</f>
        <v>0</v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>
        <f t="shared" ref="MD142:MD173" si="73">MR44</f>
        <v>0</v>
      </c>
      <c r="ME142" s="186"/>
      <c r="MF142" s="186"/>
      <c r="MG142" s="186"/>
      <c r="MH142" s="186"/>
      <c r="MI142" s="186"/>
      <c r="MJ142" s="186"/>
      <c r="MK142" s="186" t="str">
        <f t="shared" ref="MK142:MK173" si="74">MY44</f>
        <v/>
      </c>
      <c r="ML142" s="186"/>
      <c r="MM142" s="186"/>
      <c r="MN142" s="186"/>
      <c r="MO142" s="186"/>
      <c r="MP142" s="186"/>
      <c r="MQ142" s="186"/>
      <c r="MR142" s="186" t="str">
        <f t="shared" ref="MR142:MR173" si="75">NF44</f>
        <v/>
      </c>
      <c r="MS142" s="186"/>
      <c r="MT142" s="186"/>
      <c r="MU142" s="186"/>
      <c r="MV142" s="186"/>
      <c r="MW142" s="186"/>
      <c r="MX142" s="186"/>
      <c r="MY142" s="186" t="str">
        <f t="shared" ref="MY142:MY173" si="76">NM44</f>
        <v/>
      </c>
      <c r="MZ142" s="186"/>
      <c r="NA142" s="186"/>
      <c r="NB142" s="186"/>
      <c r="NC142" s="186"/>
      <c r="ND142" s="186"/>
      <c r="NE142" s="186"/>
      <c r="NF142" s="186" t="str">
        <f t="shared" ref="NF142:NF173" si="77">NT44</f>
        <v/>
      </c>
      <c r="NG142" s="186"/>
      <c r="NH142" s="186"/>
      <c r="NI142" s="186"/>
      <c r="NJ142" s="186"/>
      <c r="NK142" s="186"/>
      <c r="NL142" s="186"/>
      <c r="NM142" s="186" t="str">
        <f t="shared" ref="NM142:NM173" si="78">OA44</f>
        <v/>
      </c>
      <c r="NN142" s="186"/>
      <c r="NO142" s="186"/>
      <c r="NP142" s="186"/>
      <c r="NQ142" s="186"/>
      <c r="NR142" s="186"/>
      <c r="NS142" s="186"/>
      <c r="NT142" s="186" t="str">
        <f t="shared" ref="NT142:NT173" si="79">OH44</f>
        <v/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5" x14ac:dyDescent="0.2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>
        <f t="shared" si="71"/>
        <v>0</v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>
        <f t="shared" si="73"/>
        <v>0</v>
      </c>
      <c r="ME143" s="186"/>
      <c r="MF143" s="186"/>
      <c r="MG143" s="186"/>
      <c r="MH143" s="186"/>
      <c r="MI143" s="186"/>
      <c r="MJ143" s="186"/>
      <c r="MK143" s="186" t="str">
        <f t="shared" si="74"/>
        <v/>
      </c>
      <c r="ML143" s="186"/>
      <c r="MM143" s="186"/>
      <c r="MN143" s="186"/>
      <c r="MO143" s="186"/>
      <c r="MP143" s="186"/>
      <c r="MQ143" s="186"/>
      <c r="MR143" s="186" t="str">
        <f t="shared" si="75"/>
        <v/>
      </c>
      <c r="MS143" s="186"/>
      <c r="MT143" s="186"/>
      <c r="MU143" s="186"/>
      <c r="MV143" s="186"/>
      <c r="MW143" s="186"/>
      <c r="MX143" s="186"/>
      <c r="MY143" s="186" t="str">
        <f t="shared" si="76"/>
        <v/>
      </c>
      <c r="MZ143" s="186"/>
      <c r="NA143" s="186"/>
      <c r="NB143" s="186"/>
      <c r="NC143" s="186"/>
      <c r="ND143" s="186"/>
      <c r="NE143" s="186"/>
      <c r="NF143" s="186" t="str">
        <f t="shared" si="77"/>
        <v/>
      </c>
      <c r="NG143" s="186"/>
      <c r="NH143" s="186"/>
      <c r="NI143" s="186"/>
      <c r="NJ143" s="186"/>
      <c r="NK143" s="186"/>
      <c r="NL143" s="186"/>
      <c r="NM143" s="186" t="str">
        <f t="shared" si="78"/>
        <v/>
      </c>
      <c r="NN143" s="186"/>
      <c r="NO143" s="186"/>
      <c r="NP143" s="186"/>
      <c r="NQ143" s="186"/>
      <c r="NR143" s="186"/>
      <c r="NS143" s="186"/>
      <c r="NT143" s="186" t="str">
        <f t="shared" si="79"/>
        <v/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5" x14ac:dyDescent="0.2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>
        <f t="shared" si="71"/>
        <v>0</v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>
        <f t="shared" si="73"/>
        <v>0</v>
      </c>
      <c r="ME144" s="186"/>
      <c r="MF144" s="186"/>
      <c r="MG144" s="186"/>
      <c r="MH144" s="186"/>
      <c r="MI144" s="186"/>
      <c r="MJ144" s="186"/>
      <c r="MK144" s="186" t="str">
        <f t="shared" si="74"/>
        <v/>
      </c>
      <c r="ML144" s="186"/>
      <c r="MM144" s="186"/>
      <c r="MN144" s="186"/>
      <c r="MO144" s="186"/>
      <c r="MP144" s="186"/>
      <c r="MQ144" s="186"/>
      <c r="MR144" s="186" t="str">
        <f t="shared" si="75"/>
        <v/>
      </c>
      <c r="MS144" s="186"/>
      <c r="MT144" s="186"/>
      <c r="MU144" s="186"/>
      <c r="MV144" s="186"/>
      <c r="MW144" s="186"/>
      <c r="MX144" s="186"/>
      <c r="MY144" s="186" t="str">
        <f t="shared" si="76"/>
        <v/>
      </c>
      <c r="MZ144" s="186"/>
      <c r="NA144" s="186"/>
      <c r="NB144" s="186"/>
      <c r="NC144" s="186"/>
      <c r="ND144" s="186"/>
      <c r="NE144" s="186"/>
      <c r="NF144" s="186" t="str">
        <f t="shared" si="77"/>
        <v/>
      </c>
      <c r="NG144" s="186"/>
      <c r="NH144" s="186"/>
      <c r="NI144" s="186"/>
      <c r="NJ144" s="186"/>
      <c r="NK144" s="186"/>
      <c r="NL144" s="186"/>
      <c r="NM144" s="186" t="str">
        <f t="shared" si="78"/>
        <v/>
      </c>
      <c r="NN144" s="186"/>
      <c r="NO144" s="186"/>
      <c r="NP144" s="186"/>
      <c r="NQ144" s="186"/>
      <c r="NR144" s="186"/>
      <c r="NS144" s="186"/>
      <c r="NT144" s="186" t="str">
        <f t="shared" si="79"/>
        <v/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5" x14ac:dyDescent="0.2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>
        <f t="shared" si="71"/>
        <v>0</v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>
        <f t="shared" si="73"/>
        <v>0</v>
      </c>
      <c r="ME145" s="186"/>
      <c r="MF145" s="186"/>
      <c r="MG145" s="186"/>
      <c r="MH145" s="186"/>
      <c r="MI145" s="186"/>
      <c r="MJ145" s="186"/>
      <c r="MK145" s="186" t="str">
        <f t="shared" si="74"/>
        <v/>
      </c>
      <c r="ML145" s="186"/>
      <c r="MM145" s="186"/>
      <c r="MN145" s="186"/>
      <c r="MO145" s="186"/>
      <c r="MP145" s="186"/>
      <c r="MQ145" s="186"/>
      <c r="MR145" s="186" t="str">
        <f t="shared" si="75"/>
        <v/>
      </c>
      <c r="MS145" s="186"/>
      <c r="MT145" s="186"/>
      <c r="MU145" s="186"/>
      <c r="MV145" s="186"/>
      <c r="MW145" s="186"/>
      <c r="MX145" s="186"/>
      <c r="MY145" s="186" t="str">
        <f t="shared" si="76"/>
        <v/>
      </c>
      <c r="MZ145" s="186"/>
      <c r="NA145" s="186"/>
      <c r="NB145" s="186"/>
      <c r="NC145" s="186"/>
      <c r="ND145" s="186"/>
      <c r="NE145" s="186"/>
      <c r="NF145" s="186" t="str">
        <f t="shared" si="77"/>
        <v/>
      </c>
      <c r="NG145" s="186"/>
      <c r="NH145" s="186"/>
      <c r="NI145" s="186"/>
      <c r="NJ145" s="186"/>
      <c r="NK145" s="186"/>
      <c r="NL145" s="186"/>
      <c r="NM145" s="186" t="str">
        <f t="shared" si="78"/>
        <v/>
      </c>
      <c r="NN145" s="186"/>
      <c r="NO145" s="186"/>
      <c r="NP145" s="186"/>
      <c r="NQ145" s="186"/>
      <c r="NR145" s="186"/>
      <c r="NS145" s="186"/>
      <c r="NT145" s="186" t="str">
        <f t="shared" si="79"/>
        <v/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5" x14ac:dyDescent="0.2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>
        <f t="shared" si="71"/>
        <v>0</v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>
        <f t="shared" si="73"/>
        <v>0</v>
      </c>
      <c r="ME146" s="186"/>
      <c r="MF146" s="186"/>
      <c r="MG146" s="186"/>
      <c r="MH146" s="186"/>
      <c r="MI146" s="186"/>
      <c r="MJ146" s="186"/>
      <c r="MK146" s="186" t="str">
        <f t="shared" si="74"/>
        <v/>
      </c>
      <c r="ML146" s="186"/>
      <c r="MM146" s="186"/>
      <c r="MN146" s="186"/>
      <c r="MO146" s="186"/>
      <c r="MP146" s="186"/>
      <c r="MQ146" s="186"/>
      <c r="MR146" s="186" t="str">
        <f t="shared" si="75"/>
        <v/>
      </c>
      <c r="MS146" s="186"/>
      <c r="MT146" s="186"/>
      <c r="MU146" s="186"/>
      <c r="MV146" s="186"/>
      <c r="MW146" s="186"/>
      <c r="MX146" s="186"/>
      <c r="MY146" s="186" t="str">
        <f t="shared" si="76"/>
        <v/>
      </c>
      <c r="MZ146" s="186"/>
      <c r="NA146" s="186"/>
      <c r="NB146" s="186"/>
      <c r="NC146" s="186"/>
      <c r="ND146" s="186"/>
      <c r="NE146" s="186"/>
      <c r="NF146" s="186" t="str">
        <f t="shared" si="77"/>
        <v/>
      </c>
      <c r="NG146" s="186"/>
      <c r="NH146" s="186"/>
      <c r="NI146" s="186"/>
      <c r="NJ146" s="186"/>
      <c r="NK146" s="186"/>
      <c r="NL146" s="186"/>
      <c r="NM146" s="186" t="str">
        <f t="shared" si="78"/>
        <v/>
      </c>
      <c r="NN146" s="186"/>
      <c r="NO146" s="186"/>
      <c r="NP146" s="186"/>
      <c r="NQ146" s="186"/>
      <c r="NR146" s="186"/>
      <c r="NS146" s="186"/>
      <c r="NT146" s="186" t="str">
        <f t="shared" si="79"/>
        <v/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5" x14ac:dyDescent="0.2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>
        <f t="shared" si="71"/>
        <v>0</v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>
        <f t="shared" si="73"/>
        <v>0</v>
      </c>
      <c r="ME147" s="186"/>
      <c r="MF147" s="186"/>
      <c r="MG147" s="186"/>
      <c r="MH147" s="186"/>
      <c r="MI147" s="186"/>
      <c r="MJ147" s="186"/>
      <c r="MK147" s="186" t="str">
        <f t="shared" si="74"/>
        <v/>
      </c>
      <c r="ML147" s="186"/>
      <c r="MM147" s="186"/>
      <c r="MN147" s="186"/>
      <c r="MO147" s="186"/>
      <c r="MP147" s="186"/>
      <c r="MQ147" s="186"/>
      <c r="MR147" s="186" t="str">
        <f t="shared" si="75"/>
        <v/>
      </c>
      <c r="MS147" s="186"/>
      <c r="MT147" s="186"/>
      <c r="MU147" s="186"/>
      <c r="MV147" s="186"/>
      <c r="MW147" s="186"/>
      <c r="MX147" s="186"/>
      <c r="MY147" s="186" t="str">
        <f t="shared" si="76"/>
        <v/>
      </c>
      <c r="MZ147" s="186"/>
      <c r="NA147" s="186"/>
      <c r="NB147" s="186"/>
      <c r="NC147" s="186"/>
      <c r="ND147" s="186"/>
      <c r="NE147" s="186"/>
      <c r="NF147" s="186" t="str">
        <f t="shared" si="77"/>
        <v/>
      </c>
      <c r="NG147" s="186"/>
      <c r="NH147" s="186"/>
      <c r="NI147" s="186"/>
      <c r="NJ147" s="186"/>
      <c r="NK147" s="186"/>
      <c r="NL147" s="186"/>
      <c r="NM147" s="186" t="str">
        <f t="shared" si="78"/>
        <v/>
      </c>
      <c r="NN147" s="186"/>
      <c r="NO147" s="186"/>
      <c r="NP147" s="186"/>
      <c r="NQ147" s="186"/>
      <c r="NR147" s="186"/>
      <c r="NS147" s="186"/>
      <c r="NT147" s="186" t="str">
        <f t="shared" si="79"/>
        <v/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5" x14ac:dyDescent="0.2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>
        <f t="shared" si="71"/>
        <v>20</v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>
        <f t="shared" si="73"/>
        <v>0</v>
      </c>
      <c r="ME148" s="186"/>
      <c r="MF148" s="186"/>
      <c r="MG148" s="186"/>
      <c r="MH148" s="186"/>
      <c r="MI148" s="186"/>
      <c r="MJ148" s="186"/>
      <c r="MK148" s="186" t="str">
        <f t="shared" si="74"/>
        <v/>
      </c>
      <c r="ML148" s="186"/>
      <c r="MM148" s="186"/>
      <c r="MN148" s="186"/>
      <c r="MO148" s="186"/>
      <c r="MP148" s="186"/>
      <c r="MQ148" s="186"/>
      <c r="MR148" s="186" t="str">
        <f t="shared" si="75"/>
        <v/>
      </c>
      <c r="MS148" s="186"/>
      <c r="MT148" s="186"/>
      <c r="MU148" s="186"/>
      <c r="MV148" s="186"/>
      <c r="MW148" s="186"/>
      <c r="MX148" s="186"/>
      <c r="MY148" s="186" t="str">
        <f t="shared" si="76"/>
        <v/>
      </c>
      <c r="MZ148" s="186"/>
      <c r="NA148" s="186"/>
      <c r="NB148" s="186"/>
      <c r="NC148" s="186"/>
      <c r="ND148" s="186"/>
      <c r="NE148" s="186"/>
      <c r="NF148" s="186" t="str">
        <f t="shared" si="77"/>
        <v/>
      </c>
      <c r="NG148" s="186"/>
      <c r="NH148" s="186"/>
      <c r="NI148" s="186"/>
      <c r="NJ148" s="186"/>
      <c r="NK148" s="186"/>
      <c r="NL148" s="186"/>
      <c r="NM148" s="186" t="str">
        <f t="shared" si="78"/>
        <v/>
      </c>
      <c r="NN148" s="186"/>
      <c r="NO148" s="186"/>
      <c r="NP148" s="186"/>
      <c r="NQ148" s="186"/>
      <c r="NR148" s="186"/>
      <c r="NS148" s="186"/>
      <c r="NT148" s="186" t="str">
        <f t="shared" si="79"/>
        <v/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5" x14ac:dyDescent="0.2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>
        <f t="shared" si="71"/>
        <v>0</v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>
        <f t="shared" si="73"/>
        <v>0</v>
      </c>
      <c r="ME149" s="186"/>
      <c r="MF149" s="186"/>
      <c r="MG149" s="186"/>
      <c r="MH149" s="186"/>
      <c r="MI149" s="186"/>
      <c r="MJ149" s="186"/>
      <c r="MK149" s="186" t="str">
        <f t="shared" si="74"/>
        <v/>
      </c>
      <c r="ML149" s="186"/>
      <c r="MM149" s="186"/>
      <c r="MN149" s="186"/>
      <c r="MO149" s="186"/>
      <c r="MP149" s="186"/>
      <c r="MQ149" s="186"/>
      <c r="MR149" s="186" t="str">
        <f t="shared" si="75"/>
        <v/>
      </c>
      <c r="MS149" s="186"/>
      <c r="MT149" s="186"/>
      <c r="MU149" s="186"/>
      <c r="MV149" s="186"/>
      <c r="MW149" s="186"/>
      <c r="MX149" s="186"/>
      <c r="MY149" s="186" t="str">
        <f t="shared" si="76"/>
        <v/>
      </c>
      <c r="MZ149" s="186"/>
      <c r="NA149" s="186"/>
      <c r="NB149" s="186"/>
      <c r="NC149" s="186"/>
      <c r="ND149" s="186"/>
      <c r="NE149" s="186"/>
      <c r="NF149" s="186" t="str">
        <f t="shared" si="77"/>
        <v/>
      </c>
      <c r="NG149" s="186"/>
      <c r="NH149" s="186"/>
      <c r="NI149" s="186"/>
      <c r="NJ149" s="186"/>
      <c r="NK149" s="186"/>
      <c r="NL149" s="186"/>
      <c r="NM149" s="186" t="str">
        <f t="shared" si="78"/>
        <v/>
      </c>
      <c r="NN149" s="186"/>
      <c r="NO149" s="186"/>
      <c r="NP149" s="186"/>
      <c r="NQ149" s="186"/>
      <c r="NR149" s="186"/>
      <c r="NS149" s="186"/>
      <c r="NT149" s="186" t="str">
        <f t="shared" si="79"/>
        <v/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5" x14ac:dyDescent="0.2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>
        <f t="shared" si="71"/>
        <v>0</v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>
        <f t="shared" si="73"/>
        <v>0</v>
      </c>
      <c r="ME150" s="186"/>
      <c r="MF150" s="186"/>
      <c r="MG150" s="186"/>
      <c r="MH150" s="186"/>
      <c r="MI150" s="186"/>
      <c r="MJ150" s="186"/>
      <c r="MK150" s="186" t="str">
        <f t="shared" si="74"/>
        <v/>
      </c>
      <c r="ML150" s="186"/>
      <c r="MM150" s="186"/>
      <c r="MN150" s="186"/>
      <c r="MO150" s="186"/>
      <c r="MP150" s="186"/>
      <c r="MQ150" s="186"/>
      <c r="MR150" s="186" t="str">
        <f t="shared" si="75"/>
        <v/>
      </c>
      <c r="MS150" s="186"/>
      <c r="MT150" s="186"/>
      <c r="MU150" s="186"/>
      <c r="MV150" s="186"/>
      <c r="MW150" s="186"/>
      <c r="MX150" s="186"/>
      <c r="MY150" s="186" t="str">
        <f t="shared" si="76"/>
        <v/>
      </c>
      <c r="MZ150" s="186"/>
      <c r="NA150" s="186"/>
      <c r="NB150" s="186"/>
      <c r="NC150" s="186"/>
      <c r="ND150" s="186"/>
      <c r="NE150" s="186"/>
      <c r="NF150" s="186" t="str">
        <f t="shared" si="77"/>
        <v/>
      </c>
      <c r="NG150" s="186"/>
      <c r="NH150" s="186"/>
      <c r="NI150" s="186"/>
      <c r="NJ150" s="186"/>
      <c r="NK150" s="186"/>
      <c r="NL150" s="186"/>
      <c r="NM150" s="186" t="str">
        <f t="shared" si="78"/>
        <v/>
      </c>
      <c r="NN150" s="186"/>
      <c r="NO150" s="186"/>
      <c r="NP150" s="186"/>
      <c r="NQ150" s="186"/>
      <c r="NR150" s="186"/>
      <c r="NS150" s="186"/>
      <c r="NT150" s="186" t="str">
        <f t="shared" si="79"/>
        <v/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5" x14ac:dyDescent="0.2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>
        <f t="shared" si="71"/>
        <v>0</v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>
        <f t="shared" si="73"/>
        <v>0</v>
      </c>
      <c r="ME151" s="186"/>
      <c r="MF151" s="186"/>
      <c r="MG151" s="186"/>
      <c r="MH151" s="186"/>
      <c r="MI151" s="186"/>
      <c r="MJ151" s="186"/>
      <c r="MK151" s="186" t="str">
        <f t="shared" si="74"/>
        <v/>
      </c>
      <c r="ML151" s="186"/>
      <c r="MM151" s="186"/>
      <c r="MN151" s="186"/>
      <c r="MO151" s="186"/>
      <c r="MP151" s="186"/>
      <c r="MQ151" s="186"/>
      <c r="MR151" s="186" t="str">
        <f t="shared" si="75"/>
        <v/>
      </c>
      <c r="MS151" s="186"/>
      <c r="MT151" s="186"/>
      <c r="MU151" s="186"/>
      <c r="MV151" s="186"/>
      <c r="MW151" s="186"/>
      <c r="MX151" s="186"/>
      <c r="MY151" s="186" t="str">
        <f t="shared" si="76"/>
        <v/>
      </c>
      <c r="MZ151" s="186"/>
      <c r="NA151" s="186"/>
      <c r="NB151" s="186"/>
      <c r="NC151" s="186"/>
      <c r="ND151" s="186"/>
      <c r="NE151" s="186"/>
      <c r="NF151" s="186" t="str">
        <f t="shared" si="77"/>
        <v/>
      </c>
      <c r="NG151" s="186"/>
      <c r="NH151" s="186"/>
      <c r="NI151" s="186"/>
      <c r="NJ151" s="186"/>
      <c r="NK151" s="186"/>
      <c r="NL151" s="186"/>
      <c r="NM151" s="186" t="str">
        <f t="shared" si="78"/>
        <v/>
      </c>
      <c r="NN151" s="186"/>
      <c r="NO151" s="186"/>
      <c r="NP151" s="186"/>
      <c r="NQ151" s="186"/>
      <c r="NR151" s="186"/>
      <c r="NS151" s="186"/>
      <c r="NT151" s="186" t="str">
        <f t="shared" si="79"/>
        <v/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5" x14ac:dyDescent="0.2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>
        <f t="shared" si="71"/>
        <v>20</v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>
        <f t="shared" si="73"/>
        <v>20</v>
      </c>
      <c r="ME152" s="186"/>
      <c r="MF152" s="186"/>
      <c r="MG152" s="186"/>
      <c r="MH152" s="186"/>
      <c r="MI152" s="186"/>
      <c r="MJ152" s="186"/>
      <c r="MK152" s="186" t="str">
        <f t="shared" si="74"/>
        <v/>
      </c>
      <c r="ML152" s="186"/>
      <c r="MM152" s="186"/>
      <c r="MN152" s="186"/>
      <c r="MO152" s="186"/>
      <c r="MP152" s="186"/>
      <c r="MQ152" s="186"/>
      <c r="MR152" s="186" t="str">
        <f t="shared" si="75"/>
        <v/>
      </c>
      <c r="MS152" s="186"/>
      <c r="MT152" s="186"/>
      <c r="MU152" s="186"/>
      <c r="MV152" s="186"/>
      <c r="MW152" s="186"/>
      <c r="MX152" s="186"/>
      <c r="MY152" s="186" t="str">
        <f t="shared" si="76"/>
        <v/>
      </c>
      <c r="MZ152" s="186"/>
      <c r="NA152" s="186"/>
      <c r="NB152" s="186"/>
      <c r="NC152" s="186"/>
      <c r="ND152" s="186"/>
      <c r="NE152" s="186"/>
      <c r="NF152" s="186" t="str">
        <f t="shared" si="77"/>
        <v/>
      </c>
      <c r="NG152" s="186"/>
      <c r="NH152" s="186"/>
      <c r="NI152" s="186"/>
      <c r="NJ152" s="186"/>
      <c r="NK152" s="186"/>
      <c r="NL152" s="186"/>
      <c r="NM152" s="186" t="str">
        <f t="shared" si="78"/>
        <v/>
      </c>
      <c r="NN152" s="186"/>
      <c r="NO152" s="186"/>
      <c r="NP152" s="186"/>
      <c r="NQ152" s="186"/>
      <c r="NR152" s="186"/>
      <c r="NS152" s="186"/>
      <c r="NT152" s="186" t="str">
        <f t="shared" si="79"/>
        <v/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5" x14ac:dyDescent="0.2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>
        <f t="shared" si="71"/>
        <v>0</v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>
        <f t="shared" si="73"/>
        <v>20</v>
      </c>
      <c r="ME153" s="186"/>
      <c r="MF153" s="186"/>
      <c r="MG153" s="186"/>
      <c r="MH153" s="186"/>
      <c r="MI153" s="186"/>
      <c r="MJ153" s="186"/>
      <c r="MK153" s="186" t="str">
        <f t="shared" si="74"/>
        <v/>
      </c>
      <c r="ML153" s="186"/>
      <c r="MM153" s="186"/>
      <c r="MN153" s="186"/>
      <c r="MO153" s="186"/>
      <c r="MP153" s="186"/>
      <c r="MQ153" s="186"/>
      <c r="MR153" s="186" t="str">
        <f t="shared" si="75"/>
        <v/>
      </c>
      <c r="MS153" s="186"/>
      <c r="MT153" s="186"/>
      <c r="MU153" s="186"/>
      <c r="MV153" s="186"/>
      <c r="MW153" s="186"/>
      <c r="MX153" s="186"/>
      <c r="MY153" s="186" t="str">
        <f t="shared" si="76"/>
        <v/>
      </c>
      <c r="MZ153" s="186"/>
      <c r="NA153" s="186"/>
      <c r="NB153" s="186"/>
      <c r="NC153" s="186"/>
      <c r="ND153" s="186"/>
      <c r="NE153" s="186"/>
      <c r="NF153" s="186" t="str">
        <f t="shared" si="77"/>
        <v/>
      </c>
      <c r="NG153" s="186"/>
      <c r="NH153" s="186"/>
      <c r="NI153" s="186"/>
      <c r="NJ153" s="186"/>
      <c r="NK153" s="186"/>
      <c r="NL153" s="186"/>
      <c r="NM153" s="186" t="str">
        <f t="shared" si="78"/>
        <v/>
      </c>
      <c r="NN153" s="186"/>
      <c r="NO153" s="186"/>
      <c r="NP153" s="186"/>
      <c r="NQ153" s="186"/>
      <c r="NR153" s="186"/>
      <c r="NS153" s="186"/>
      <c r="NT153" s="186" t="str">
        <f t="shared" si="79"/>
        <v/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5" x14ac:dyDescent="0.2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>
        <f t="shared" si="71"/>
        <v>0</v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>
        <f t="shared" si="73"/>
        <v>0</v>
      </c>
      <c r="ME154" s="186"/>
      <c r="MF154" s="186"/>
      <c r="MG154" s="186"/>
      <c r="MH154" s="186"/>
      <c r="MI154" s="186"/>
      <c r="MJ154" s="186"/>
      <c r="MK154" s="186" t="str">
        <f t="shared" si="74"/>
        <v/>
      </c>
      <c r="ML154" s="186"/>
      <c r="MM154" s="186"/>
      <c r="MN154" s="186"/>
      <c r="MO154" s="186"/>
      <c r="MP154" s="186"/>
      <c r="MQ154" s="186"/>
      <c r="MR154" s="186" t="str">
        <f t="shared" si="75"/>
        <v/>
      </c>
      <c r="MS154" s="186"/>
      <c r="MT154" s="186"/>
      <c r="MU154" s="186"/>
      <c r="MV154" s="186"/>
      <c r="MW154" s="186"/>
      <c r="MX154" s="186"/>
      <c r="MY154" s="186" t="str">
        <f t="shared" si="76"/>
        <v/>
      </c>
      <c r="MZ154" s="186"/>
      <c r="NA154" s="186"/>
      <c r="NB154" s="186"/>
      <c r="NC154" s="186"/>
      <c r="ND154" s="186"/>
      <c r="NE154" s="186"/>
      <c r="NF154" s="186" t="str">
        <f t="shared" si="77"/>
        <v/>
      </c>
      <c r="NG154" s="186"/>
      <c r="NH154" s="186"/>
      <c r="NI154" s="186"/>
      <c r="NJ154" s="186"/>
      <c r="NK154" s="186"/>
      <c r="NL154" s="186"/>
      <c r="NM154" s="186" t="str">
        <f t="shared" si="78"/>
        <v/>
      </c>
      <c r="NN154" s="186"/>
      <c r="NO154" s="186"/>
      <c r="NP154" s="186"/>
      <c r="NQ154" s="186"/>
      <c r="NR154" s="186"/>
      <c r="NS154" s="186"/>
      <c r="NT154" s="186" t="str">
        <f t="shared" si="79"/>
        <v/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5" x14ac:dyDescent="0.2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>
        <f t="shared" si="71"/>
        <v>20</v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>
        <f t="shared" si="73"/>
        <v>20</v>
      </c>
      <c r="ME155" s="186"/>
      <c r="MF155" s="186"/>
      <c r="MG155" s="186"/>
      <c r="MH155" s="186"/>
      <c r="MI155" s="186"/>
      <c r="MJ155" s="186"/>
      <c r="MK155" s="186" t="str">
        <f t="shared" si="74"/>
        <v/>
      </c>
      <c r="ML155" s="186"/>
      <c r="MM155" s="186"/>
      <c r="MN155" s="186"/>
      <c r="MO155" s="186"/>
      <c r="MP155" s="186"/>
      <c r="MQ155" s="186"/>
      <c r="MR155" s="186" t="str">
        <f t="shared" si="75"/>
        <v/>
      </c>
      <c r="MS155" s="186"/>
      <c r="MT155" s="186"/>
      <c r="MU155" s="186"/>
      <c r="MV155" s="186"/>
      <c r="MW155" s="186"/>
      <c r="MX155" s="186"/>
      <c r="MY155" s="186" t="str">
        <f t="shared" si="76"/>
        <v/>
      </c>
      <c r="MZ155" s="186"/>
      <c r="NA155" s="186"/>
      <c r="NB155" s="186"/>
      <c r="NC155" s="186"/>
      <c r="ND155" s="186"/>
      <c r="NE155" s="186"/>
      <c r="NF155" s="186" t="str">
        <f t="shared" si="77"/>
        <v/>
      </c>
      <c r="NG155" s="186"/>
      <c r="NH155" s="186"/>
      <c r="NI155" s="186"/>
      <c r="NJ155" s="186"/>
      <c r="NK155" s="186"/>
      <c r="NL155" s="186"/>
      <c r="NM155" s="186" t="str">
        <f t="shared" si="78"/>
        <v/>
      </c>
      <c r="NN155" s="186"/>
      <c r="NO155" s="186"/>
      <c r="NP155" s="186"/>
      <c r="NQ155" s="186"/>
      <c r="NR155" s="186"/>
      <c r="NS155" s="186"/>
      <c r="NT155" s="186" t="str">
        <f t="shared" si="79"/>
        <v/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5" x14ac:dyDescent="0.2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>
        <f t="shared" si="71"/>
        <v>20</v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>
        <f t="shared" si="73"/>
        <v>20</v>
      </c>
      <c r="ME156" s="186"/>
      <c r="MF156" s="186"/>
      <c r="MG156" s="186"/>
      <c r="MH156" s="186"/>
      <c r="MI156" s="186"/>
      <c r="MJ156" s="186"/>
      <c r="MK156" s="186" t="str">
        <f t="shared" si="74"/>
        <v/>
      </c>
      <c r="ML156" s="186"/>
      <c r="MM156" s="186"/>
      <c r="MN156" s="186"/>
      <c r="MO156" s="186"/>
      <c r="MP156" s="186"/>
      <c r="MQ156" s="186"/>
      <c r="MR156" s="186" t="str">
        <f t="shared" si="75"/>
        <v/>
      </c>
      <c r="MS156" s="186"/>
      <c r="MT156" s="186"/>
      <c r="MU156" s="186"/>
      <c r="MV156" s="186"/>
      <c r="MW156" s="186"/>
      <c r="MX156" s="186"/>
      <c r="MY156" s="186" t="str">
        <f t="shared" si="76"/>
        <v/>
      </c>
      <c r="MZ156" s="186"/>
      <c r="NA156" s="186"/>
      <c r="NB156" s="186"/>
      <c r="NC156" s="186"/>
      <c r="ND156" s="186"/>
      <c r="NE156" s="186"/>
      <c r="NF156" s="186" t="str">
        <f t="shared" si="77"/>
        <v/>
      </c>
      <c r="NG156" s="186"/>
      <c r="NH156" s="186"/>
      <c r="NI156" s="186"/>
      <c r="NJ156" s="186"/>
      <c r="NK156" s="186"/>
      <c r="NL156" s="186"/>
      <c r="NM156" s="186" t="str">
        <f t="shared" si="78"/>
        <v/>
      </c>
      <c r="NN156" s="186"/>
      <c r="NO156" s="186"/>
      <c r="NP156" s="186"/>
      <c r="NQ156" s="186"/>
      <c r="NR156" s="186"/>
      <c r="NS156" s="186"/>
      <c r="NT156" s="186" t="str">
        <f t="shared" si="79"/>
        <v/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5" x14ac:dyDescent="0.2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>
        <f t="shared" si="71"/>
        <v>20</v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>
        <f t="shared" si="73"/>
        <v>20</v>
      </c>
      <c r="ME157" s="186"/>
      <c r="MF157" s="186"/>
      <c r="MG157" s="186"/>
      <c r="MH157" s="186"/>
      <c r="MI157" s="186"/>
      <c r="MJ157" s="186"/>
      <c r="MK157" s="186" t="str">
        <f t="shared" si="74"/>
        <v/>
      </c>
      <c r="ML157" s="186"/>
      <c r="MM157" s="186"/>
      <c r="MN157" s="186"/>
      <c r="MO157" s="186"/>
      <c r="MP157" s="186"/>
      <c r="MQ157" s="186"/>
      <c r="MR157" s="186" t="str">
        <f t="shared" si="75"/>
        <v/>
      </c>
      <c r="MS157" s="186"/>
      <c r="MT157" s="186"/>
      <c r="MU157" s="186"/>
      <c r="MV157" s="186"/>
      <c r="MW157" s="186"/>
      <c r="MX157" s="186"/>
      <c r="MY157" s="186" t="str">
        <f t="shared" si="76"/>
        <v/>
      </c>
      <c r="MZ157" s="186"/>
      <c r="NA157" s="186"/>
      <c r="NB157" s="186"/>
      <c r="NC157" s="186"/>
      <c r="ND157" s="186"/>
      <c r="NE157" s="186"/>
      <c r="NF157" s="186" t="str">
        <f t="shared" si="77"/>
        <v/>
      </c>
      <c r="NG157" s="186"/>
      <c r="NH157" s="186"/>
      <c r="NI157" s="186"/>
      <c r="NJ157" s="186"/>
      <c r="NK157" s="186"/>
      <c r="NL157" s="186"/>
      <c r="NM157" s="186" t="str">
        <f t="shared" si="78"/>
        <v/>
      </c>
      <c r="NN157" s="186"/>
      <c r="NO157" s="186"/>
      <c r="NP157" s="186"/>
      <c r="NQ157" s="186"/>
      <c r="NR157" s="186"/>
      <c r="NS157" s="186"/>
      <c r="NT157" s="186" t="str">
        <f t="shared" si="79"/>
        <v/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5" x14ac:dyDescent="0.2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>
        <f t="shared" si="71"/>
        <v>0</v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>
        <f t="shared" si="73"/>
        <v>0</v>
      </c>
      <c r="ME158" s="186"/>
      <c r="MF158" s="186"/>
      <c r="MG158" s="186"/>
      <c r="MH158" s="186"/>
      <c r="MI158" s="186"/>
      <c r="MJ158" s="186"/>
      <c r="MK158" s="186" t="str">
        <f t="shared" si="74"/>
        <v/>
      </c>
      <c r="ML158" s="186"/>
      <c r="MM158" s="186"/>
      <c r="MN158" s="186"/>
      <c r="MO158" s="186"/>
      <c r="MP158" s="186"/>
      <c r="MQ158" s="186"/>
      <c r="MR158" s="186" t="str">
        <f t="shared" si="75"/>
        <v/>
      </c>
      <c r="MS158" s="186"/>
      <c r="MT158" s="186"/>
      <c r="MU158" s="186"/>
      <c r="MV158" s="186"/>
      <c r="MW158" s="186"/>
      <c r="MX158" s="186"/>
      <c r="MY158" s="186" t="str">
        <f t="shared" si="76"/>
        <v/>
      </c>
      <c r="MZ158" s="186"/>
      <c r="NA158" s="186"/>
      <c r="NB158" s="186"/>
      <c r="NC158" s="186"/>
      <c r="ND158" s="186"/>
      <c r="NE158" s="186"/>
      <c r="NF158" s="186" t="str">
        <f t="shared" si="77"/>
        <v/>
      </c>
      <c r="NG158" s="186"/>
      <c r="NH158" s="186"/>
      <c r="NI158" s="186"/>
      <c r="NJ158" s="186"/>
      <c r="NK158" s="186"/>
      <c r="NL158" s="186"/>
      <c r="NM158" s="186" t="str">
        <f t="shared" si="78"/>
        <v/>
      </c>
      <c r="NN158" s="186"/>
      <c r="NO158" s="186"/>
      <c r="NP158" s="186"/>
      <c r="NQ158" s="186"/>
      <c r="NR158" s="186"/>
      <c r="NS158" s="186"/>
      <c r="NT158" s="186" t="str">
        <f t="shared" si="79"/>
        <v/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5" x14ac:dyDescent="0.2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>
        <f t="shared" si="71"/>
        <v>0</v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>
        <f t="shared" si="73"/>
        <v>0</v>
      </c>
      <c r="ME159" s="186"/>
      <c r="MF159" s="186"/>
      <c r="MG159" s="186"/>
      <c r="MH159" s="186"/>
      <c r="MI159" s="186"/>
      <c r="MJ159" s="186"/>
      <c r="MK159" s="186" t="str">
        <f t="shared" si="74"/>
        <v/>
      </c>
      <c r="ML159" s="186"/>
      <c r="MM159" s="186"/>
      <c r="MN159" s="186"/>
      <c r="MO159" s="186"/>
      <c r="MP159" s="186"/>
      <c r="MQ159" s="186"/>
      <c r="MR159" s="186" t="str">
        <f t="shared" si="75"/>
        <v/>
      </c>
      <c r="MS159" s="186"/>
      <c r="MT159" s="186"/>
      <c r="MU159" s="186"/>
      <c r="MV159" s="186"/>
      <c r="MW159" s="186"/>
      <c r="MX159" s="186"/>
      <c r="MY159" s="186" t="str">
        <f t="shared" si="76"/>
        <v/>
      </c>
      <c r="MZ159" s="186"/>
      <c r="NA159" s="186"/>
      <c r="NB159" s="186"/>
      <c r="NC159" s="186"/>
      <c r="ND159" s="186"/>
      <c r="NE159" s="186"/>
      <c r="NF159" s="186" t="str">
        <f t="shared" si="77"/>
        <v/>
      </c>
      <c r="NG159" s="186"/>
      <c r="NH159" s="186"/>
      <c r="NI159" s="186"/>
      <c r="NJ159" s="186"/>
      <c r="NK159" s="186"/>
      <c r="NL159" s="186"/>
      <c r="NM159" s="186" t="str">
        <f t="shared" si="78"/>
        <v/>
      </c>
      <c r="NN159" s="186"/>
      <c r="NO159" s="186"/>
      <c r="NP159" s="186"/>
      <c r="NQ159" s="186"/>
      <c r="NR159" s="186"/>
      <c r="NS159" s="186"/>
      <c r="NT159" s="186" t="str">
        <f t="shared" si="79"/>
        <v/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5" x14ac:dyDescent="0.2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>
        <f t="shared" si="71"/>
        <v>0</v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>
        <f t="shared" si="73"/>
        <v>20</v>
      </c>
      <c r="ME160" s="186"/>
      <c r="MF160" s="186"/>
      <c r="MG160" s="186"/>
      <c r="MH160" s="186"/>
      <c r="MI160" s="186"/>
      <c r="MJ160" s="186"/>
      <c r="MK160" s="186" t="str">
        <f t="shared" si="74"/>
        <v/>
      </c>
      <c r="ML160" s="186"/>
      <c r="MM160" s="186"/>
      <c r="MN160" s="186"/>
      <c r="MO160" s="186"/>
      <c r="MP160" s="186"/>
      <c r="MQ160" s="186"/>
      <c r="MR160" s="186" t="str">
        <f t="shared" si="75"/>
        <v/>
      </c>
      <c r="MS160" s="186"/>
      <c r="MT160" s="186"/>
      <c r="MU160" s="186"/>
      <c r="MV160" s="186"/>
      <c r="MW160" s="186"/>
      <c r="MX160" s="186"/>
      <c r="MY160" s="186" t="str">
        <f t="shared" si="76"/>
        <v/>
      </c>
      <c r="MZ160" s="186"/>
      <c r="NA160" s="186"/>
      <c r="NB160" s="186"/>
      <c r="NC160" s="186"/>
      <c r="ND160" s="186"/>
      <c r="NE160" s="186"/>
      <c r="NF160" s="186" t="str">
        <f t="shared" si="77"/>
        <v/>
      </c>
      <c r="NG160" s="186"/>
      <c r="NH160" s="186"/>
      <c r="NI160" s="186"/>
      <c r="NJ160" s="186"/>
      <c r="NK160" s="186"/>
      <c r="NL160" s="186"/>
      <c r="NM160" s="186" t="str">
        <f t="shared" si="78"/>
        <v/>
      </c>
      <c r="NN160" s="186"/>
      <c r="NO160" s="186"/>
      <c r="NP160" s="186"/>
      <c r="NQ160" s="186"/>
      <c r="NR160" s="186"/>
      <c r="NS160" s="186"/>
      <c r="NT160" s="186" t="str">
        <f t="shared" si="79"/>
        <v/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5" x14ac:dyDescent="0.2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>
        <f t="shared" si="71"/>
        <v>0</v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>
        <f t="shared" si="73"/>
        <v>0</v>
      </c>
      <c r="ME161" s="186"/>
      <c r="MF161" s="186"/>
      <c r="MG161" s="186"/>
      <c r="MH161" s="186"/>
      <c r="MI161" s="186"/>
      <c r="MJ161" s="186"/>
      <c r="MK161" s="186" t="str">
        <f t="shared" si="74"/>
        <v/>
      </c>
      <c r="ML161" s="186"/>
      <c r="MM161" s="186"/>
      <c r="MN161" s="186"/>
      <c r="MO161" s="186"/>
      <c r="MP161" s="186"/>
      <c r="MQ161" s="186"/>
      <c r="MR161" s="186" t="str">
        <f t="shared" si="75"/>
        <v/>
      </c>
      <c r="MS161" s="186"/>
      <c r="MT161" s="186"/>
      <c r="MU161" s="186"/>
      <c r="MV161" s="186"/>
      <c r="MW161" s="186"/>
      <c r="MX161" s="186"/>
      <c r="MY161" s="186" t="str">
        <f t="shared" si="76"/>
        <v/>
      </c>
      <c r="MZ161" s="186"/>
      <c r="NA161" s="186"/>
      <c r="NB161" s="186"/>
      <c r="NC161" s="186"/>
      <c r="ND161" s="186"/>
      <c r="NE161" s="186"/>
      <c r="NF161" s="186" t="str">
        <f t="shared" si="77"/>
        <v/>
      </c>
      <c r="NG161" s="186"/>
      <c r="NH161" s="186"/>
      <c r="NI161" s="186"/>
      <c r="NJ161" s="186"/>
      <c r="NK161" s="186"/>
      <c r="NL161" s="186"/>
      <c r="NM161" s="186" t="str">
        <f t="shared" si="78"/>
        <v/>
      </c>
      <c r="NN161" s="186"/>
      <c r="NO161" s="186"/>
      <c r="NP161" s="186"/>
      <c r="NQ161" s="186"/>
      <c r="NR161" s="186"/>
      <c r="NS161" s="186"/>
      <c r="NT161" s="186" t="str">
        <f t="shared" si="79"/>
        <v/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5" x14ac:dyDescent="0.2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>
        <f t="shared" si="71"/>
        <v>0</v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>
        <f t="shared" si="73"/>
        <v>0</v>
      </c>
      <c r="ME162" s="186"/>
      <c r="MF162" s="186"/>
      <c r="MG162" s="186"/>
      <c r="MH162" s="186"/>
      <c r="MI162" s="186"/>
      <c r="MJ162" s="186"/>
      <c r="MK162" s="186" t="str">
        <f t="shared" si="74"/>
        <v/>
      </c>
      <c r="ML162" s="186"/>
      <c r="MM162" s="186"/>
      <c r="MN162" s="186"/>
      <c r="MO162" s="186"/>
      <c r="MP162" s="186"/>
      <c r="MQ162" s="186"/>
      <c r="MR162" s="186" t="str">
        <f t="shared" si="75"/>
        <v/>
      </c>
      <c r="MS162" s="186"/>
      <c r="MT162" s="186"/>
      <c r="MU162" s="186"/>
      <c r="MV162" s="186"/>
      <c r="MW162" s="186"/>
      <c r="MX162" s="186"/>
      <c r="MY162" s="186" t="str">
        <f t="shared" si="76"/>
        <v/>
      </c>
      <c r="MZ162" s="186"/>
      <c r="NA162" s="186"/>
      <c r="NB162" s="186"/>
      <c r="NC162" s="186"/>
      <c r="ND162" s="186"/>
      <c r="NE162" s="186"/>
      <c r="NF162" s="186" t="str">
        <f t="shared" si="77"/>
        <v/>
      </c>
      <c r="NG162" s="186"/>
      <c r="NH162" s="186"/>
      <c r="NI162" s="186"/>
      <c r="NJ162" s="186"/>
      <c r="NK162" s="186"/>
      <c r="NL162" s="186"/>
      <c r="NM162" s="186" t="str">
        <f t="shared" si="78"/>
        <v/>
      </c>
      <c r="NN162" s="186"/>
      <c r="NO162" s="186"/>
      <c r="NP162" s="186"/>
      <c r="NQ162" s="186"/>
      <c r="NR162" s="186"/>
      <c r="NS162" s="186"/>
      <c r="NT162" s="186" t="str">
        <f t="shared" si="79"/>
        <v/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5" x14ac:dyDescent="0.2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>
        <f t="shared" si="71"/>
        <v>0</v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>
        <f t="shared" si="73"/>
        <v>20</v>
      </c>
      <c r="ME163" s="186"/>
      <c r="MF163" s="186"/>
      <c r="MG163" s="186"/>
      <c r="MH163" s="186"/>
      <c r="MI163" s="186"/>
      <c r="MJ163" s="186"/>
      <c r="MK163" s="186" t="str">
        <f t="shared" si="74"/>
        <v/>
      </c>
      <c r="ML163" s="186"/>
      <c r="MM163" s="186"/>
      <c r="MN163" s="186"/>
      <c r="MO163" s="186"/>
      <c r="MP163" s="186"/>
      <c r="MQ163" s="186"/>
      <c r="MR163" s="186" t="str">
        <f t="shared" si="75"/>
        <v/>
      </c>
      <c r="MS163" s="186"/>
      <c r="MT163" s="186"/>
      <c r="MU163" s="186"/>
      <c r="MV163" s="186"/>
      <c r="MW163" s="186"/>
      <c r="MX163" s="186"/>
      <c r="MY163" s="186" t="str">
        <f t="shared" si="76"/>
        <v/>
      </c>
      <c r="MZ163" s="186"/>
      <c r="NA163" s="186"/>
      <c r="NB163" s="186"/>
      <c r="NC163" s="186"/>
      <c r="ND163" s="186"/>
      <c r="NE163" s="186"/>
      <c r="NF163" s="186" t="str">
        <f t="shared" si="77"/>
        <v/>
      </c>
      <c r="NG163" s="186"/>
      <c r="NH163" s="186"/>
      <c r="NI163" s="186"/>
      <c r="NJ163" s="186"/>
      <c r="NK163" s="186"/>
      <c r="NL163" s="186"/>
      <c r="NM163" s="186" t="str">
        <f t="shared" si="78"/>
        <v/>
      </c>
      <c r="NN163" s="186"/>
      <c r="NO163" s="186"/>
      <c r="NP163" s="186"/>
      <c r="NQ163" s="186"/>
      <c r="NR163" s="186"/>
      <c r="NS163" s="186"/>
      <c r="NT163" s="186" t="str">
        <f t="shared" si="79"/>
        <v/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5" x14ac:dyDescent="0.2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>
        <f t="shared" si="71"/>
        <v>0</v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>
        <f t="shared" si="73"/>
        <v>0</v>
      </c>
      <c r="ME164" s="186"/>
      <c r="MF164" s="186"/>
      <c r="MG164" s="186"/>
      <c r="MH164" s="186"/>
      <c r="MI164" s="186"/>
      <c r="MJ164" s="186"/>
      <c r="MK164" s="186" t="str">
        <f t="shared" si="74"/>
        <v/>
      </c>
      <c r="ML164" s="186"/>
      <c r="MM164" s="186"/>
      <c r="MN164" s="186"/>
      <c r="MO164" s="186"/>
      <c r="MP164" s="186"/>
      <c r="MQ164" s="186"/>
      <c r="MR164" s="186" t="str">
        <f t="shared" si="75"/>
        <v/>
      </c>
      <c r="MS164" s="186"/>
      <c r="MT164" s="186"/>
      <c r="MU164" s="186"/>
      <c r="MV164" s="186"/>
      <c r="MW164" s="186"/>
      <c r="MX164" s="186"/>
      <c r="MY164" s="186" t="str">
        <f t="shared" si="76"/>
        <v/>
      </c>
      <c r="MZ164" s="186"/>
      <c r="NA164" s="186"/>
      <c r="NB164" s="186"/>
      <c r="NC164" s="186"/>
      <c r="ND164" s="186"/>
      <c r="NE164" s="186"/>
      <c r="NF164" s="186" t="str">
        <f t="shared" si="77"/>
        <v/>
      </c>
      <c r="NG164" s="186"/>
      <c r="NH164" s="186"/>
      <c r="NI164" s="186"/>
      <c r="NJ164" s="186"/>
      <c r="NK164" s="186"/>
      <c r="NL164" s="186"/>
      <c r="NM164" s="186" t="str">
        <f t="shared" si="78"/>
        <v/>
      </c>
      <c r="NN164" s="186"/>
      <c r="NO164" s="186"/>
      <c r="NP164" s="186"/>
      <c r="NQ164" s="186"/>
      <c r="NR164" s="186"/>
      <c r="NS164" s="186"/>
      <c r="NT164" s="186" t="str">
        <f t="shared" si="79"/>
        <v/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5" x14ac:dyDescent="0.2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>
        <f t="shared" si="71"/>
        <v>0</v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>
        <f t="shared" si="73"/>
        <v>0</v>
      </c>
      <c r="ME165" s="186"/>
      <c r="MF165" s="186"/>
      <c r="MG165" s="186"/>
      <c r="MH165" s="186"/>
      <c r="MI165" s="186"/>
      <c r="MJ165" s="186"/>
      <c r="MK165" s="186" t="str">
        <f t="shared" si="74"/>
        <v/>
      </c>
      <c r="ML165" s="186"/>
      <c r="MM165" s="186"/>
      <c r="MN165" s="186"/>
      <c r="MO165" s="186"/>
      <c r="MP165" s="186"/>
      <c r="MQ165" s="186"/>
      <c r="MR165" s="186" t="str">
        <f t="shared" si="75"/>
        <v/>
      </c>
      <c r="MS165" s="186"/>
      <c r="MT165" s="186"/>
      <c r="MU165" s="186"/>
      <c r="MV165" s="186"/>
      <c r="MW165" s="186"/>
      <c r="MX165" s="186"/>
      <c r="MY165" s="186" t="str">
        <f t="shared" si="76"/>
        <v/>
      </c>
      <c r="MZ165" s="186"/>
      <c r="NA165" s="186"/>
      <c r="NB165" s="186"/>
      <c r="NC165" s="186"/>
      <c r="ND165" s="186"/>
      <c r="NE165" s="186"/>
      <c r="NF165" s="186" t="str">
        <f t="shared" si="77"/>
        <v/>
      </c>
      <c r="NG165" s="186"/>
      <c r="NH165" s="186"/>
      <c r="NI165" s="186"/>
      <c r="NJ165" s="186"/>
      <c r="NK165" s="186"/>
      <c r="NL165" s="186"/>
      <c r="NM165" s="186" t="str">
        <f t="shared" si="78"/>
        <v/>
      </c>
      <c r="NN165" s="186"/>
      <c r="NO165" s="186"/>
      <c r="NP165" s="186"/>
      <c r="NQ165" s="186"/>
      <c r="NR165" s="186"/>
      <c r="NS165" s="186"/>
      <c r="NT165" s="186" t="str">
        <f t="shared" si="79"/>
        <v/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5" x14ac:dyDescent="0.2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>
        <f t="shared" si="71"/>
        <v>0</v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>
        <f t="shared" si="73"/>
        <v>0</v>
      </c>
      <c r="ME166" s="186"/>
      <c r="MF166" s="186"/>
      <c r="MG166" s="186"/>
      <c r="MH166" s="186"/>
      <c r="MI166" s="186"/>
      <c r="MJ166" s="186"/>
      <c r="MK166" s="186" t="str">
        <f t="shared" si="74"/>
        <v/>
      </c>
      <c r="ML166" s="186"/>
      <c r="MM166" s="186"/>
      <c r="MN166" s="186"/>
      <c r="MO166" s="186"/>
      <c r="MP166" s="186"/>
      <c r="MQ166" s="186"/>
      <c r="MR166" s="186" t="str">
        <f t="shared" si="75"/>
        <v/>
      </c>
      <c r="MS166" s="186"/>
      <c r="MT166" s="186"/>
      <c r="MU166" s="186"/>
      <c r="MV166" s="186"/>
      <c r="MW166" s="186"/>
      <c r="MX166" s="186"/>
      <c r="MY166" s="186" t="str">
        <f t="shared" si="76"/>
        <v/>
      </c>
      <c r="MZ166" s="186"/>
      <c r="NA166" s="186"/>
      <c r="NB166" s="186"/>
      <c r="NC166" s="186"/>
      <c r="ND166" s="186"/>
      <c r="NE166" s="186"/>
      <c r="NF166" s="186" t="str">
        <f t="shared" si="77"/>
        <v/>
      </c>
      <c r="NG166" s="186"/>
      <c r="NH166" s="186"/>
      <c r="NI166" s="186"/>
      <c r="NJ166" s="186"/>
      <c r="NK166" s="186"/>
      <c r="NL166" s="186"/>
      <c r="NM166" s="186" t="str">
        <f t="shared" si="78"/>
        <v/>
      </c>
      <c r="NN166" s="186"/>
      <c r="NO166" s="186"/>
      <c r="NP166" s="186"/>
      <c r="NQ166" s="186"/>
      <c r="NR166" s="186"/>
      <c r="NS166" s="186"/>
      <c r="NT166" s="186" t="str">
        <f t="shared" si="79"/>
        <v/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5" x14ac:dyDescent="0.2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>
        <f t="shared" si="71"/>
        <v>20</v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>
        <f t="shared" si="73"/>
        <v>20</v>
      </c>
      <c r="ME167" s="186"/>
      <c r="MF167" s="186"/>
      <c r="MG167" s="186"/>
      <c r="MH167" s="186"/>
      <c r="MI167" s="186"/>
      <c r="MJ167" s="186"/>
      <c r="MK167" s="186" t="str">
        <f t="shared" si="74"/>
        <v/>
      </c>
      <c r="ML167" s="186"/>
      <c r="MM167" s="186"/>
      <c r="MN167" s="186"/>
      <c r="MO167" s="186"/>
      <c r="MP167" s="186"/>
      <c r="MQ167" s="186"/>
      <c r="MR167" s="186" t="str">
        <f t="shared" si="75"/>
        <v/>
      </c>
      <c r="MS167" s="186"/>
      <c r="MT167" s="186"/>
      <c r="MU167" s="186"/>
      <c r="MV167" s="186"/>
      <c r="MW167" s="186"/>
      <c r="MX167" s="186"/>
      <c r="MY167" s="186" t="str">
        <f t="shared" si="76"/>
        <v/>
      </c>
      <c r="MZ167" s="186"/>
      <c r="NA167" s="186"/>
      <c r="NB167" s="186"/>
      <c r="NC167" s="186"/>
      <c r="ND167" s="186"/>
      <c r="NE167" s="186"/>
      <c r="NF167" s="186" t="str">
        <f t="shared" si="77"/>
        <v/>
      </c>
      <c r="NG167" s="186"/>
      <c r="NH167" s="186"/>
      <c r="NI167" s="186"/>
      <c r="NJ167" s="186"/>
      <c r="NK167" s="186"/>
      <c r="NL167" s="186"/>
      <c r="NM167" s="186" t="str">
        <f t="shared" si="78"/>
        <v/>
      </c>
      <c r="NN167" s="186"/>
      <c r="NO167" s="186"/>
      <c r="NP167" s="186"/>
      <c r="NQ167" s="186"/>
      <c r="NR167" s="186"/>
      <c r="NS167" s="186"/>
      <c r="NT167" s="186" t="str">
        <f t="shared" si="79"/>
        <v/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5" x14ac:dyDescent="0.2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>
        <f t="shared" si="71"/>
        <v>0</v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>
        <f t="shared" si="73"/>
        <v>20</v>
      </c>
      <c r="ME168" s="186"/>
      <c r="MF168" s="186"/>
      <c r="MG168" s="186"/>
      <c r="MH168" s="186"/>
      <c r="MI168" s="186"/>
      <c r="MJ168" s="186"/>
      <c r="MK168" s="186" t="str">
        <f t="shared" si="74"/>
        <v/>
      </c>
      <c r="ML168" s="186"/>
      <c r="MM168" s="186"/>
      <c r="MN168" s="186"/>
      <c r="MO168" s="186"/>
      <c r="MP168" s="186"/>
      <c r="MQ168" s="186"/>
      <c r="MR168" s="186" t="str">
        <f t="shared" si="75"/>
        <v/>
      </c>
      <c r="MS168" s="186"/>
      <c r="MT168" s="186"/>
      <c r="MU168" s="186"/>
      <c r="MV168" s="186"/>
      <c r="MW168" s="186"/>
      <c r="MX168" s="186"/>
      <c r="MY168" s="186" t="str">
        <f t="shared" si="76"/>
        <v/>
      </c>
      <c r="MZ168" s="186"/>
      <c r="NA168" s="186"/>
      <c r="NB168" s="186"/>
      <c r="NC168" s="186"/>
      <c r="ND168" s="186"/>
      <c r="NE168" s="186"/>
      <c r="NF168" s="186" t="str">
        <f t="shared" si="77"/>
        <v/>
      </c>
      <c r="NG168" s="186"/>
      <c r="NH168" s="186"/>
      <c r="NI168" s="186"/>
      <c r="NJ168" s="186"/>
      <c r="NK168" s="186"/>
      <c r="NL168" s="186"/>
      <c r="NM168" s="186" t="str">
        <f t="shared" si="78"/>
        <v/>
      </c>
      <c r="NN168" s="186"/>
      <c r="NO168" s="186"/>
      <c r="NP168" s="186"/>
      <c r="NQ168" s="186"/>
      <c r="NR168" s="186"/>
      <c r="NS168" s="186"/>
      <c r="NT168" s="186" t="str">
        <f t="shared" si="79"/>
        <v/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5" x14ac:dyDescent="0.2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>
        <f t="shared" si="71"/>
        <v>0</v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>
        <f t="shared" si="73"/>
        <v>20</v>
      </c>
      <c r="ME169" s="186"/>
      <c r="MF169" s="186"/>
      <c r="MG169" s="186"/>
      <c r="MH169" s="186"/>
      <c r="MI169" s="186"/>
      <c r="MJ169" s="186"/>
      <c r="MK169" s="186" t="str">
        <f t="shared" si="74"/>
        <v/>
      </c>
      <c r="ML169" s="186"/>
      <c r="MM169" s="186"/>
      <c r="MN169" s="186"/>
      <c r="MO169" s="186"/>
      <c r="MP169" s="186"/>
      <c r="MQ169" s="186"/>
      <c r="MR169" s="186" t="str">
        <f t="shared" si="75"/>
        <v/>
      </c>
      <c r="MS169" s="186"/>
      <c r="MT169" s="186"/>
      <c r="MU169" s="186"/>
      <c r="MV169" s="186"/>
      <c r="MW169" s="186"/>
      <c r="MX169" s="186"/>
      <c r="MY169" s="186" t="str">
        <f t="shared" si="76"/>
        <v/>
      </c>
      <c r="MZ169" s="186"/>
      <c r="NA169" s="186"/>
      <c r="NB169" s="186"/>
      <c r="NC169" s="186"/>
      <c r="ND169" s="186"/>
      <c r="NE169" s="186"/>
      <c r="NF169" s="186" t="str">
        <f t="shared" si="77"/>
        <v/>
      </c>
      <c r="NG169" s="186"/>
      <c r="NH169" s="186"/>
      <c r="NI169" s="186"/>
      <c r="NJ169" s="186"/>
      <c r="NK169" s="186"/>
      <c r="NL169" s="186"/>
      <c r="NM169" s="186" t="str">
        <f t="shared" si="78"/>
        <v/>
      </c>
      <c r="NN169" s="186"/>
      <c r="NO169" s="186"/>
      <c r="NP169" s="186"/>
      <c r="NQ169" s="186"/>
      <c r="NR169" s="186"/>
      <c r="NS169" s="186"/>
      <c r="NT169" s="186" t="str">
        <f t="shared" si="79"/>
        <v/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5" x14ac:dyDescent="0.2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>
        <f t="shared" si="71"/>
        <v>0</v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>
        <f t="shared" si="73"/>
        <v>0</v>
      </c>
      <c r="ME170" s="186"/>
      <c r="MF170" s="186"/>
      <c r="MG170" s="186"/>
      <c r="MH170" s="186"/>
      <c r="MI170" s="186"/>
      <c r="MJ170" s="186"/>
      <c r="MK170" s="186" t="str">
        <f t="shared" si="74"/>
        <v/>
      </c>
      <c r="ML170" s="186"/>
      <c r="MM170" s="186"/>
      <c r="MN170" s="186"/>
      <c r="MO170" s="186"/>
      <c r="MP170" s="186"/>
      <c r="MQ170" s="186"/>
      <c r="MR170" s="186" t="str">
        <f t="shared" si="75"/>
        <v/>
      </c>
      <c r="MS170" s="186"/>
      <c r="MT170" s="186"/>
      <c r="MU170" s="186"/>
      <c r="MV170" s="186"/>
      <c r="MW170" s="186"/>
      <c r="MX170" s="186"/>
      <c r="MY170" s="186" t="str">
        <f t="shared" si="76"/>
        <v/>
      </c>
      <c r="MZ170" s="186"/>
      <c r="NA170" s="186"/>
      <c r="NB170" s="186"/>
      <c r="NC170" s="186"/>
      <c r="ND170" s="186"/>
      <c r="NE170" s="186"/>
      <c r="NF170" s="186" t="str">
        <f t="shared" si="77"/>
        <v/>
      </c>
      <c r="NG170" s="186"/>
      <c r="NH170" s="186"/>
      <c r="NI170" s="186"/>
      <c r="NJ170" s="186"/>
      <c r="NK170" s="186"/>
      <c r="NL170" s="186"/>
      <c r="NM170" s="186" t="str">
        <f t="shared" si="78"/>
        <v/>
      </c>
      <c r="NN170" s="186"/>
      <c r="NO170" s="186"/>
      <c r="NP170" s="186"/>
      <c r="NQ170" s="186"/>
      <c r="NR170" s="186"/>
      <c r="NS170" s="186"/>
      <c r="NT170" s="186" t="str">
        <f t="shared" si="79"/>
        <v/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5" x14ac:dyDescent="0.2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>
        <f t="shared" si="71"/>
        <v>0</v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>
        <f t="shared" si="73"/>
        <v>0</v>
      </c>
      <c r="ME171" s="186"/>
      <c r="MF171" s="186"/>
      <c r="MG171" s="186"/>
      <c r="MH171" s="186"/>
      <c r="MI171" s="186"/>
      <c r="MJ171" s="186"/>
      <c r="MK171" s="186" t="str">
        <f t="shared" si="74"/>
        <v/>
      </c>
      <c r="ML171" s="186"/>
      <c r="MM171" s="186"/>
      <c r="MN171" s="186"/>
      <c r="MO171" s="186"/>
      <c r="MP171" s="186"/>
      <c r="MQ171" s="186"/>
      <c r="MR171" s="186" t="str">
        <f t="shared" si="75"/>
        <v/>
      </c>
      <c r="MS171" s="186"/>
      <c r="MT171" s="186"/>
      <c r="MU171" s="186"/>
      <c r="MV171" s="186"/>
      <c r="MW171" s="186"/>
      <c r="MX171" s="186"/>
      <c r="MY171" s="186" t="str">
        <f t="shared" si="76"/>
        <v/>
      </c>
      <c r="MZ171" s="186"/>
      <c r="NA171" s="186"/>
      <c r="NB171" s="186"/>
      <c r="NC171" s="186"/>
      <c r="ND171" s="186"/>
      <c r="NE171" s="186"/>
      <c r="NF171" s="186" t="str">
        <f t="shared" si="77"/>
        <v/>
      </c>
      <c r="NG171" s="186"/>
      <c r="NH171" s="186"/>
      <c r="NI171" s="186"/>
      <c r="NJ171" s="186"/>
      <c r="NK171" s="186"/>
      <c r="NL171" s="186"/>
      <c r="NM171" s="186" t="str">
        <f t="shared" si="78"/>
        <v/>
      </c>
      <c r="NN171" s="186"/>
      <c r="NO171" s="186"/>
      <c r="NP171" s="186"/>
      <c r="NQ171" s="186"/>
      <c r="NR171" s="186"/>
      <c r="NS171" s="186"/>
      <c r="NT171" s="186" t="str">
        <f t="shared" si="79"/>
        <v/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5" x14ac:dyDescent="0.2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>
        <f t="shared" si="71"/>
        <v>0</v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>
        <f t="shared" si="73"/>
        <v>0</v>
      </c>
      <c r="ME172" s="186"/>
      <c r="MF172" s="186"/>
      <c r="MG172" s="186"/>
      <c r="MH172" s="186"/>
      <c r="MI172" s="186"/>
      <c r="MJ172" s="186"/>
      <c r="MK172" s="186" t="str">
        <f t="shared" si="74"/>
        <v/>
      </c>
      <c r="ML172" s="186"/>
      <c r="MM172" s="186"/>
      <c r="MN172" s="186"/>
      <c r="MO172" s="186"/>
      <c r="MP172" s="186"/>
      <c r="MQ172" s="186"/>
      <c r="MR172" s="186" t="str">
        <f t="shared" si="75"/>
        <v/>
      </c>
      <c r="MS172" s="186"/>
      <c r="MT172" s="186"/>
      <c r="MU172" s="186"/>
      <c r="MV172" s="186"/>
      <c r="MW172" s="186"/>
      <c r="MX172" s="186"/>
      <c r="MY172" s="186" t="str">
        <f t="shared" si="76"/>
        <v/>
      </c>
      <c r="MZ172" s="186"/>
      <c r="NA172" s="186"/>
      <c r="NB172" s="186"/>
      <c r="NC172" s="186"/>
      <c r="ND172" s="186"/>
      <c r="NE172" s="186"/>
      <c r="NF172" s="186" t="str">
        <f t="shared" si="77"/>
        <v/>
      </c>
      <c r="NG172" s="186"/>
      <c r="NH172" s="186"/>
      <c r="NI172" s="186"/>
      <c r="NJ172" s="186"/>
      <c r="NK172" s="186"/>
      <c r="NL172" s="186"/>
      <c r="NM172" s="186" t="str">
        <f t="shared" si="78"/>
        <v/>
      </c>
      <c r="NN172" s="186"/>
      <c r="NO172" s="186"/>
      <c r="NP172" s="186"/>
      <c r="NQ172" s="186"/>
      <c r="NR172" s="186"/>
      <c r="NS172" s="186"/>
      <c r="NT172" s="186" t="str">
        <f t="shared" si="79"/>
        <v/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5" x14ac:dyDescent="0.2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>
        <f t="shared" si="71"/>
        <v>0</v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>
        <f t="shared" si="73"/>
        <v>0</v>
      </c>
      <c r="ME173" s="186"/>
      <c r="MF173" s="186"/>
      <c r="MG173" s="186"/>
      <c r="MH173" s="186"/>
      <c r="MI173" s="186"/>
      <c r="MJ173" s="186"/>
      <c r="MK173" s="186" t="str">
        <f t="shared" si="74"/>
        <v/>
      </c>
      <c r="ML173" s="186"/>
      <c r="MM173" s="186"/>
      <c r="MN173" s="186"/>
      <c r="MO173" s="186"/>
      <c r="MP173" s="186"/>
      <c r="MQ173" s="186"/>
      <c r="MR173" s="186" t="str">
        <f t="shared" si="75"/>
        <v/>
      </c>
      <c r="MS173" s="186"/>
      <c r="MT173" s="186"/>
      <c r="MU173" s="186"/>
      <c r="MV173" s="186"/>
      <c r="MW173" s="186"/>
      <c r="MX173" s="186"/>
      <c r="MY173" s="186" t="str">
        <f t="shared" si="76"/>
        <v/>
      </c>
      <c r="MZ173" s="186"/>
      <c r="NA173" s="186"/>
      <c r="NB173" s="186"/>
      <c r="NC173" s="186"/>
      <c r="ND173" s="186"/>
      <c r="NE173" s="186"/>
      <c r="NF173" s="186" t="str">
        <f t="shared" si="77"/>
        <v/>
      </c>
      <c r="NG173" s="186"/>
      <c r="NH173" s="186"/>
      <c r="NI173" s="186"/>
      <c r="NJ173" s="186"/>
      <c r="NK173" s="186"/>
      <c r="NL173" s="186"/>
      <c r="NM173" s="186" t="str">
        <f t="shared" si="78"/>
        <v/>
      </c>
      <c r="NN173" s="186"/>
      <c r="NO173" s="186"/>
      <c r="NP173" s="186"/>
      <c r="NQ173" s="186"/>
      <c r="NR173" s="186"/>
      <c r="NS173" s="186"/>
      <c r="NT173" s="186" t="str">
        <f t="shared" si="79"/>
        <v/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5" x14ac:dyDescent="0.2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>
        <f t="shared" ref="LP174:LP188" si="100">MD76</f>
        <v>0</v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>
        <f t="shared" ref="MD174:MD188" si="102">MR76</f>
        <v>0</v>
      </c>
      <c r="ME174" s="186"/>
      <c r="MF174" s="186"/>
      <c r="MG174" s="186"/>
      <c r="MH174" s="186"/>
      <c r="MI174" s="186"/>
      <c r="MJ174" s="186"/>
      <c r="MK174" s="186" t="str">
        <f t="shared" ref="MK174:MK188" si="103">MY76</f>
        <v/>
      </c>
      <c r="ML174" s="186"/>
      <c r="MM174" s="186"/>
      <c r="MN174" s="186"/>
      <c r="MO174" s="186"/>
      <c r="MP174" s="186"/>
      <c r="MQ174" s="186"/>
      <c r="MR174" s="186" t="str">
        <f t="shared" ref="MR174:MR188" si="104">NF76</f>
        <v/>
      </c>
      <c r="MS174" s="186"/>
      <c r="MT174" s="186"/>
      <c r="MU174" s="186"/>
      <c r="MV174" s="186"/>
      <c r="MW174" s="186"/>
      <c r="MX174" s="186"/>
      <c r="MY174" s="186" t="str">
        <f t="shared" ref="MY174:MY188" si="105">NM76</f>
        <v/>
      </c>
      <c r="MZ174" s="186"/>
      <c r="NA174" s="186"/>
      <c r="NB174" s="186"/>
      <c r="NC174" s="186"/>
      <c r="ND174" s="186"/>
      <c r="NE174" s="186"/>
      <c r="NF174" s="186" t="str">
        <f t="shared" ref="NF174:NF188" si="106">NT76</f>
        <v/>
      </c>
      <c r="NG174" s="186"/>
      <c r="NH174" s="186"/>
      <c r="NI174" s="186"/>
      <c r="NJ174" s="186"/>
      <c r="NK174" s="186"/>
      <c r="NL174" s="186"/>
      <c r="NM174" s="186" t="str">
        <f t="shared" ref="NM174:NM188" si="107">OA76</f>
        <v/>
      </c>
      <c r="NN174" s="186"/>
      <c r="NO174" s="186"/>
      <c r="NP174" s="186"/>
      <c r="NQ174" s="186"/>
      <c r="NR174" s="186"/>
      <c r="NS174" s="186"/>
      <c r="NT174" s="186" t="str">
        <f t="shared" ref="NT174:NT188" si="108">OH76</f>
        <v/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5" x14ac:dyDescent="0.2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>
        <f t="shared" si="100"/>
        <v>20</v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>
        <f t="shared" si="102"/>
        <v>20</v>
      </c>
      <c r="ME175" s="186"/>
      <c r="MF175" s="186"/>
      <c r="MG175" s="186"/>
      <c r="MH175" s="186"/>
      <c r="MI175" s="186"/>
      <c r="MJ175" s="186"/>
      <c r="MK175" s="186" t="str">
        <f t="shared" si="103"/>
        <v/>
      </c>
      <c r="ML175" s="186"/>
      <c r="MM175" s="186"/>
      <c r="MN175" s="186"/>
      <c r="MO175" s="186"/>
      <c r="MP175" s="186"/>
      <c r="MQ175" s="186"/>
      <c r="MR175" s="186" t="str">
        <f t="shared" si="104"/>
        <v/>
      </c>
      <c r="MS175" s="186"/>
      <c r="MT175" s="186"/>
      <c r="MU175" s="186"/>
      <c r="MV175" s="186"/>
      <c r="MW175" s="186"/>
      <c r="MX175" s="186"/>
      <c r="MY175" s="186" t="str">
        <f t="shared" si="105"/>
        <v/>
      </c>
      <c r="MZ175" s="186"/>
      <c r="NA175" s="186"/>
      <c r="NB175" s="186"/>
      <c r="NC175" s="186"/>
      <c r="ND175" s="186"/>
      <c r="NE175" s="186"/>
      <c r="NF175" s="186" t="str">
        <f t="shared" si="106"/>
        <v/>
      </c>
      <c r="NG175" s="186"/>
      <c r="NH175" s="186"/>
      <c r="NI175" s="186"/>
      <c r="NJ175" s="186"/>
      <c r="NK175" s="186"/>
      <c r="NL175" s="186"/>
      <c r="NM175" s="186" t="str">
        <f t="shared" si="107"/>
        <v/>
      </c>
      <c r="NN175" s="186"/>
      <c r="NO175" s="186"/>
      <c r="NP175" s="186"/>
      <c r="NQ175" s="186"/>
      <c r="NR175" s="186"/>
      <c r="NS175" s="186"/>
      <c r="NT175" s="186" t="str">
        <f t="shared" si="108"/>
        <v/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5" x14ac:dyDescent="0.2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>
        <f t="shared" si="100"/>
        <v>0</v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>
        <f t="shared" si="102"/>
        <v>0</v>
      </c>
      <c r="ME176" s="186"/>
      <c r="MF176" s="186"/>
      <c r="MG176" s="186"/>
      <c r="MH176" s="186"/>
      <c r="MI176" s="186"/>
      <c r="MJ176" s="186"/>
      <c r="MK176" s="186" t="str">
        <f t="shared" si="103"/>
        <v/>
      </c>
      <c r="ML176" s="186"/>
      <c r="MM176" s="186"/>
      <c r="MN176" s="186"/>
      <c r="MO176" s="186"/>
      <c r="MP176" s="186"/>
      <c r="MQ176" s="186"/>
      <c r="MR176" s="186" t="str">
        <f t="shared" si="104"/>
        <v/>
      </c>
      <c r="MS176" s="186"/>
      <c r="MT176" s="186"/>
      <c r="MU176" s="186"/>
      <c r="MV176" s="186"/>
      <c r="MW176" s="186"/>
      <c r="MX176" s="186"/>
      <c r="MY176" s="186" t="str">
        <f t="shared" si="105"/>
        <v/>
      </c>
      <c r="MZ176" s="186"/>
      <c r="NA176" s="186"/>
      <c r="NB176" s="186"/>
      <c r="NC176" s="186"/>
      <c r="ND176" s="186"/>
      <c r="NE176" s="186"/>
      <c r="NF176" s="186" t="str">
        <f t="shared" si="106"/>
        <v/>
      </c>
      <c r="NG176" s="186"/>
      <c r="NH176" s="186"/>
      <c r="NI176" s="186"/>
      <c r="NJ176" s="186"/>
      <c r="NK176" s="186"/>
      <c r="NL176" s="186"/>
      <c r="NM176" s="186" t="str">
        <f t="shared" si="107"/>
        <v/>
      </c>
      <c r="NN176" s="186"/>
      <c r="NO176" s="186"/>
      <c r="NP176" s="186"/>
      <c r="NQ176" s="186"/>
      <c r="NR176" s="186"/>
      <c r="NS176" s="186"/>
      <c r="NT176" s="186" t="str">
        <f t="shared" si="108"/>
        <v/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5" x14ac:dyDescent="0.2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>
        <f t="shared" si="100"/>
        <v>20</v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>
        <f t="shared" si="102"/>
        <v>0</v>
      </c>
      <c r="ME177" s="186"/>
      <c r="MF177" s="186"/>
      <c r="MG177" s="186"/>
      <c r="MH177" s="186"/>
      <c r="MI177" s="186"/>
      <c r="MJ177" s="186"/>
      <c r="MK177" s="186" t="str">
        <f t="shared" si="103"/>
        <v/>
      </c>
      <c r="ML177" s="186"/>
      <c r="MM177" s="186"/>
      <c r="MN177" s="186"/>
      <c r="MO177" s="186"/>
      <c r="MP177" s="186"/>
      <c r="MQ177" s="186"/>
      <c r="MR177" s="186" t="str">
        <f t="shared" si="104"/>
        <v/>
      </c>
      <c r="MS177" s="186"/>
      <c r="MT177" s="186"/>
      <c r="MU177" s="186"/>
      <c r="MV177" s="186"/>
      <c r="MW177" s="186"/>
      <c r="MX177" s="186"/>
      <c r="MY177" s="186" t="str">
        <f t="shared" si="105"/>
        <v/>
      </c>
      <c r="MZ177" s="186"/>
      <c r="NA177" s="186"/>
      <c r="NB177" s="186"/>
      <c r="NC177" s="186"/>
      <c r="ND177" s="186"/>
      <c r="NE177" s="186"/>
      <c r="NF177" s="186" t="str">
        <f t="shared" si="106"/>
        <v/>
      </c>
      <c r="NG177" s="186"/>
      <c r="NH177" s="186"/>
      <c r="NI177" s="186"/>
      <c r="NJ177" s="186"/>
      <c r="NK177" s="186"/>
      <c r="NL177" s="186"/>
      <c r="NM177" s="186" t="str">
        <f t="shared" si="107"/>
        <v/>
      </c>
      <c r="NN177" s="186"/>
      <c r="NO177" s="186"/>
      <c r="NP177" s="186"/>
      <c r="NQ177" s="186"/>
      <c r="NR177" s="186"/>
      <c r="NS177" s="186"/>
      <c r="NT177" s="186" t="str">
        <f t="shared" si="108"/>
        <v/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5" x14ac:dyDescent="0.2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>
        <f t="shared" si="100"/>
        <v>0</v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>
        <f t="shared" si="102"/>
        <v>0</v>
      </c>
      <c r="ME178" s="186"/>
      <c r="MF178" s="186"/>
      <c r="MG178" s="186"/>
      <c r="MH178" s="186"/>
      <c r="MI178" s="186"/>
      <c r="MJ178" s="186"/>
      <c r="MK178" s="186" t="str">
        <f t="shared" si="103"/>
        <v/>
      </c>
      <c r="ML178" s="186"/>
      <c r="MM178" s="186"/>
      <c r="MN178" s="186"/>
      <c r="MO178" s="186"/>
      <c r="MP178" s="186"/>
      <c r="MQ178" s="186"/>
      <c r="MR178" s="186" t="str">
        <f t="shared" si="104"/>
        <v/>
      </c>
      <c r="MS178" s="186"/>
      <c r="MT178" s="186"/>
      <c r="MU178" s="186"/>
      <c r="MV178" s="186"/>
      <c r="MW178" s="186"/>
      <c r="MX178" s="186"/>
      <c r="MY178" s="186" t="str">
        <f t="shared" si="105"/>
        <v/>
      </c>
      <c r="MZ178" s="186"/>
      <c r="NA178" s="186"/>
      <c r="NB178" s="186"/>
      <c r="NC178" s="186"/>
      <c r="ND178" s="186"/>
      <c r="NE178" s="186"/>
      <c r="NF178" s="186" t="str">
        <f t="shared" si="106"/>
        <v/>
      </c>
      <c r="NG178" s="186"/>
      <c r="NH178" s="186"/>
      <c r="NI178" s="186"/>
      <c r="NJ178" s="186"/>
      <c r="NK178" s="186"/>
      <c r="NL178" s="186"/>
      <c r="NM178" s="186" t="str">
        <f t="shared" si="107"/>
        <v/>
      </c>
      <c r="NN178" s="186"/>
      <c r="NO178" s="186"/>
      <c r="NP178" s="186"/>
      <c r="NQ178" s="186"/>
      <c r="NR178" s="186"/>
      <c r="NS178" s="186"/>
      <c r="NT178" s="186" t="str">
        <f t="shared" si="108"/>
        <v/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5" x14ac:dyDescent="0.2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>
        <f t="shared" si="100"/>
        <v>20</v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>
        <f t="shared" si="102"/>
        <v>20</v>
      </c>
      <c r="ME179" s="186"/>
      <c r="MF179" s="186"/>
      <c r="MG179" s="186"/>
      <c r="MH179" s="186"/>
      <c r="MI179" s="186"/>
      <c r="MJ179" s="186"/>
      <c r="MK179" s="186" t="str">
        <f t="shared" si="103"/>
        <v/>
      </c>
      <c r="ML179" s="186"/>
      <c r="MM179" s="186"/>
      <c r="MN179" s="186"/>
      <c r="MO179" s="186"/>
      <c r="MP179" s="186"/>
      <c r="MQ179" s="186"/>
      <c r="MR179" s="186" t="str">
        <f t="shared" si="104"/>
        <v/>
      </c>
      <c r="MS179" s="186"/>
      <c r="MT179" s="186"/>
      <c r="MU179" s="186"/>
      <c r="MV179" s="186"/>
      <c r="MW179" s="186"/>
      <c r="MX179" s="186"/>
      <c r="MY179" s="186" t="str">
        <f t="shared" si="105"/>
        <v/>
      </c>
      <c r="MZ179" s="186"/>
      <c r="NA179" s="186"/>
      <c r="NB179" s="186"/>
      <c r="NC179" s="186"/>
      <c r="ND179" s="186"/>
      <c r="NE179" s="186"/>
      <c r="NF179" s="186" t="str">
        <f t="shared" si="106"/>
        <v/>
      </c>
      <c r="NG179" s="186"/>
      <c r="NH179" s="186"/>
      <c r="NI179" s="186"/>
      <c r="NJ179" s="186"/>
      <c r="NK179" s="186"/>
      <c r="NL179" s="186"/>
      <c r="NM179" s="186" t="str">
        <f t="shared" si="107"/>
        <v/>
      </c>
      <c r="NN179" s="186"/>
      <c r="NO179" s="186"/>
      <c r="NP179" s="186"/>
      <c r="NQ179" s="186"/>
      <c r="NR179" s="186"/>
      <c r="NS179" s="186"/>
      <c r="NT179" s="186" t="str">
        <f t="shared" si="108"/>
        <v/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5" x14ac:dyDescent="0.2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>
        <f t="shared" si="100"/>
        <v>20</v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>
        <f t="shared" si="102"/>
        <v>0</v>
      </c>
      <c r="ME180" s="186"/>
      <c r="MF180" s="186"/>
      <c r="MG180" s="186"/>
      <c r="MH180" s="186"/>
      <c r="MI180" s="186"/>
      <c r="MJ180" s="186"/>
      <c r="MK180" s="186" t="str">
        <f t="shared" si="103"/>
        <v/>
      </c>
      <c r="ML180" s="186"/>
      <c r="MM180" s="186"/>
      <c r="MN180" s="186"/>
      <c r="MO180" s="186"/>
      <c r="MP180" s="186"/>
      <c r="MQ180" s="186"/>
      <c r="MR180" s="186" t="str">
        <f t="shared" si="104"/>
        <v/>
      </c>
      <c r="MS180" s="186"/>
      <c r="MT180" s="186"/>
      <c r="MU180" s="186"/>
      <c r="MV180" s="186"/>
      <c r="MW180" s="186"/>
      <c r="MX180" s="186"/>
      <c r="MY180" s="186" t="str">
        <f t="shared" si="105"/>
        <v/>
      </c>
      <c r="MZ180" s="186"/>
      <c r="NA180" s="186"/>
      <c r="NB180" s="186"/>
      <c r="NC180" s="186"/>
      <c r="ND180" s="186"/>
      <c r="NE180" s="186"/>
      <c r="NF180" s="186" t="str">
        <f t="shared" si="106"/>
        <v/>
      </c>
      <c r="NG180" s="186"/>
      <c r="NH180" s="186"/>
      <c r="NI180" s="186"/>
      <c r="NJ180" s="186"/>
      <c r="NK180" s="186"/>
      <c r="NL180" s="186"/>
      <c r="NM180" s="186" t="str">
        <f t="shared" si="107"/>
        <v/>
      </c>
      <c r="NN180" s="186"/>
      <c r="NO180" s="186"/>
      <c r="NP180" s="186"/>
      <c r="NQ180" s="186"/>
      <c r="NR180" s="186"/>
      <c r="NS180" s="186"/>
      <c r="NT180" s="186" t="str">
        <f t="shared" si="108"/>
        <v/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5" x14ac:dyDescent="0.2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>
        <f t="shared" si="100"/>
        <v>20</v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>
        <f t="shared" si="102"/>
        <v>20</v>
      </c>
      <c r="ME181" s="186"/>
      <c r="MF181" s="186"/>
      <c r="MG181" s="186"/>
      <c r="MH181" s="186"/>
      <c r="MI181" s="186"/>
      <c r="MJ181" s="186"/>
      <c r="MK181" s="186" t="str">
        <f t="shared" si="103"/>
        <v/>
      </c>
      <c r="ML181" s="186"/>
      <c r="MM181" s="186"/>
      <c r="MN181" s="186"/>
      <c r="MO181" s="186"/>
      <c r="MP181" s="186"/>
      <c r="MQ181" s="186"/>
      <c r="MR181" s="186" t="str">
        <f t="shared" si="104"/>
        <v/>
      </c>
      <c r="MS181" s="186"/>
      <c r="MT181" s="186"/>
      <c r="MU181" s="186"/>
      <c r="MV181" s="186"/>
      <c r="MW181" s="186"/>
      <c r="MX181" s="186"/>
      <c r="MY181" s="186" t="str">
        <f t="shared" si="105"/>
        <v/>
      </c>
      <c r="MZ181" s="186"/>
      <c r="NA181" s="186"/>
      <c r="NB181" s="186"/>
      <c r="NC181" s="186"/>
      <c r="ND181" s="186"/>
      <c r="NE181" s="186"/>
      <c r="NF181" s="186" t="str">
        <f t="shared" si="106"/>
        <v/>
      </c>
      <c r="NG181" s="186"/>
      <c r="NH181" s="186"/>
      <c r="NI181" s="186"/>
      <c r="NJ181" s="186"/>
      <c r="NK181" s="186"/>
      <c r="NL181" s="186"/>
      <c r="NM181" s="186" t="str">
        <f t="shared" si="107"/>
        <v/>
      </c>
      <c r="NN181" s="186"/>
      <c r="NO181" s="186"/>
      <c r="NP181" s="186"/>
      <c r="NQ181" s="186"/>
      <c r="NR181" s="186"/>
      <c r="NS181" s="186"/>
      <c r="NT181" s="186" t="str">
        <f t="shared" si="108"/>
        <v/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5" x14ac:dyDescent="0.2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>
        <f t="shared" si="100"/>
        <v>0</v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>
        <f t="shared" si="102"/>
        <v>20</v>
      </c>
      <c r="ME182" s="186"/>
      <c r="MF182" s="186"/>
      <c r="MG182" s="186"/>
      <c r="MH182" s="186"/>
      <c r="MI182" s="186"/>
      <c r="MJ182" s="186"/>
      <c r="MK182" s="186" t="str">
        <f t="shared" si="103"/>
        <v/>
      </c>
      <c r="ML182" s="186"/>
      <c r="MM182" s="186"/>
      <c r="MN182" s="186"/>
      <c r="MO182" s="186"/>
      <c r="MP182" s="186"/>
      <c r="MQ182" s="186"/>
      <c r="MR182" s="186" t="str">
        <f t="shared" si="104"/>
        <v/>
      </c>
      <c r="MS182" s="186"/>
      <c r="MT182" s="186"/>
      <c r="MU182" s="186"/>
      <c r="MV182" s="186"/>
      <c r="MW182" s="186"/>
      <c r="MX182" s="186"/>
      <c r="MY182" s="186" t="str">
        <f t="shared" si="105"/>
        <v/>
      </c>
      <c r="MZ182" s="186"/>
      <c r="NA182" s="186"/>
      <c r="NB182" s="186"/>
      <c r="NC182" s="186"/>
      <c r="ND182" s="186"/>
      <c r="NE182" s="186"/>
      <c r="NF182" s="186" t="str">
        <f t="shared" si="106"/>
        <v/>
      </c>
      <c r="NG182" s="186"/>
      <c r="NH182" s="186"/>
      <c r="NI182" s="186"/>
      <c r="NJ182" s="186"/>
      <c r="NK182" s="186"/>
      <c r="NL182" s="186"/>
      <c r="NM182" s="186" t="str">
        <f t="shared" si="107"/>
        <v/>
      </c>
      <c r="NN182" s="186"/>
      <c r="NO182" s="186"/>
      <c r="NP182" s="186"/>
      <c r="NQ182" s="186"/>
      <c r="NR182" s="186"/>
      <c r="NS182" s="186"/>
      <c r="NT182" s="186" t="str">
        <f t="shared" si="108"/>
        <v/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5" x14ac:dyDescent="0.2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5" x14ac:dyDescent="0.2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5" x14ac:dyDescent="0.2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5" x14ac:dyDescent="0.2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5" x14ac:dyDescent="0.2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5" x14ac:dyDescent="0.2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5" x14ac:dyDescent="0.2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>
        <f t="shared" ref="LQ189:LQ220" si="164">ME12</f>
        <v>20</v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>
        <f t="shared" ref="ME189:ME220" si="166">MS12</f>
        <v>0</v>
      </c>
      <c r="MF189" s="186"/>
      <c r="MG189" s="186"/>
      <c r="MH189" s="186"/>
      <c r="MI189" s="186"/>
      <c r="MJ189" s="186"/>
      <c r="MK189" s="186"/>
      <c r="ML189" s="186" t="str">
        <f t="shared" ref="ML189:ML220" si="167">MZ12</f>
        <v/>
      </c>
      <c r="MM189" s="186"/>
      <c r="MN189" s="186"/>
      <c r="MO189" s="186"/>
      <c r="MP189" s="186"/>
      <c r="MQ189" s="186"/>
      <c r="MR189" s="186"/>
      <c r="MS189" s="186" t="str">
        <f t="shared" ref="MS189:MS220" si="168">NG12</f>
        <v/>
      </c>
      <c r="MT189" s="186"/>
      <c r="MU189" s="186"/>
      <c r="MV189" s="186"/>
      <c r="MW189" s="186"/>
      <c r="MX189" s="186"/>
      <c r="MY189" s="186"/>
      <c r="MZ189" s="186" t="str">
        <f t="shared" ref="MZ189:MZ220" si="169">NN12</f>
        <v/>
      </c>
      <c r="NA189" s="186"/>
      <c r="NB189" s="186"/>
      <c r="NC189" s="186"/>
      <c r="ND189" s="186"/>
      <c r="NE189" s="186"/>
      <c r="NF189" s="186"/>
      <c r="NG189" s="186" t="str">
        <f t="shared" ref="NG189:NG220" si="170">NU12</f>
        <v/>
      </c>
      <c r="NH189" s="186"/>
      <c r="NI189" s="186"/>
      <c r="NJ189" s="186"/>
      <c r="NK189" s="186"/>
      <c r="NL189" s="186"/>
      <c r="NM189" s="186"/>
      <c r="NN189" s="186" t="str">
        <f t="shared" ref="NN189:NN220" si="171">OB12</f>
        <v/>
      </c>
      <c r="NO189" s="186"/>
      <c r="NP189" s="186"/>
      <c r="NQ189" s="186"/>
      <c r="NR189" s="186"/>
      <c r="NS189" s="186"/>
      <c r="NT189" s="186"/>
      <c r="NU189" s="186" t="str">
        <f t="shared" ref="NU189:NU220" si="172">OI12</f>
        <v/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5" x14ac:dyDescent="0.2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>
        <f t="shared" si="164"/>
        <v>0</v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>
        <f t="shared" si="166"/>
        <v>0</v>
      </c>
      <c r="MF190" s="186"/>
      <c r="MG190" s="186"/>
      <c r="MH190" s="186"/>
      <c r="MI190" s="186"/>
      <c r="MJ190" s="186"/>
      <c r="MK190" s="186"/>
      <c r="ML190" s="186" t="str">
        <f t="shared" si="167"/>
        <v/>
      </c>
      <c r="MM190" s="186"/>
      <c r="MN190" s="186"/>
      <c r="MO190" s="186"/>
      <c r="MP190" s="186"/>
      <c r="MQ190" s="186"/>
      <c r="MR190" s="186"/>
      <c r="MS190" s="186" t="str">
        <f t="shared" si="168"/>
        <v/>
      </c>
      <c r="MT190" s="186"/>
      <c r="MU190" s="186"/>
      <c r="MV190" s="186"/>
      <c r="MW190" s="186"/>
      <c r="MX190" s="186"/>
      <c r="MY190" s="186"/>
      <c r="MZ190" s="186" t="str">
        <f t="shared" si="169"/>
        <v/>
      </c>
      <c r="NA190" s="186"/>
      <c r="NB190" s="186"/>
      <c r="NC190" s="186"/>
      <c r="ND190" s="186"/>
      <c r="NE190" s="186"/>
      <c r="NF190" s="186"/>
      <c r="NG190" s="186" t="str">
        <f t="shared" si="170"/>
        <v/>
      </c>
      <c r="NH190" s="186"/>
      <c r="NI190" s="186"/>
      <c r="NJ190" s="186"/>
      <c r="NK190" s="186"/>
      <c r="NL190" s="186"/>
      <c r="NM190" s="186"/>
      <c r="NN190" s="186" t="str">
        <f t="shared" si="171"/>
        <v/>
      </c>
      <c r="NO190" s="186"/>
      <c r="NP190" s="186"/>
      <c r="NQ190" s="186"/>
      <c r="NR190" s="186"/>
      <c r="NS190" s="186"/>
      <c r="NT190" s="186"/>
      <c r="NU190" s="186" t="str">
        <f t="shared" si="172"/>
        <v/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5" x14ac:dyDescent="0.2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>
        <f t="shared" si="164"/>
        <v>0</v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>
        <f t="shared" si="166"/>
        <v>0</v>
      </c>
      <c r="MF191" s="186"/>
      <c r="MG191" s="186"/>
      <c r="MH191" s="186"/>
      <c r="MI191" s="186"/>
      <c r="MJ191" s="186"/>
      <c r="MK191" s="186"/>
      <c r="ML191" s="186" t="str">
        <f t="shared" si="167"/>
        <v/>
      </c>
      <c r="MM191" s="186"/>
      <c r="MN191" s="186"/>
      <c r="MO191" s="186"/>
      <c r="MP191" s="186"/>
      <c r="MQ191" s="186"/>
      <c r="MR191" s="186"/>
      <c r="MS191" s="186" t="str">
        <f t="shared" si="168"/>
        <v/>
      </c>
      <c r="MT191" s="186"/>
      <c r="MU191" s="186"/>
      <c r="MV191" s="186"/>
      <c r="MW191" s="186"/>
      <c r="MX191" s="186"/>
      <c r="MY191" s="186"/>
      <c r="MZ191" s="186" t="str">
        <f t="shared" si="169"/>
        <v/>
      </c>
      <c r="NA191" s="186"/>
      <c r="NB191" s="186"/>
      <c r="NC191" s="186"/>
      <c r="ND191" s="186"/>
      <c r="NE191" s="186"/>
      <c r="NF191" s="186"/>
      <c r="NG191" s="186" t="str">
        <f t="shared" si="170"/>
        <v/>
      </c>
      <c r="NH191" s="186"/>
      <c r="NI191" s="186"/>
      <c r="NJ191" s="186"/>
      <c r="NK191" s="186"/>
      <c r="NL191" s="186"/>
      <c r="NM191" s="186"/>
      <c r="NN191" s="186" t="str">
        <f t="shared" si="171"/>
        <v/>
      </c>
      <c r="NO191" s="186"/>
      <c r="NP191" s="186"/>
      <c r="NQ191" s="186"/>
      <c r="NR191" s="186"/>
      <c r="NS191" s="186"/>
      <c r="NT191" s="186"/>
      <c r="NU191" s="186" t="str">
        <f t="shared" si="172"/>
        <v/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5" x14ac:dyDescent="0.2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>
        <f t="shared" si="164"/>
        <v>0</v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>
        <f t="shared" si="166"/>
        <v>0</v>
      </c>
      <c r="MF192" s="186"/>
      <c r="MG192" s="186"/>
      <c r="MH192" s="186"/>
      <c r="MI192" s="186"/>
      <c r="MJ192" s="186"/>
      <c r="MK192" s="186"/>
      <c r="ML192" s="186" t="str">
        <f t="shared" si="167"/>
        <v/>
      </c>
      <c r="MM192" s="186"/>
      <c r="MN192" s="186"/>
      <c r="MO192" s="186"/>
      <c r="MP192" s="186"/>
      <c r="MQ192" s="186"/>
      <c r="MR192" s="186"/>
      <c r="MS192" s="186" t="str">
        <f t="shared" si="168"/>
        <v/>
      </c>
      <c r="MT192" s="186"/>
      <c r="MU192" s="186"/>
      <c r="MV192" s="186"/>
      <c r="MW192" s="186"/>
      <c r="MX192" s="186"/>
      <c r="MY192" s="186"/>
      <c r="MZ192" s="186" t="str">
        <f t="shared" si="169"/>
        <v/>
      </c>
      <c r="NA192" s="186"/>
      <c r="NB192" s="186"/>
      <c r="NC192" s="186"/>
      <c r="ND192" s="186"/>
      <c r="NE192" s="186"/>
      <c r="NF192" s="186"/>
      <c r="NG192" s="186" t="str">
        <f t="shared" si="170"/>
        <v/>
      </c>
      <c r="NH192" s="186"/>
      <c r="NI192" s="186"/>
      <c r="NJ192" s="186"/>
      <c r="NK192" s="186"/>
      <c r="NL192" s="186"/>
      <c r="NM192" s="186"/>
      <c r="NN192" s="186" t="str">
        <f t="shared" si="171"/>
        <v/>
      </c>
      <c r="NO192" s="186"/>
      <c r="NP192" s="186"/>
      <c r="NQ192" s="186"/>
      <c r="NR192" s="186"/>
      <c r="NS192" s="186"/>
      <c r="NT192" s="186"/>
      <c r="NU192" s="186" t="str">
        <f t="shared" si="172"/>
        <v/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5" x14ac:dyDescent="0.2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>
        <f t="shared" si="164"/>
        <v>0</v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>
        <f t="shared" si="166"/>
        <v>0</v>
      </c>
      <c r="MF193" s="186"/>
      <c r="MG193" s="186"/>
      <c r="MH193" s="186"/>
      <c r="MI193" s="186"/>
      <c r="MJ193" s="186"/>
      <c r="MK193" s="186"/>
      <c r="ML193" s="186" t="str">
        <f t="shared" si="167"/>
        <v/>
      </c>
      <c r="MM193" s="186"/>
      <c r="MN193" s="186"/>
      <c r="MO193" s="186"/>
      <c r="MP193" s="186"/>
      <c r="MQ193" s="186"/>
      <c r="MR193" s="186"/>
      <c r="MS193" s="186" t="str">
        <f t="shared" si="168"/>
        <v/>
      </c>
      <c r="MT193" s="186"/>
      <c r="MU193" s="186"/>
      <c r="MV193" s="186"/>
      <c r="MW193" s="186"/>
      <c r="MX193" s="186"/>
      <c r="MY193" s="186"/>
      <c r="MZ193" s="186" t="str">
        <f t="shared" si="169"/>
        <v/>
      </c>
      <c r="NA193" s="186"/>
      <c r="NB193" s="186"/>
      <c r="NC193" s="186"/>
      <c r="ND193" s="186"/>
      <c r="NE193" s="186"/>
      <c r="NF193" s="186"/>
      <c r="NG193" s="186" t="str">
        <f t="shared" si="170"/>
        <v/>
      </c>
      <c r="NH193" s="186"/>
      <c r="NI193" s="186"/>
      <c r="NJ193" s="186"/>
      <c r="NK193" s="186"/>
      <c r="NL193" s="186"/>
      <c r="NM193" s="186"/>
      <c r="NN193" s="186" t="str">
        <f t="shared" si="171"/>
        <v/>
      </c>
      <c r="NO193" s="186"/>
      <c r="NP193" s="186"/>
      <c r="NQ193" s="186"/>
      <c r="NR193" s="186"/>
      <c r="NS193" s="186"/>
      <c r="NT193" s="186"/>
      <c r="NU193" s="186" t="str">
        <f t="shared" si="172"/>
        <v/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5" x14ac:dyDescent="0.2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>
        <f t="shared" si="164"/>
        <v>0</v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>
        <f t="shared" si="166"/>
        <v>0</v>
      </c>
      <c r="MF194" s="186"/>
      <c r="MG194" s="186"/>
      <c r="MH194" s="186"/>
      <c r="MI194" s="186"/>
      <c r="MJ194" s="186"/>
      <c r="MK194" s="186"/>
      <c r="ML194" s="186" t="str">
        <f t="shared" si="167"/>
        <v/>
      </c>
      <c r="MM194" s="186"/>
      <c r="MN194" s="186"/>
      <c r="MO194" s="186"/>
      <c r="MP194" s="186"/>
      <c r="MQ194" s="186"/>
      <c r="MR194" s="186"/>
      <c r="MS194" s="186" t="str">
        <f t="shared" si="168"/>
        <v/>
      </c>
      <c r="MT194" s="186"/>
      <c r="MU194" s="186"/>
      <c r="MV194" s="186"/>
      <c r="MW194" s="186"/>
      <c r="MX194" s="186"/>
      <c r="MY194" s="186"/>
      <c r="MZ194" s="186" t="str">
        <f t="shared" si="169"/>
        <v/>
      </c>
      <c r="NA194" s="186"/>
      <c r="NB194" s="186"/>
      <c r="NC194" s="186"/>
      <c r="ND194" s="186"/>
      <c r="NE194" s="186"/>
      <c r="NF194" s="186"/>
      <c r="NG194" s="186" t="str">
        <f t="shared" si="170"/>
        <v/>
      </c>
      <c r="NH194" s="186"/>
      <c r="NI194" s="186"/>
      <c r="NJ194" s="186"/>
      <c r="NK194" s="186"/>
      <c r="NL194" s="186"/>
      <c r="NM194" s="186"/>
      <c r="NN194" s="186" t="str">
        <f t="shared" si="171"/>
        <v/>
      </c>
      <c r="NO194" s="186"/>
      <c r="NP194" s="186"/>
      <c r="NQ194" s="186"/>
      <c r="NR194" s="186"/>
      <c r="NS194" s="186"/>
      <c r="NT194" s="186"/>
      <c r="NU194" s="186" t="str">
        <f t="shared" si="172"/>
        <v/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5" x14ac:dyDescent="0.2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>
        <f t="shared" si="164"/>
        <v>0</v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>
        <f t="shared" si="166"/>
        <v>0</v>
      </c>
      <c r="MF195" s="186"/>
      <c r="MG195" s="186"/>
      <c r="MH195" s="186"/>
      <c r="MI195" s="186"/>
      <c r="MJ195" s="186"/>
      <c r="MK195" s="186"/>
      <c r="ML195" s="186" t="str">
        <f t="shared" si="167"/>
        <v/>
      </c>
      <c r="MM195" s="186"/>
      <c r="MN195" s="186"/>
      <c r="MO195" s="186"/>
      <c r="MP195" s="186"/>
      <c r="MQ195" s="186"/>
      <c r="MR195" s="186"/>
      <c r="MS195" s="186" t="str">
        <f t="shared" si="168"/>
        <v/>
      </c>
      <c r="MT195" s="186"/>
      <c r="MU195" s="186"/>
      <c r="MV195" s="186"/>
      <c r="MW195" s="186"/>
      <c r="MX195" s="186"/>
      <c r="MY195" s="186"/>
      <c r="MZ195" s="186" t="str">
        <f t="shared" si="169"/>
        <v/>
      </c>
      <c r="NA195" s="186"/>
      <c r="NB195" s="186"/>
      <c r="NC195" s="186"/>
      <c r="ND195" s="186"/>
      <c r="NE195" s="186"/>
      <c r="NF195" s="186"/>
      <c r="NG195" s="186" t="str">
        <f t="shared" si="170"/>
        <v/>
      </c>
      <c r="NH195" s="186"/>
      <c r="NI195" s="186"/>
      <c r="NJ195" s="186"/>
      <c r="NK195" s="186"/>
      <c r="NL195" s="186"/>
      <c r="NM195" s="186"/>
      <c r="NN195" s="186" t="str">
        <f t="shared" si="171"/>
        <v/>
      </c>
      <c r="NO195" s="186"/>
      <c r="NP195" s="186"/>
      <c r="NQ195" s="186"/>
      <c r="NR195" s="186"/>
      <c r="NS195" s="186"/>
      <c r="NT195" s="186"/>
      <c r="NU195" s="186" t="str">
        <f t="shared" si="172"/>
        <v/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5" x14ac:dyDescent="0.2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>
        <f t="shared" si="164"/>
        <v>0</v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>
        <f t="shared" si="166"/>
        <v>20</v>
      </c>
      <c r="MF196" s="186"/>
      <c r="MG196" s="186"/>
      <c r="MH196" s="186"/>
      <c r="MI196" s="186"/>
      <c r="MJ196" s="186"/>
      <c r="MK196" s="186"/>
      <c r="ML196" s="186" t="str">
        <f t="shared" si="167"/>
        <v/>
      </c>
      <c r="MM196" s="186"/>
      <c r="MN196" s="186"/>
      <c r="MO196" s="186"/>
      <c r="MP196" s="186"/>
      <c r="MQ196" s="186"/>
      <c r="MR196" s="186"/>
      <c r="MS196" s="186" t="str">
        <f t="shared" si="168"/>
        <v/>
      </c>
      <c r="MT196" s="186"/>
      <c r="MU196" s="186"/>
      <c r="MV196" s="186"/>
      <c r="MW196" s="186"/>
      <c r="MX196" s="186"/>
      <c r="MY196" s="186"/>
      <c r="MZ196" s="186" t="str">
        <f t="shared" si="169"/>
        <v/>
      </c>
      <c r="NA196" s="186"/>
      <c r="NB196" s="186"/>
      <c r="NC196" s="186"/>
      <c r="ND196" s="186"/>
      <c r="NE196" s="186"/>
      <c r="NF196" s="186"/>
      <c r="NG196" s="186" t="str">
        <f t="shared" si="170"/>
        <v/>
      </c>
      <c r="NH196" s="186"/>
      <c r="NI196" s="186"/>
      <c r="NJ196" s="186"/>
      <c r="NK196" s="186"/>
      <c r="NL196" s="186"/>
      <c r="NM196" s="186"/>
      <c r="NN196" s="186" t="str">
        <f t="shared" si="171"/>
        <v/>
      </c>
      <c r="NO196" s="186"/>
      <c r="NP196" s="186"/>
      <c r="NQ196" s="186"/>
      <c r="NR196" s="186"/>
      <c r="NS196" s="186"/>
      <c r="NT196" s="186"/>
      <c r="NU196" s="186" t="str">
        <f t="shared" si="172"/>
        <v/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5" x14ac:dyDescent="0.2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>
        <f t="shared" si="164"/>
        <v>0</v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>
        <f t="shared" si="166"/>
        <v>0</v>
      </c>
      <c r="MF197" s="186"/>
      <c r="MG197" s="186"/>
      <c r="MH197" s="186"/>
      <c r="MI197" s="186"/>
      <c r="MJ197" s="186"/>
      <c r="MK197" s="186"/>
      <c r="ML197" s="186" t="str">
        <f t="shared" si="167"/>
        <v/>
      </c>
      <c r="MM197" s="186"/>
      <c r="MN197" s="186"/>
      <c r="MO197" s="186"/>
      <c r="MP197" s="186"/>
      <c r="MQ197" s="186"/>
      <c r="MR197" s="186"/>
      <c r="MS197" s="186" t="str">
        <f t="shared" si="168"/>
        <v/>
      </c>
      <c r="MT197" s="186"/>
      <c r="MU197" s="186"/>
      <c r="MV197" s="186"/>
      <c r="MW197" s="186"/>
      <c r="MX197" s="186"/>
      <c r="MY197" s="186"/>
      <c r="MZ197" s="186" t="str">
        <f t="shared" si="169"/>
        <v/>
      </c>
      <c r="NA197" s="186"/>
      <c r="NB197" s="186"/>
      <c r="NC197" s="186"/>
      <c r="ND197" s="186"/>
      <c r="NE197" s="186"/>
      <c r="NF197" s="186"/>
      <c r="NG197" s="186" t="str">
        <f t="shared" si="170"/>
        <v/>
      </c>
      <c r="NH197" s="186"/>
      <c r="NI197" s="186"/>
      <c r="NJ197" s="186"/>
      <c r="NK197" s="186"/>
      <c r="NL197" s="186"/>
      <c r="NM197" s="186"/>
      <c r="NN197" s="186" t="str">
        <f t="shared" si="171"/>
        <v/>
      </c>
      <c r="NO197" s="186"/>
      <c r="NP197" s="186"/>
      <c r="NQ197" s="186"/>
      <c r="NR197" s="186"/>
      <c r="NS197" s="186"/>
      <c r="NT197" s="186"/>
      <c r="NU197" s="186" t="str">
        <f t="shared" si="172"/>
        <v/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5" x14ac:dyDescent="0.2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>
        <f t="shared" si="164"/>
        <v>0</v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>
        <f t="shared" si="166"/>
        <v>0</v>
      </c>
      <c r="MF198" s="186"/>
      <c r="MG198" s="186"/>
      <c r="MH198" s="186"/>
      <c r="MI198" s="186"/>
      <c r="MJ198" s="186"/>
      <c r="MK198" s="186"/>
      <c r="ML198" s="186" t="str">
        <f t="shared" si="167"/>
        <v/>
      </c>
      <c r="MM198" s="186"/>
      <c r="MN198" s="186"/>
      <c r="MO198" s="186"/>
      <c r="MP198" s="186"/>
      <c r="MQ198" s="186"/>
      <c r="MR198" s="186"/>
      <c r="MS198" s="186" t="str">
        <f t="shared" si="168"/>
        <v/>
      </c>
      <c r="MT198" s="186"/>
      <c r="MU198" s="186"/>
      <c r="MV198" s="186"/>
      <c r="MW198" s="186"/>
      <c r="MX198" s="186"/>
      <c r="MY198" s="186"/>
      <c r="MZ198" s="186" t="str">
        <f t="shared" si="169"/>
        <v/>
      </c>
      <c r="NA198" s="186"/>
      <c r="NB198" s="186"/>
      <c r="NC198" s="186"/>
      <c r="ND198" s="186"/>
      <c r="NE198" s="186"/>
      <c r="NF198" s="186"/>
      <c r="NG198" s="186" t="str">
        <f t="shared" si="170"/>
        <v/>
      </c>
      <c r="NH198" s="186"/>
      <c r="NI198" s="186"/>
      <c r="NJ198" s="186"/>
      <c r="NK198" s="186"/>
      <c r="NL198" s="186"/>
      <c r="NM198" s="186"/>
      <c r="NN198" s="186" t="str">
        <f t="shared" si="171"/>
        <v/>
      </c>
      <c r="NO198" s="186"/>
      <c r="NP198" s="186"/>
      <c r="NQ198" s="186"/>
      <c r="NR198" s="186"/>
      <c r="NS198" s="186"/>
      <c r="NT198" s="186"/>
      <c r="NU198" s="186" t="str">
        <f t="shared" si="172"/>
        <v/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5" x14ac:dyDescent="0.2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>
        <f t="shared" si="164"/>
        <v>0</v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>
        <f t="shared" si="166"/>
        <v>0</v>
      </c>
      <c r="MF199" s="186"/>
      <c r="MG199" s="186"/>
      <c r="MH199" s="186"/>
      <c r="MI199" s="186"/>
      <c r="MJ199" s="186"/>
      <c r="MK199" s="186"/>
      <c r="ML199" s="186" t="str">
        <f t="shared" si="167"/>
        <v/>
      </c>
      <c r="MM199" s="186"/>
      <c r="MN199" s="186"/>
      <c r="MO199" s="186"/>
      <c r="MP199" s="186"/>
      <c r="MQ199" s="186"/>
      <c r="MR199" s="186"/>
      <c r="MS199" s="186" t="str">
        <f t="shared" si="168"/>
        <v/>
      </c>
      <c r="MT199" s="186"/>
      <c r="MU199" s="186"/>
      <c r="MV199" s="186"/>
      <c r="MW199" s="186"/>
      <c r="MX199" s="186"/>
      <c r="MY199" s="186"/>
      <c r="MZ199" s="186" t="str">
        <f t="shared" si="169"/>
        <v/>
      </c>
      <c r="NA199" s="186"/>
      <c r="NB199" s="186"/>
      <c r="NC199" s="186"/>
      <c r="ND199" s="186"/>
      <c r="NE199" s="186"/>
      <c r="NF199" s="186"/>
      <c r="NG199" s="186" t="str">
        <f t="shared" si="170"/>
        <v/>
      </c>
      <c r="NH199" s="186"/>
      <c r="NI199" s="186"/>
      <c r="NJ199" s="186"/>
      <c r="NK199" s="186"/>
      <c r="NL199" s="186"/>
      <c r="NM199" s="186"/>
      <c r="NN199" s="186" t="str">
        <f t="shared" si="171"/>
        <v/>
      </c>
      <c r="NO199" s="186"/>
      <c r="NP199" s="186"/>
      <c r="NQ199" s="186"/>
      <c r="NR199" s="186"/>
      <c r="NS199" s="186"/>
      <c r="NT199" s="186"/>
      <c r="NU199" s="186" t="str">
        <f t="shared" si="172"/>
        <v/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5" x14ac:dyDescent="0.2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>
        <f t="shared" si="164"/>
        <v>0</v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>
        <f t="shared" si="166"/>
        <v>0</v>
      </c>
      <c r="MF200" s="186"/>
      <c r="MG200" s="186"/>
      <c r="MH200" s="186"/>
      <c r="MI200" s="186"/>
      <c r="MJ200" s="186"/>
      <c r="MK200" s="186"/>
      <c r="ML200" s="186" t="str">
        <f t="shared" si="167"/>
        <v/>
      </c>
      <c r="MM200" s="186"/>
      <c r="MN200" s="186"/>
      <c r="MO200" s="186"/>
      <c r="MP200" s="186"/>
      <c r="MQ200" s="186"/>
      <c r="MR200" s="186"/>
      <c r="MS200" s="186" t="str">
        <f t="shared" si="168"/>
        <v/>
      </c>
      <c r="MT200" s="186"/>
      <c r="MU200" s="186"/>
      <c r="MV200" s="186"/>
      <c r="MW200" s="186"/>
      <c r="MX200" s="186"/>
      <c r="MY200" s="186"/>
      <c r="MZ200" s="186" t="str">
        <f t="shared" si="169"/>
        <v/>
      </c>
      <c r="NA200" s="186"/>
      <c r="NB200" s="186"/>
      <c r="NC200" s="186"/>
      <c r="ND200" s="186"/>
      <c r="NE200" s="186"/>
      <c r="NF200" s="186"/>
      <c r="NG200" s="186" t="str">
        <f t="shared" si="170"/>
        <v/>
      </c>
      <c r="NH200" s="186"/>
      <c r="NI200" s="186"/>
      <c r="NJ200" s="186"/>
      <c r="NK200" s="186"/>
      <c r="NL200" s="186"/>
      <c r="NM200" s="186"/>
      <c r="NN200" s="186" t="str">
        <f t="shared" si="171"/>
        <v/>
      </c>
      <c r="NO200" s="186"/>
      <c r="NP200" s="186"/>
      <c r="NQ200" s="186"/>
      <c r="NR200" s="186"/>
      <c r="NS200" s="186"/>
      <c r="NT200" s="186"/>
      <c r="NU200" s="186" t="str">
        <f t="shared" si="172"/>
        <v/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5" x14ac:dyDescent="0.2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>
        <f t="shared" si="164"/>
        <v>20</v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>
        <f t="shared" si="166"/>
        <v>0</v>
      </c>
      <c r="MF201" s="186"/>
      <c r="MG201" s="186"/>
      <c r="MH201" s="186"/>
      <c r="MI201" s="186"/>
      <c r="MJ201" s="186"/>
      <c r="MK201" s="186"/>
      <c r="ML201" s="186" t="str">
        <f t="shared" si="167"/>
        <v/>
      </c>
      <c r="MM201" s="186"/>
      <c r="MN201" s="186"/>
      <c r="MO201" s="186"/>
      <c r="MP201" s="186"/>
      <c r="MQ201" s="186"/>
      <c r="MR201" s="186"/>
      <c r="MS201" s="186" t="str">
        <f t="shared" si="168"/>
        <v/>
      </c>
      <c r="MT201" s="186"/>
      <c r="MU201" s="186"/>
      <c r="MV201" s="186"/>
      <c r="MW201" s="186"/>
      <c r="MX201" s="186"/>
      <c r="MY201" s="186"/>
      <c r="MZ201" s="186" t="str">
        <f t="shared" si="169"/>
        <v/>
      </c>
      <c r="NA201" s="186"/>
      <c r="NB201" s="186"/>
      <c r="NC201" s="186"/>
      <c r="ND201" s="186"/>
      <c r="NE201" s="186"/>
      <c r="NF201" s="186"/>
      <c r="NG201" s="186" t="str">
        <f t="shared" si="170"/>
        <v/>
      </c>
      <c r="NH201" s="186"/>
      <c r="NI201" s="186"/>
      <c r="NJ201" s="186"/>
      <c r="NK201" s="186"/>
      <c r="NL201" s="186"/>
      <c r="NM201" s="186"/>
      <c r="NN201" s="186" t="str">
        <f t="shared" si="171"/>
        <v/>
      </c>
      <c r="NO201" s="186"/>
      <c r="NP201" s="186"/>
      <c r="NQ201" s="186"/>
      <c r="NR201" s="186"/>
      <c r="NS201" s="186"/>
      <c r="NT201" s="186"/>
      <c r="NU201" s="186" t="str">
        <f t="shared" si="172"/>
        <v/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5" x14ac:dyDescent="0.2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>
        <f t="shared" si="164"/>
        <v>0</v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>
        <f t="shared" si="166"/>
        <v>0</v>
      </c>
      <c r="MF202" s="186"/>
      <c r="MG202" s="186"/>
      <c r="MH202" s="186"/>
      <c r="MI202" s="186"/>
      <c r="MJ202" s="186"/>
      <c r="MK202" s="186"/>
      <c r="ML202" s="186" t="str">
        <f t="shared" si="167"/>
        <v/>
      </c>
      <c r="MM202" s="186"/>
      <c r="MN202" s="186"/>
      <c r="MO202" s="186"/>
      <c r="MP202" s="186"/>
      <c r="MQ202" s="186"/>
      <c r="MR202" s="186"/>
      <c r="MS202" s="186" t="str">
        <f t="shared" si="168"/>
        <v/>
      </c>
      <c r="MT202" s="186"/>
      <c r="MU202" s="186"/>
      <c r="MV202" s="186"/>
      <c r="MW202" s="186"/>
      <c r="MX202" s="186"/>
      <c r="MY202" s="186"/>
      <c r="MZ202" s="186" t="str">
        <f t="shared" si="169"/>
        <v/>
      </c>
      <c r="NA202" s="186"/>
      <c r="NB202" s="186"/>
      <c r="NC202" s="186"/>
      <c r="ND202" s="186"/>
      <c r="NE202" s="186"/>
      <c r="NF202" s="186"/>
      <c r="NG202" s="186" t="str">
        <f t="shared" si="170"/>
        <v/>
      </c>
      <c r="NH202" s="186"/>
      <c r="NI202" s="186"/>
      <c r="NJ202" s="186"/>
      <c r="NK202" s="186"/>
      <c r="NL202" s="186"/>
      <c r="NM202" s="186"/>
      <c r="NN202" s="186" t="str">
        <f t="shared" si="171"/>
        <v/>
      </c>
      <c r="NO202" s="186"/>
      <c r="NP202" s="186"/>
      <c r="NQ202" s="186"/>
      <c r="NR202" s="186"/>
      <c r="NS202" s="186"/>
      <c r="NT202" s="186"/>
      <c r="NU202" s="186" t="str">
        <f t="shared" si="172"/>
        <v/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5" x14ac:dyDescent="0.2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>
        <f t="shared" si="164"/>
        <v>0</v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>
        <f t="shared" si="166"/>
        <v>0</v>
      </c>
      <c r="MF203" s="186"/>
      <c r="MG203" s="186"/>
      <c r="MH203" s="186"/>
      <c r="MI203" s="186"/>
      <c r="MJ203" s="186"/>
      <c r="MK203" s="186"/>
      <c r="ML203" s="186" t="str">
        <f t="shared" si="167"/>
        <v/>
      </c>
      <c r="MM203" s="186"/>
      <c r="MN203" s="186"/>
      <c r="MO203" s="186"/>
      <c r="MP203" s="186"/>
      <c r="MQ203" s="186"/>
      <c r="MR203" s="186"/>
      <c r="MS203" s="186" t="str">
        <f t="shared" si="168"/>
        <v/>
      </c>
      <c r="MT203" s="186"/>
      <c r="MU203" s="186"/>
      <c r="MV203" s="186"/>
      <c r="MW203" s="186"/>
      <c r="MX203" s="186"/>
      <c r="MY203" s="186"/>
      <c r="MZ203" s="186" t="str">
        <f t="shared" si="169"/>
        <v/>
      </c>
      <c r="NA203" s="186"/>
      <c r="NB203" s="186"/>
      <c r="NC203" s="186"/>
      <c r="ND203" s="186"/>
      <c r="NE203" s="186"/>
      <c r="NF203" s="186"/>
      <c r="NG203" s="186" t="str">
        <f t="shared" si="170"/>
        <v/>
      </c>
      <c r="NH203" s="186"/>
      <c r="NI203" s="186"/>
      <c r="NJ203" s="186"/>
      <c r="NK203" s="186"/>
      <c r="NL203" s="186"/>
      <c r="NM203" s="186"/>
      <c r="NN203" s="186" t="str">
        <f t="shared" si="171"/>
        <v/>
      </c>
      <c r="NO203" s="186"/>
      <c r="NP203" s="186"/>
      <c r="NQ203" s="186"/>
      <c r="NR203" s="186"/>
      <c r="NS203" s="186"/>
      <c r="NT203" s="186"/>
      <c r="NU203" s="186" t="str">
        <f t="shared" si="172"/>
        <v/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5" x14ac:dyDescent="0.2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>
        <f t="shared" si="164"/>
        <v>0</v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>
        <f t="shared" si="166"/>
        <v>0</v>
      </c>
      <c r="MF204" s="186"/>
      <c r="MG204" s="186"/>
      <c r="MH204" s="186"/>
      <c r="MI204" s="186"/>
      <c r="MJ204" s="186"/>
      <c r="MK204" s="186"/>
      <c r="ML204" s="186" t="str">
        <f t="shared" si="167"/>
        <v/>
      </c>
      <c r="MM204" s="186"/>
      <c r="MN204" s="186"/>
      <c r="MO204" s="186"/>
      <c r="MP204" s="186"/>
      <c r="MQ204" s="186"/>
      <c r="MR204" s="186"/>
      <c r="MS204" s="186" t="str">
        <f t="shared" si="168"/>
        <v/>
      </c>
      <c r="MT204" s="186"/>
      <c r="MU204" s="186"/>
      <c r="MV204" s="186"/>
      <c r="MW204" s="186"/>
      <c r="MX204" s="186"/>
      <c r="MY204" s="186"/>
      <c r="MZ204" s="186" t="str">
        <f t="shared" si="169"/>
        <v/>
      </c>
      <c r="NA204" s="186"/>
      <c r="NB204" s="186"/>
      <c r="NC204" s="186"/>
      <c r="ND204" s="186"/>
      <c r="NE204" s="186"/>
      <c r="NF204" s="186"/>
      <c r="NG204" s="186" t="str">
        <f t="shared" si="170"/>
        <v/>
      </c>
      <c r="NH204" s="186"/>
      <c r="NI204" s="186"/>
      <c r="NJ204" s="186"/>
      <c r="NK204" s="186"/>
      <c r="NL204" s="186"/>
      <c r="NM204" s="186"/>
      <c r="NN204" s="186" t="str">
        <f t="shared" si="171"/>
        <v/>
      </c>
      <c r="NO204" s="186"/>
      <c r="NP204" s="186"/>
      <c r="NQ204" s="186"/>
      <c r="NR204" s="186"/>
      <c r="NS204" s="186"/>
      <c r="NT204" s="186"/>
      <c r="NU204" s="186" t="str">
        <f t="shared" si="172"/>
        <v/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5" x14ac:dyDescent="0.2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>
        <f t="shared" si="164"/>
        <v>0</v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>
        <f t="shared" si="166"/>
        <v>0</v>
      </c>
      <c r="MF205" s="186"/>
      <c r="MG205" s="186"/>
      <c r="MH205" s="186"/>
      <c r="MI205" s="186"/>
      <c r="MJ205" s="186"/>
      <c r="MK205" s="186"/>
      <c r="ML205" s="186" t="str">
        <f t="shared" si="167"/>
        <v/>
      </c>
      <c r="MM205" s="186"/>
      <c r="MN205" s="186"/>
      <c r="MO205" s="186"/>
      <c r="MP205" s="186"/>
      <c r="MQ205" s="186"/>
      <c r="MR205" s="186"/>
      <c r="MS205" s="186" t="str">
        <f t="shared" si="168"/>
        <v/>
      </c>
      <c r="MT205" s="186"/>
      <c r="MU205" s="186"/>
      <c r="MV205" s="186"/>
      <c r="MW205" s="186"/>
      <c r="MX205" s="186"/>
      <c r="MY205" s="186"/>
      <c r="MZ205" s="186" t="str">
        <f t="shared" si="169"/>
        <v/>
      </c>
      <c r="NA205" s="186"/>
      <c r="NB205" s="186"/>
      <c r="NC205" s="186"/>
      <c r="ND205" s="186"/>
      <c r="NE205" s="186"/>
      <c r="NF205" s="186"/>
      <c r="NG205" s="186" t="str">
        <f t="shared" si="170"/>
        <v/>
      </c>
      <c r="NH205" s="186"/>
      <c r="NI205" s="186"/>
      <c r="NJ205" s="186"/>
      <c r="NK205" s="186"/>
      <c r="NL205" s="186"/>
      <c r="NM205" s="186"/>
      <c r="NN205" s="186" t="str">
        <f t="shared" si="171"/>
        <v/>
      </c>
      <c r="NO205" s="186"/>
      <c r="NP205" s="186"/>
      <c r="NQ205" s="186"/>
      <c r="NR205" s="186"/>
      <c r="NS205" s="186"/>
      <c r="NT205" s="186"/>
      <c r="NU205" s="186" t="str">
        <f t="shared" si="172"/>
        <v/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5" x14ac:dyDescent="0.2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>
        <f t="shared" si="164"/>
        <v>0</v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>
        <f t="shared" si="166"/>
        <v>0</v>
      </c>
      <c r="MF206" s="186"/>
      <c r="MG206" s="186"/>
      <c r="MH206" s="186"/>
      <c r="MI206" s="186"/>
      <c r="MJ206" s="186"/>
      <c r="MK206" s="186"/>
      <c r="ML206" s="186" t="str">
        <f t="shared" si="167"/>
        <v/>
      </c>
      <c r="MM206" s="186"/>
      <c r="MN206" s="186"/>
      <c r="MO206" s="186"/>
      <c r="MP206" s="186"/>
      <c r="MQ206" s="186"/>
      <c r="MR206" s="186"/>
      <c r="MS206" s="186" t="str">
        <f t="shared" si="168"/>
        <v/>
      </c>
      <c r="MT206" s="186"/>
      <c r="MU206" s="186"/>
      <c r="MV206" s="186"/>
      <c r="MW206" s="186"/>
      <c r="MX206" s="186"/>
      <c r="MY206" s="186"/>
      <c r="MZ206" s="186" t="str">
        <f t="shared" si="169"/>
        <v/>
      </c>
      <c r="NA206" s="186"/>
      <c r="NB206" s="186"/>
      <c r="NC206" s="186"/>
      <c r="ND206" s="186"/>
      <c r="NE206" s="186"/>
      <c r="NF206" s="186"/>
      <c r="NG206" s="186" t="str">
        <f t="shared" si="170"/>
        <v/>
      </c>
      <c r="NH206" s="186"/>
      <c r="NI206" s="186"/>
      <c r="NJ206" s="186"/>
      <c r="NK206" s="186"/>
      <c r="NL206" s="186"/>
      <c r="NM206" s="186"/>
      <c r="NN206" s="186" t="str">
        <f t="shared" si="171"/>
        <v/>
      </c>
      <c r="NO206" s="186"/>
      <c r="NP206" s="186"/>
      <c r="NQ206" s="186"/>
      <c r="NR206" s="186"/>
      <c r="NS206" s="186"/>
      <c r="NT206" s="186"/>
      <c r="NU206" s="186" t="str">
        <f t="shared" si="172"/>
        <v/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5" x14ac:dyDescent="0.2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>
        <f t="shared" si="164"/>
        <v>0</v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>
        <f t="shared" si="166"/>
        <v>0</v>
      </c>
      <c r="MF207" s="186"/>
      <c r="MG207" s="186"/>
      <c r="MH207" s="186"/>
      <c r="MI207" s="186"/>
      <c r="MJ207" s="186"/>
      <c r="MK207" s="186"/>
      <c r="ML207" s="186" t="str">
        <f t="shared" si="167"/>
        <v/>
      </c>
      <c r="MM207" s="186"/>
      <c r="MN207" s="186"/>
      <c r="MO207" s="186"/>
      <c r="MP207" s="186"/>
      <c r="MQ207" s="186"/>
      <c r="MR207" s="186"/>
      <c r="MS207" s="186" t="str">
        <f t="shared" si="168"/>
        <v/>
      </c>
      <c r="MT207" s="186"/>
      <c r="MU207" s="186"/>
      <c r="MV207" s="186"/>
      <c r="MW207" s="186"/>
      <c r="MX207" s="186"/>
      <c r="MY207" s="186"/>
      <c r="MZ207" s="186" t="str">
        <f t="shared" si="169"/>
        <v/>
      </c>
      <c r="NA207" s="186"/>
      <c r="NB207" s="186"/>
      <c r="NC207" s="186"/>
      <c r="ND207" s="186"/>
      <c r="NE207" s="186"/>
      <c r="NF207" s="186"/>
      <c r="NG207" s="186" t="str">
        <f t="shared" si="170"/>
        <v/>
      </c>
      <c r="NH207" s="186"/>
      <c r="NI207" s="186"/>
      <c r="NJ207" s="186"/>
      <c r="NK207" s="186"/>
      <c r="NL207" s="186"/>
      <c r="NM207" s="186"/>
      <c r="NN207" s="186" t="str">
        <f t="shared" si="171"/>
        <v/>
      </c>
      <c r="NO207" s="186"/>
      <c r="NP207" s="186"/>
      <c r="NQ207" s="186"/>
      <c r="NR207" s="186"/>
      <c r="NS207" s="186"/>
      <c r="NT207" s="186"/>
      <c r="NU207" s="186" t="str">
        <f t="shared" si="172"/>
        <v/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5" x14ac:dyDescent="0.2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>
        <f t="shared" si="164"/>
        <v>20</v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>
        <f t="shared" si="166"/>
        <v>20</v>
      </c>
      <c r="MF208" s="186"/>
      <c r="MG208" s="186"/>
      <c r="MH208" s="186"/>
      <c r="MI208" s="186"/>
      <c r="MJ208" s="186"/>
      <c r="MK208" s="186"/>
      <c r="ML208" s="186" t="str">
        <f t="shared" si="167"/>
        <v/>
      </c>
      <c r="MM208" s="186"/>
      <c r="MN208" s="186"/>
      <c r="MO208" s="186"/>
      <c r="MP208" s="186"/>
      <c r="MQ208" s="186"/>
      <c r="MR208" s="186"/>
      <c r="MS208" s="186" t="str">
        <f t="shared" si="168"/>
        <v/>
      </c>
      <c r="MT208" s="186"/>
      <c r="MU208" s="186"/>
      <c r="MV208" s="186"/>
      <c r="MW208" s="186"/>
      <c r="MX208" s="186"/>
      <c r="MY208" s="186"/>
      <c r="MZ208" s="186" t="str">
        <f t="shared" si="169"/>
        <v/>
      </c>
      <c r="NA208" s="186"/>
      <c r="NB208" s="186"/>
      <c r="NC208" s="186"/>
      <c r="ND208" s="186"/>
      <c r="NE208" s="186"/>
      <c r="NF208" s="186"/>
      <c r="NG208" s="186" t="str">
        <f t="shared" si="170"/>
        <v/>
      </c>
      <c r="NH208" s="186"/>
      <c r="NI208" s="186"/>
      <c r="NJ208" s="186"/>
      <c r="NK208" s="186"/>
      <c r="NL208" s="186"/>
      <c r="NM208" s="186"/>
      <c r="NN208" s="186" t="str">
        <f t="shared" si="171"/>
        <v/>
      </c>
      <c r="NO208" s="186"/>
      <c r="NP208" s="186"/>
      <c r="NQ208" s="186"/>
      <c r="NR208" s="186"/>
      <c r="NS208" s="186"/>
      <c r="NT208" s="186"/>
      <c r="NU208" s="186" t="str">
        <f t="shared" si="172"/>
        <v/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5" x14ac:dyDescent="0.2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>
        <f t="shared" si="164"/>
        <v>20</v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>
        <f t="shared" si="166"/>
        <v>0</v>
      </c>
      <c r="MF209" s="186"/>
      <c r="MG209" s="186"/>
      <c r="MH209" s="186"/>
      <c r="MI209" s="186"/>
      <c r="MJ209" s="186"/>
      <c r="MK209" s="186"/>
      <c r="ML209" s="186" t="str">
        <f t="shared" si="167"/>
        <v/>
      </c>
      <c r="MM209" s="186"/>
      <c r="MN209" s="186"/>
      <c r="MO209" s="186"/>
      <c r="MP209" s="186"/>
      <c r="MQ209" s="186"/>
      <c r="MR209" s="186"/>
      <c r="MS209" s="186" t="str">
        <f t="shared" si="168"/>
        <v/>
      </c>
      <c r="MT209" s="186"/>
      <c r="MU209" s="186"/>
      <c r="MV209" s="186"/>
      <c r="MW209" s="186"/>
      <c r="MX209" s="186"/>
      <c r="MY209" s="186"/>
      <c r="MZ209" s="186" t="str">
        <f t="shared" si="169"/>
        <v/>
      </c>
      <c r="NA209" s="186"/>
      <c r="NB209" s="186"/>
      <c r="NC209" s="186"/>
      <c r="ND209" s="186"/>
      <c r="NE209" s="186"/>
      <c r="NF209" s="186"/>
      <c r="NG209" s="186" t="str">
        <f t="shared" si="170"/>
        <v/>
      </c>
      <c r="NH209" s="186"/>
      <c r="NI209" s="186"/>
      <c r="NJ209" s="186"/>
      <c r="NK209" s="186"/>
      <c r="NL209" s="186"/>
      <c r="NM209" s="186"/>
      <c r="NN209" s="186" t="str">
        <f t="shared" si="171"/>
        <v/>
      </c>
      <c r="NO209" s="186"/>
      <c r="NP209" s="186"/>
      <c r="NQ209" s="186"/>
      <c r="NR209" s="186"/>
      <c r="NS209" s="186"/>
      <c r="NT209" s="186"/>
      <c r="NU209" s="186" t="str">
        <f t="shared" si="172"/>
        <v/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5" x14ac:dyDescent="0.2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>
        <f t="shared" si="164"/>
        <v>0</v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>
        <f t="shared" si="166"/>
        <v>0</v>
      </c>
      <c r="MF210" s="186"/>
      <c r="MG210" s="186"/>
      <c r="MH210" s="186"/>
      <c r="MI210" s="186"/>
      <c r="MJ210" s="186"/>
      <c r="MK210" s="186"/>
      <c r="ML210" s="186" t="str">
        <f t="shared" si="167"/>
        <v/>
      </c>
      <c r="MM210" s="186"/>
      <c r="MN210" s="186"/>
      <c r="MO210" s="186"/>
      <c r="MP210" s="186"/>
      <c r="MQ210" s="186"/>
      <c r="MR210" s="186"/>
      <c r="MS210" s="186" t="str">
        <f t="shared" si="168"/>
        <v/>
      </c>
      <c r="MT210" s="186"/>
      <c r="MU210" s="186"/>
      <c r="MV210" s="186"/>
      <c r="MW210" s="186"/>
      <c r="MX210" s="186"/>
      <c r="MY210" s="186"/>
      <c r="MZ210" s="186" t="str">
        <f t="shared" si="169"/>
        <v/>
      </c>
      <c r="NA210" s="186"/>
      <c r="NB210" s="186"/>
      <c r="NC210" s="186"/>
      <c r="ND210" s="186"/>
      <c r="NE210" s="186"/>
      <c r="NF210" s="186"/>
      <c r="NG210" s="186" t="str">
        <f t="shared" si="170"/>
        <v/>
      </c>
      <c r="NH210" s="186"/>
      <c r="NI210" s="186"/>
      <c r="NJ210" s="186"/>
      <c r="NK210" s="186"/>
      <c r="NL210" s="186"/>
      <c r="NM210" s="186"/>
      <c r="NN210" s="186" t="str">
        <f t="shared" si="171"/>
        <v/>
      </c>
      <c r="NO210" s="186"/>
      <c r="NP210" s="186"/>
      <c r="NQ210" s="186"/>
      <c r="NR210" s="186"/>
      <c r="NS210" s="186"/>
      <c r="NT210" s="186"/>
      <c r="NU210" s="186" t="str">
        <f t="shared" si="172"/>
        <v/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5" x14ac:dyDescent="0.2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>
        <f t="shared" si="164"/>
        <v>0</v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>
        <f t="shared" si="166"/>
        <v>0</v>
      </c>
      <c r="MF211" s="186"/>
      <c r="MG211" s="186"/>
      <c r="MH211" s="186"/>
      <c r="MI211" s="186"/>
      <c r="MJ211" s="186"/>
      <c r="MK211" s="186"/>
      <c r="ML211" s="186" t="str">
        <f t="shared" si="167"/>
        <v/>
      </c>
      <c r="MM211" s="186"/>
      <c r="MN211" s="186"/>
      <c r="MO211" s="186"/>
      <c r="MP211" s="186"/>
      <c r="MQ211" s="186"/>
      <c r="MR211" s="186"/>
      <c r="MS211" s="186" t="str">
        <f t="shared" si="168"/>
        <v/>
      </c>
      <c r="MT211" s="186"/>
      <c r="MU211" s="186"/>
      <c r="MV211" s="186"/>
      <c r="MW211" s="186"/>
      <c r="MX211" s="186"/>
      <c r="MY211" s="186"/>
      <c r="MZ211" s="186" t="str">
        <f t="shared" si="169"/>
        <v/>
      </c>
      <c r="NA211" s="186"/>
      <c r="NB211" s="186"/>
      <c r="NC211" s="186"/>
      <c r="ND211" s="186"/>
      <c r="NE211" s="186"/>
      <c r="NF211" s="186"/>
      <c r="NG211" s="186" t="str">
        <f t="shared" si="170"/>
        <v/>
      </c>
      <c r="NH211" s="186"/>
      <c r="NI211" s="186"/>
      <c r="NJ211" s="186"/>
      <c r="NK211" s="186"/>
      <c r="NL211" s="186"/>
      <c r="NM211" s="186"/>
      <c r="NN211" s="186" t="str">
        <f t="shared" si="171"/>
        <v/>
      </c>
      <c r="NO211" s="186"/>
      <c r="NP211" s="186"/>
      <c r="NQ211" s="186"/>
      <c r="NR211" s="186"/>
      <c r="NS211" s="186"/>
      <c r="NT211" s="186"/>
      <c r="NU211" s="186" t="str">
        <f t="shared" si="172"/>
        <v/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5" x14ac:dyDescent="0.2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>
        <f t="shared" si="164"/>
        <v>0</v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>
        <f t="shared" si="166"/>
        <v>0</v>
      </c>
      <c r="MF212" s="186"/>
      <c r="MG212" s="186"/>
      <c r="MH212" s="186"/>
      <c r="MI212" s="186"/>
      <c r="MJ212" s="186"/>
      <c r="MK212" s="186"/>
      <c r="ML212" s="186" t="str">
        <f t="shared" si="167"/>
        <v/>
      </c>
      <c r="MM212" s="186"/>
      <c r="MN212" s="186"/>
      <c r="MO212" s="186"/>
      <c r="MP212" s="186"/>
      <c r="MQ212" s="186"/>
      <c r="MR212" s="186"/>
      <c r="MS212" s="186" t="str">
        <f t="shared" si="168"/>
        <v/>
      </c>
      <c r="MT212" s="186"/>
      <c r="MU212" s="186"/>
      <c r="MV212" s="186"/>
      <c r="MW212" s="186"/>
      <c r="MX212" s="186"/>
      <c r="MY212" s="186"/>
      <c r="MZ212" s="186" t="str">
        <f t="shared" si="169"/>
        <v/>
      </c>
      <c r="NA212" s="186"/>
      <c r="NB212" s="186"/>
      <c r="NC212" s="186"/>
      <c r="ND212" s="186"/>
      <c r="NE212" s="186"/>
      <c r="NF212" s="186"/>
      <c r="NG212" s="186" t="str">
        <f t="shared" si="170"/>
        <v/>
      </c>
      <c r="NH212" s="186"/>
      <c r="NI212" s="186"/>
      <c r="NJ212" s="186"/>
      <c r="NK212" s="186"/>
      <c r="NL212" s="186"/>
      <c r="NM212" s="186"/>
      <c r="NN212" s="186" t="str">
        <f t="shared" si="171"/>
        <v/>
      </c>
      <c r="NO212" s="186"/>
      <c r="NP212" s="186"/>
      <c r="NQ212" s="186"/>
      <c r="NR212" s="186"/>
      <c r="NS212" s="186"/>
      <c r="NT212" s="186"/>
      <c r="NU212" s="186" t="str">
        <f t="shared" si="172"/>
        <v/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5" x14ac:dyDescent="0.2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>
        <f t="shared" si="164"/>
        <v>0</v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>
        <f t="shared" si="166"/>
        <v>0</v>
      </c>
      <c r="MF213" s="186"/>
      <c r="MG213" s="186"/>
      <c r="MH213" s="186"/>
      <c r="MI213" s="186"/>
      <c r="MJ213" s="186"/>
      <c r="MK213" s="186"/>
      <c r="ML213" s="186" t="str">
        <f t="shared" si="167"/>
        <v/>
      </c>
      <c r="MM213" s="186"/>
      <c r="MN213" s="186"/>
      <c r="MO213" s="186"/>
      <c r="MP213" s="186"/>
      <c r="MQ213" s="186"/>
      <c r="MR213" s="186"/>
      <c r="MS213" s="186" t="str">
        <f t="shared" si="168"/>
        <v/>
      </c>
      <c r="MT213" s="186"/>
      <c r="MU213" s="186"/>
      <c r="MV213" s="186"/>
      <c r="MW213" s="186"/>
      <c r="MX213" s="186"/>
      <c r="MY213" s="186"/>
      <c r="MZ213" s="186" t="str">
        <f t="shared" si="169"/>
        <v/>
      </c>
      <c r="NA213" s="186"/>
      <c r="NB213" s="186"/>
      <c r="NC213" s="186"/>
      <c r="ND213" s="186"/>
      <c r="NE213" s="186"/>
      <c r="NF213" s="186"/>
      <c r="NG213" s="186" t="str">
        <f t="shared" si="170"/>
        <v/>
      </c>
      <c r="NH213" s="186"/>
      <c r="NI213" s="186"/>
      <c r="NJ213" s="186"/>
      <c r="NK213" s="186"/>
      <c r="NL213" s="186"/>
      <c r="NM213" s="186"/>
      <c r="NN213" s="186" t="str">
        <f t="shared" si="171"/>
        <v/>
      </c>
      <c r="NO213" s="186"/>
      <c r="NP213" s="186"/>
      <c r="NQ213" s="186"/>
      <c r="NR213" s="186"/>
      <c r="NS213" s="186"/>
      <c r="NT213" s="186"/>
      <c r="NU213" s="186" t="str">
        <f t="shared" si="172"/>
        <v/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5" x14ac:dyDescent="0.2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>
        <f t="shared" si="164"/>
        <v>0</v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>
        <f t="shared" si="166"/>
        <v>0</v>
      </c>
      <c r="MF214" s="186"/>
      <c r="MG214" s="186"/>
      <c r="MH214" s="186"/>
      <c r="MI214" s="186"/>
      <c r="MJ214" s="186"/>
      <c r="MK214" s="186"/>
      <c r="ML214" s="186" t="str">
        <f t="shared" si="167"/>
        <v/>
      </c>
      <c r="MM214" s="186"/>
      <c r="MN214" s="186"/>
      <c r="MO214" s="186"/>
      <c r="MP214" s="186"/>
      <c r="MQ214" s="186"/>
      <c r="MR214" s="186"/>
      <c r="MS214" s="186" t="str">
        <f t="shared" si="168"/>
        <v/>
      </c>
      <c r="MT214" s="186"/>
      <c r="MU214" s="186"/>
      <c r="MV214" s="186"/>
      <c r="MW214" s="186"/>
      <c r="MX214" s="186"/>
      <c r="MY214" s="186"/>
      <c r="MZ214" s="186" t="str">
        <f t="shared" si="169"/>
        <v/>
      </c>
      <c r="NA214" s="186"/>
      <c r="NB214" s="186"/>
      <c r="NC214" s="186"/>
      <c r="ND214" s="186"/>
      <c r="NE214" s="186"/>
      <c r="NF214" s="186"/>
      <c r="NG214" s="186" t="str">
        <f t="shared" si="170"/>
        <v/>
      </c>
      <c r="NH214" s="186"/>
      <c r="NI214" s="186"/>
      <c r="NJ214" s="186"/>
      <c r="NK214" s="186"/>
      <c r="NL214" s="186"/>
      <c r="NM214" s="186"/>
      <c r="NN214" s="186" t="str">
        <f t="shared" si="171"/>
        <v/>
      </c>
      <c r="NO214" s="186"/>
      <c r="NP214" s="186"/>
      <c r="NQ214" s="186"/>
      <c r="NR214" s="186"/>
      <c r="NS214" s="186"/>
      <c r="NT214" s="186"/>
      <c r="NU214" s="186" t="str">
        <f t="shared" si="172"/>
        <v/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5" x14ac:dyDescent="0.2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>
        <f t="shared" si="164"/>
        <v>0</v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>
        <f t="shared" si="166"/>
        <v>0</v>
      </c>
      <c r="MF215" s="186"/>
      <c r="MG215" s="186"/>
      <c r="MH215" s="186"/>
      <c r="MI215" s="186"/>
      <c r="MJ215" s="186"/>
      <c r="MK215" s="186"/>
      <c r="ML215" s="186" t="str">
        <f t="shared" si="167"/>
        <v/>
      </c>
      <c r="MM215" s="186"/>
      <c r="MN215" s="186"/>
      <c r="MO215" s="186"/>
      <c r="MP215" s="186"/>
      <c r="MQ215" s="186"/>
      <c r="MR215" s="186"/>
      <c r="MS215" s="186" t="str">
        <f t="shared" si="168"/>
        <v/>
      </c>
      <c r="MT215" s="186"/>
      <c r="MU215" s="186"/>
      <c r="MV215" s="186"/>
      <c r="MW215" s="186"/>
      <c r="MX215" s="186"/>
      <c r="MY215" s="186"/>
      <c r="MZ215" s="186" t="str">
        <f t="shared" si="169"/>
        <v/>
      </c>
      <c r="NA215" s="186"/>
      <c r="NB215" s="186"/>
      <c r="NC215" s="186"/>
      <c r="ND215" s="186"/>
      <c r="NE215" s="186"/>
      <c r="NF215" s="186"/>
      <c r="NG215" s="186" t="str">
        <f t="shared" si="170"/>
        <v/>
      </c>
      <c r="NH215" s="186"/>
      <c r="NI215" s="186"/>
      <c r="NJ215" s="186"/>
      <c r="NK215" s="186"/>
      <c r="NL215" s="186"/>
      <c r="NM215" s="186"/>
      <c r="NN215" s="186" t="str">
        <f t="shared" si="171"/>
        <v/>
      </c>
      <c r="NO215" s="186"/>
      <c r="NP215" s="186"/>
      <c r="NQ215" s="186"/>
      <c r="NR215" s="186"/>
      <c r="NS215" s="186"/>
      <c r="NT215" s="186"/>
      <c r="NU215" s="186" t="str">
        <f t="shared" si="172"/>
        <v/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5" x14ac:dyDescent="0.2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>
        <f t="shared" si="164"/>
        <v>0</v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>
        <f t="shared" si="166"/>
        <v>0</v>
      </c>
      <c r="MF216" s="186"/>
      <c r="MG216" s="186"/>
      <c r="MH216" s="186"/>
      <c r="MI216" s="186"/>
      <c r="MJ216" s="186"/>
      <c r="MK216" s="186"/>
      <c r="ML216" s="186" t="str">
        <f t="shared" si="167"/>
        <v/>
      </c>
      <c r="MM216" s="186"/>
      <c r="MN216" s="186"/>
      <c r="MO216" s="186"/>
      <c r="MP216" s="186"/>
      <c r="MQ216" s="186"/>
      <c r="MR216" s="186"/>
      <c r="MS216" s="186" t="str">
        <f t="shared" si="168"/>
        <v/>
      </c>
      <c r="MT216" s="186"/>
      <c r="MU216" s="186"/>
      <c r="MV216" s="186"/>
      <c r="MW216" s="186"/>
      <c r="MX216" s="186"/>
      <c r="MY216" s="186"/>
      <c r="MZ216" s="186" t="str">
        <f t="shared" si="169"/>
        <v/>
      </c>
      <c r="NA216" s="186"/>
      <c r="NB216" s="186"/>
      <c r="NC216" s="186"/>
      <c r="ND216" s="186"/>
      <c r="NE216" s="186"/>
      <c r="NF216" s="186"/>
      <c r="NG216" s="186" t="str">
        <f t="shared" si="170"/>
        <v/>
      </c>
      <c r="NH216" s="186"/>
      <c r="NI216" s="186"/>
      <c r="NJ216" s="186"/>
      <c r="NK216" s="186"/>
      <c r="NL216" s="186"/>
      <c r="NM216" s="186"/>
      <c r="NN216" s="186" t="str">
        <f t="shared" si="171"/>
        <v/>
      </c>
      <c r="NO216" s="186"/>
      <c r="NP216" s="186"/>
      <c r="NQ216" s="186"/>
      <c r="NR216" s="186"/>
      <c r="NS216" s="186"/>
      <c r="NT216" s="186"/>
      <c r="NU216" s="186" t="str">
        <f t="shared" si="172"/>
        <v/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5" x14ac:dyDescent="0.2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>
        <f t="shared" si="164"/>
        <v>20</v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>
        <f t="shared" si="166"/>
        <v>0</v>
      </c>
      <c r="MF217" s="186"/>
      <c r="MG217" s="186"/>
      <c r="MH217" s="186"/>
      <c r="MI217" s="186"/>
      <c r="MJ217" s="186"/>
      <c r="MK217" s="186"/>
      <c r="ML217" s="186" t="str">
        <f t="shared" si="167"/>
        <v/>
      </c>
      <c r="MM217" s="186"/>
      <c r="MN217" s="186"/>
      <c r="MO217" s="186"/>
      <c r="MP217" s="186"/>
      <c r="MQ217" s="186"/>
      <c r="MR217" s="186"/>
      <c r="MS217" s="186" t="str">
        <f t="shared" si="168"/>
        <v/>
      </c>
      <c r="MT217" s="186"/>
      <c r="MU217" s="186"/>
      <c r="MV217" s="186"/>
      <c r="MW217" s="186"/>
      <c r="MX217" s="186"/>
      <c r="MY217" s="186"/>
      <c r="MZ217" s="186" t="str">
        <f t="shared" si="169"/>
        <v/>
      </c>
      <c r="NA217" s="186"/>
      <c r="NB217" s="186"/>
      <c r="NC217" s="186"/>
      <c r="ND217" s="186"/>
      <c r="NE217" s="186"/>
      <c r="NF217" s="186"/>
      <c r="NG217" s="186" t="str">
        <f t="shared" si="170"/>
        <v/>
      </c>
      <c r="NH217" s="186"/>
      <c r="NI217" s="186"/>
      <c r="NJ217" s="186"/>
      <c r="NK217" s="186"/>
      <c r="NL217" s="186"/>
      <c r="NM217" s="186"/>
      <c r="NN217" s="186" t="str">
        <f t="shared" si="171"/>
        <v/>
      </c>
      <c r="NO217" s="186"/>
      <c r="NP217" s="186"/>
      <c r="NQ217" s="186"/>
      <c r="NR217" s="186"/>
      <c r="NS217" s="186"/>
      <c r="NT217" s="186"/>
      <c r="NU217" s="186" t="str">
        <f t="shared" si="172"/>
        <v/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5" x14ac:dyDescent="0.2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>
        <f t="shared" si="164"/>
        <v>0</v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>
        <f t="shared" si="166"/>
        <v>0</v>
      </c>
      <c r="MF218" s="186"/>
      <c r="MG218" s="186"/>
      <c r="MH218" s="186"/>
      <c r="MI218" s="186"/>
      <c r="MJ218" s="186"/>
      <c r="MK218" s="186"/>
      <c r="ML218" s="186" t="str">
        <f t="shared" si="167"/>
        <v/>
      </c>
      <c r="MM218" s="186"/>
      <c r="MN218" s="186"/>
      <c r="MO218" s="186"/>
      <c r="MP218" s="186"/>
      <c r="MQ218" s="186"/>
      <c r="MR218" s="186"/>
      <c r="MS218" s="186" t="str">
        <f t="shared" si="168"/>
        <v/>
      </c>
      <c r="MT218" s="186"/>
      <c r="MU218" s="186"/>
      <c r="MV218" s="186"/>
      <c r="MW218" s="186"/>
      <c r="MX218" s="186"/>
      <c r="MY218" s="186"/>
      <c r="MZ218" s="186" t="str">
        <f t="shared" si="169"/>
        <v/>
      </c>
      <c r="NA218" s="186"/>
      <c r="NB218" s="186"/>
      <c r="NC218" s="186"/>
      <c r="ND218" s="186"/>
      <c r="NE218" s="186"/>
      <c r="NF218" s="186"/>
      <c r="NG218" s="186" t="str">
        <f t="shared" si="170"/>
        <v/>
      </c>
      <c r="NH218" s="186"/>
      <c r="NI218" s="186"/>
      <c r="NJ218" s="186"/>
      <c r="NK218" s="186"/>
      <c r="NL218" s="186"/>
      <c r="NM218" s="186"/>
      <c r="NN218" s="186" t="str">
        <f t="shared" si="171"/>
        <v/>
      </c>
      <c r="NO218" s="186"/>
      <c r="NP218" s="186"/>
      <c r="NQ218" s="186"/>
      <c r="NR218" s="186"/>
      <c r="NS218" s="186"/>
      <c r="NT218" s="186"/>
      <c r="NU218" s="186" t="str">
        <f t="shared" si="172"/>
        <v/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5" x14ac:dyDescent="0.2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>
        <f t="shared" si="164"/>
        <v>0</v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>
        <f t="shared" si="166"/>
        <v>0</v>
      </c>
      <c r="MF219" s="186"/>
      <c r="MG219" s="186"/>
      <c r="MH219" s="186"/>
      <c r="MI219" s="186"/>
      <c r="MJ219" s="186"/>
      <c r="MK219" s="186"/>
      <c r="ML219" s="186" t="str">
        <f t="shared" si="167"/>
        <v/>
      </c>
      <c r="MM219" s="186"/>
      <c r="MN219" s="186"/>
      <c r="MO219" s="186"/>
      <c r="MP219" s="186"/>
      <c r="MQ219" s="186"/>
      <c r="MR219" s="186"/>
      <c r="MS219" s="186" t="str">
        <f t="shared" si="168"/>
        <v/>
      </c>
      <c r="MT219" s="186"/>
      <c r="MU219" s="186"/>
      <c r="MV219" s="186"/>
      <c r="MW219" s="186"/>
      <c r="MX219" s="186"/>
      <c r="MY219" s="186"/>
      <c r="MZ219" s="186" t="str">
        <f t="shared" si="169"/>
        <v/>
      </c>
      <c r="NA219" s="186"/>
      <c r="NB219" s="186"/>
      <c r="NC219" s="186"/>
      <c r="ND219" s="186"/>
      <c r="NE219" s="186"/>
      <c r="NF219" s="186"/>
      <c r="NG219" s="186" t="str">
        <f t="shared" si="170"/>
        <v/>
      </c>
      <c r="NH219" s="186"/>
      <c r="NI219" s="186"/>
      <c r="NJ219" s="186"/>
      <c r="NK219" s="186"/>
      <c r="NL219" s="186"/>
      <c r="NM219" s="186"/>
      <c r="NN219" s="186" t="str">
        <f t="shared" si="171"/>
        <v/>
      </c>
      <c r="NO219" s="186"/>
      <c r="NP219" s="186"/>
      <c r="NQ219" s="186"/>
      <c r="NR219" s="186"/>
      <c r="NS219" s="186"/>
      <c r="NT219" s="186"/>
      <c r="NU219" s="186" t="str">
        <f t="shared" si="172"/>
        <v/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5" x14ac:dyDescent="0.2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>
        <f t="shared" si="164"/>
        <v>0</v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>
        <f t="shared" si="166"/>
        <v>0</v>
      </c>
      <c r="MF220" s="186"/>
      <c r="MG220" s="186"/>
      <c r="MH220" s="186"/>
      <c r="MI220" s="186"/>
      <c r="MJ220" s="186"/>
      <c r="MK220" s="186"/>
      <c r="ML220" s="186" t="str">
        <f t="shared" si="167"/>
        <v/>
      </c>
      <c r="MM220" s="186"/>
      <c r="MN220" s="186"/>
      <c r="MO220" s="186"/>
      <c r="MP220" s="186"/>
      <c r="MQ220" s="186"/>
      <c r="MR220" s="186"/>
      <c r="MS220" s="186" t="str">
        <f t="shared" si="168"/>
        <v/>
      </c>
      <c r="MT220" s="186"/>
      <c r="MU220" s="186"/>
      <c r="MV220" s="186"/>
      <c r="MW220" s="186"/>
      <c r="MX220" s="186"/>
      <c r="MY220" s="186"/>
      <c r="MZ220" s="186" t="str">
        <f t="shared" si="169"/>
        <v/>
      </c>
      <c r="NA220" s="186"/>
      <c r="NB220" s="186"/>
      <c r="NC220" s="186"/>
      <c r="ND220" s="186"/>
      <c r="NE220" s="186"/>
      <c r="NF220" s="186"/>
      <c r="NG220" s="186" t="str">
        <f t="shared" si="170"/>
        <v/>
      </c>
      <c r="NH220" s="186"/>
      <c r="NI220" s="186"/>
      <c r="NJ220" s="186"/>
      <c r="NK220" s="186"/>
      <c r="NL220" s="186"/>
      <c r="NM220" s="186"/>
      <c r="NN220" s="186" t="str">
        <f t="shared" si="171"/>
        <v/>
      </c>
      <c r="NO220" s="186"/>
      <c r="NP220" s="186"/>
      <c r="NQ220" s="186"/>
      <c r="NR220" s="186"/>
      <c r="NS220" s="186"/>
      <c r="NT220" s="186"/>
      <c r="NU220" s="186" t="str">
        <f t="shared" si="172"/>
        <v/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5" x14ac:dyDescent="0.2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>
        <f t="shared" ref="LQ221:LQ252" si="234">ME44</f>
        <v>0</v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>
        <f t="shared" ref="ME221:ME252" si="236">MS44</f>
        <v>0</v>
      </c>
      <c r="MF221" s="186"/>
      <c r="MG221" s="186"/>
      <c r="MH221" s="186"/>
      <c r="MI221" s="186"/>
      <c r="MJ221" s="186"/>
      <c r="MK221" s="186"/>
      <c r="ML221" s="186" t="str">
        <f t="shared" ref="ML221:ML252" si="237">MZ44</f>
        <v/>
      </c>
      <c r="MM221" s="186"/>
      <c r="MN221" s="186"/>
      <c r="MO221" s="186"/>
      <c r="MP221" s="186"/>
      <c r="MQ221" s="186"/>
      <c r="MR221" s="186"/>
      <c r="MS221" s="186" t="str">
        <f t="shared" ref="MS221:MS252" si="238">NG44</f>
        <v/>
      </c>
      <c r="MT221" s="186"/>
      <c r="MU221" s="186"/>
      <c r="MV221" s="186"/>
      <c r="MW221" s="186"/>
      <c r="MX221" s="186"/>
      <c r="MY221" s="186"/>
      <c r="MZ221" s="186" t="str">
        <f t="shared" ref="MZ221:MZ252" si="239">NN44</f>
        <v/>
      </c>
      <c r="NA221" s="186"/>
      <c r="NB221" s="186"/>
      <c r="NC221" s="186"/>
      <c r="ND221" s="186"/>
      <c r="NE221" s="186"/>
      <c r="NF221" s="186"/>
      <c r="NG221" s="186" t="str">
        <f t="shared" ref="NG221:NG252" si="240">NU44</f>
        <v/>
      </c>
      <c r="NH221" s="186"/>
      <c r="NI221" s="186"/>
      <c r="NJ221" s="186"/>
      <c r="NK221" s="186"/>
      <c r="NL221" s="186"/>
      <c r="NM221" s="186"/>
      <c r="NN221" s="186" t="str">
        <f t="shared" ref="NN221:NN252" si="241">OB44</f>
        <v/>
      </c>
      <c r="NO221" s="186"/>
      <c r="NP221" s="186"/>
      <c r="NQ221" s="186"/>
      <c r="NR221" s="186"/>
      <c r="NS221" s="186"/>
      <c r="NT221" s="186"/>
      <c r="NU221" s="186" t="str">
        <f t="shared" ref="NU221:NU252" si="242">OI44</f>
        <v/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5" x14ac:dyDescent="0.2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>
        <f t="shared" si="234"/>
        <v>0</v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>
        <f t="shared" si="236"/>
        <v>0</v>
      </c>
      <c r="MF222" s="186"/>
      <c r="MG222" s="186"/>
      <c r="MH222" s="186"/>
      <c r="MI222" s="186"/>
      <c r="MJ222" s="186"/>
      <c r="MK222" s="186"/>
      <c r="ML222" s="186" t="str">
        <f t="shared" si="237"/>
        <v/>
      </c>
      <c r="MM222" s="186"/>
      <c r="MN222" s="186"/>
      <c r="MO222" s="186"/>
      <c r="MP222" s="186"/>
      <c r="MQ222" s="186"/>
      <c r="MR222" s="186"/>
      <c r="MS222" s="186" t="str">
        <f t="shared" si="238"/>
        <v/>
      </c>
      <c r="MT222" s="186"/>
      <c r="MU222" s="186"/>
      <c r="MV222" s="186"/>
      <c r="MW222" s="186"/>
      <c r="MX222" s="186"/>
      <c r="MY222" s="186"/>
      <c r="MZ222" s="186" t="str">
        <f t="shared" si="239"/>
        <v/>
      </c>
      <c r="NA222" s="186"/>
      <c r="NB222" s="186"/>
      <c r="NC222" s="186"/>
      <c r="ND222" s="186"/>
      <c r="NE222" s="186"/>
      <c r="NF222" s="186"/>
      <c r="NG222" s="186" t="str">
        <f t="shared" si="240"/>
        <v/>
      </c>
      <c r="NH222" s="186"/>
      <c r="NI222" s="186"/>
      <c r="NJ222" s="186"/>
      <c r="NK222" s="186"/>
      <c r="NL222" s="186"/>
      <c r="NM222" s="186"/>
      <c r="NN222" s="186" t="str">
        <f t="shared" si="241"/>
        <v/>
      </c>
      <c r="NO222" s="186"/>
      <c r="NP222" s="186"/>
      <c r="NQ222" s="186"/>
      <c r="NR222" s="186"/>
      <c r="NS222" s="186"/>
      <c r="NT222" s="186"/>
      <c r="NU222" s="186" t="str">
        <f t="shared" si="242"/>
        <v/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5" x14ac:dyDescent="0.2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>
        <f t="shared" si="234"/>
        <v>0</v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>
        <f t="shared" si="236"/>
        <v>0</v>
      </c>
      <c r="MF223" s="186"/>
      <c r="MG223" s="186"/>
      <c r="MH223" s="186"/>
      <c r="MI223" s="186"/>
      <c r="MJ223" s="186"/>
      <c r="MK223" s="186"/>
      <c r="ML223" s="186" t="str">
        <f t="shared" si="237"/>
        <v/>
      </c>
      <c r="MM223" s="186"/>
      <c r="MN223" s="186"/>
      <c r="MO223" s="186"/>
      <c r="MP223" s="186"/>
      <c r="MQ223" s="186"/>
      <c r="MR223" s="186"/>
      <c r="MS223" s="186" t="str">
        <f t="shared" si="238"/>
        <v/>
      </c>
      <c r="MT223" s="186"/>
      <c r="MU223" s="186"/>
      <c r="MV223" s="186"/>
      <c r="MW223" s="186"/>
      <c r="MX223" s="186"/>
      <c r="MY223" s="186"/>
      <c r="MZ223" s="186" t="str">
        <f t="shared" si="239"/>
        <v/>
      </c>
      <c r="NA223" s="186"/>
      <c r="NB223" s="186"/>
      <c r="NC223" s="186"/>
      <c r="ND223" s="186"/>
      <c r="NE223" s="186"/>
      <c r="NF223" s="186"/>
      <c r="NG223" s="186" t="str">
        <f t="shared" si="240"/>
        <v/>
      </c>
      <c r="NH223" s="186"/>
      <c r="NI223" s="186"/>
      <c r="NJ223" s="186"/>
      <c r="NK223" s="186"/>
      <c r="NL223" s="186"/>
      <c r="NM223" s="186"/>
      <c r="NN223" s="186" t="str">
        <f t="shared" si="241"/>
        <v/>
      </c>
      <c r="NO223" s="186"/>
      <c r="NP223" s="186"/>
      <c r="NQ223" s="186"/>
      <c r="NR223" s="186"/>
      <c r="NS223" s="186"/>
      <c r="NT223" s="186"/>
      <c r="NU223" s="186" t="str">
        <f t="shared" si="242"/>
        <v/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5" x14ac:dyDescent="0.2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>
        <f t="shared" si="234"/>
        <v>0</v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>
        <f t="shared" si="236"/>
        <v>0</v>
      </c>
      <c r="MF224" s="186"/>
      <c r="MG224" s="186"/>
      <c r="MH224" s="186"/>
      <c r="MI224" s="186"/>
      <c r="MJ224" s="186"/>
      <c r="MK224" s="186"/>
      <c r="ML224" s="186" t="str">
        <f t="shared" si="237"/>
        <v/>
      </c>
      <c r="MM224" s="186"/>
      <c r="MN224" s="186"/>
      <c r="MO224" s="186"/>
      <c r="MP224" s="186"/>
      <c r="MQ224" s="186"/>
      <c r="MR224" s="186"/>
      <c r="MS224" s="186" t="str">
        <f t="shared" si="238"/>
        <v/>
      </c>
      <c r="MT224" s="186"/>
      <c r="MU224" s="186"/>
      <c r="MV224" s="186"/>
      <c r="MW224" s="186"/>
      <c r="MX224" s="186"/>
      <c r="MY224" s="186"/>
      <c r="MZ224" s="186" t="str">
        <f t="shared" si="239"/>
        <v/>
      </c>
      <c r="NA224" s="186"/>
      <c r="NB224" s="186"/>
      <c r="NC224" s="186"/>
      <c r="ND224" s="186"/>
      <c r="NE224" s="186"/>
      <c r="NF224" s="186"/>
      <c r="NG224" s="186" t="str">
        <f t="shared" si="240"/>
        <v/>
      </c>
      <c r="NH224" s="186"/>
      <c r="NI224" s="186"/>
      <c r="NJ224" s="186"/>
      <c r="NK224" s="186"/>
      <c r="NL224" s="186"/>
      <c r="NM224" s="186"/>
      <c r="NN224" s="186" t="str">
        <f t="shared" si="241"/>
        <v/>
      </c>
      <c r="NO224" s="186"/>
      <c r="NP224" s="186"/>
      <c r="NQ224" s="186"/>
      <c r="NR224" s="186"/>
      <c r="NS224" s="186"/>
      <c r="NT224" s="186"/>
      <c r="NU224" s="186" t="str">
        <f t="shared" si="242"/>
        <v/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5" x14ac:dyDescent="0.2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>
        <f t="shared" si="234"/>
        <v>0</v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>
        <f t="shared" si="236"/>
        <v>0</v>
      </c>
      <c r="MF225" s="186"/>
      <c r="MG225" s="186"/>
      <c r="MH225" s="186"/>
      <c r="MI225" s="186"/>
      <c r="MJ225" s="186"/>
      <c r="MK225" s="186"/>
      <c r="ML225" s="186" t="str">
        <f t="shared" si="237"/>
        <v/>
      </c>
      <c r="MM225" s="186"/>
      <c r="MN225" s="186"/>
      <c r="MO225" s="186"/>
      <c r="MP225" s="186"/>
      <c r="MQ225" s="186"/>
      <c r="MR225" s="186"/>
      <c r="MS225" s="186" t="str">
        <f t="shared" si="238"/>
        <v/>
      </c>
      <c r="MT225" s="186"/>
      <c r="MU225" s="186"/>
      <c r="MV225" s="186"/>
      <c r="MW225" s="186"/>
      <c r="MX225" s="186"/>
      <c r="MY225" s="186"/>
      <c r="MZ225" s="186" t="str">
        <f t="shared" si="239"/>
        <v/>
      </c>
      <c r="NA225" s="186"/>
      <c r="NB225" s="186"/>
      <c r="NC225" s="186"/>
      <c r="ND225" s="186"/>
      <c r="NE225" s="186"/>
      <c r="NF225" s="186"/>
      <c r="NG225" s="186" t="str">
        <f t="shared" si="240"/>
        <v/>
      </c>
      <c r="NH225" s="186"/>
      <c r="NI225" s="186"/>
      <c r="NJ225" s="186"/>
      <c r="NK225" s="186"/>
      <c r="NL225" s="186"/>
      <c r="NM225" s="186"/>
      <c r="NN225" s="186" t="str">
        <f t="shared" si="241"/>
        <v/>
      </c>
      <c r="NO225" s="186"/>
      <c r="NP225" s="186"/>
      <c r="NQ225" s="186"/>
      <c r="NR225" s="186"/>
      <c r="NS225" s="186"/>
      <c r="NT225" s="186"/>
      <c r="NU225" s="186" t="str">
        <f t="shared" si="242"/>
        <v/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5" x14ac:dyDescent="0.2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>
        <f t="shared" si="234"/>
        <v>0</v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>
        <f t="shared" si="236"/>
        <v>0</v>
      </c>
      <c r="MF226" s="186"/>
      <c r="MG226" s="186"/>
      <c r="MH226" s="186"/>
      <c r="MI226" s="186"/>
      <c r="MJ226" s="186"/>
      <c r="MK226" s="186"/>
      <c r="ML226" s="186" t="str">
        <f t="shared" si="237"/>
        <v/>
      </c>
      <c r="MM226" s="186"/>
      <c r="MN226" s="186"/>
      <c r="MO226" s="186"/>
      <c r="MP226" s="186"/>
      <c r="MQ226" s="186"/>
      <c r="MR226" s="186"/>
      <c r="MS226" s="186" t="str">
        <f t="shared" si="238"/>
        <v/>
      </c>
      <c r="MT226" s="186"/>
      <c r="MU226" s="186"/>
      <c r="MV226" s="186"/>
      <c r="MW226" s="186"/>
      <c r="MX226" s="186"/>
      <c r="MY226" s="186"/>
      <c r="MZ226" s="186" t="str">
        <f t="shared" si="239"/>
        <v/>
      </c>
      <c r="NA226" s="186"/>
      <c r="NB226" s="186"/>
      <c r="NC226" s="186"/>
      <c r="ND226" s="186"/>
      <c r="NE226" s="186"/>
      <c r="NF226" s="186"/>
      <c r="NG226" s="186" t="str">
        <f t="shared" si="240"/>
        <v/>
      </c>
      <c r="NH226" s="186"/>
      <c r="NI226" s="186"/>
      <c r="NJ226" s="186"/>
      <c r="NK226" s="186"/>
      <c r="NL226" s="186"/>
      <c r="NM226" s="186"/>
      <c r="NN226" s="186" t="str">
        <f t="shared" si="241"/>
        <v/>
      </c>
      <c r="NO226" s="186"/>
      <c r="NP226" s="186"/>
      <c r="NQ226" s="186"/>
      <c r="NR226" s="186"/>
      <c r="NS226" s="186"/>
      <c r="NT226" s="186"/>
      <c r="NU226" s="186" t="str">
        <f t="shared" si="242"/>
        <v/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5" x14ac:dyDescent="0.2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>
        <f t="shared" si="234"/>
        <v>0</v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>
        <f t="shared" si="236"/>
        <v>0</v>
      </c>
      <c r="MF227" s="186"/>
      <c r="MG227" s="186"/>
      <c r="MH227" s="186"/>
      <c r="MI227" s="186"/>
      <c r="MJ227" s="186"/>
      <c r="MK227" s="186"/>
      <c r="ML227" s="186" t="str">
        <f t="shared" si="237"/>
        <v/>
      </c>
      <c r="MM227" s="186"/>
      <c r="MN227" s="186"/>
      <c r="MO227" s="186"/>
      <c r="MP227" s="186"/>
      <c r="MQ227" s="186"/>
      <c r="MR227" s="186"/>
      <c r="MS227" s="186" t="str">
        <f t="shared" si="238"/>
        <v/>
      </c>
      <c r="MT227" s="186"/>
      <c r="MU227" s="186"/>
      <c r="MV227" s="186"/>
      <c r="MW227" s="186"/>
      <c r="MX227" s="186"/>
      <c r="MY227" s="186"/>
      <c r="MZ227" s="186" t="str">
        <f t="shared" si="239"/>
        <v/>
      </c>
      <c r="NA227" s="186"/>
      <c r="NB227" s="186"/>
      <c r="NC227" s="186"/>
      <c r="ND227" s="186"/>
      <c r="NE227" s="186"/>
      <c r="NF227" s="186"/>
      <c r="NG227" s="186" t="str">
        <f t="shared" si="240"/>
        <v/>
      </c>
      <c r="NH227" s="186"/>
      <c r="NI227" s="186"/>
      <c r="NJ227" s="186"/>
      <c r="NK227" s="186"/>
      <c r="NL227" s="186"/>
      <c r="NM227" s="186"/>
      <c r="NN227" s="186" t="str">
        <f t="shared" si="241"/>
        <v/>
      </c>
      <c r="NO227" s="186"/>
      <c r="NP227" s="186"/>
      <c r="NQ227" s="186"/>
      <c r="NR227" s="186"/>
      <c r="NS227" s="186"/>
      <c r="NT227" s="186"/>
      <c r="NU227" s="186" t="str">
        <f t="shared" si="242"/>
        <v/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5" x14ac:dyDescent="0.2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>
        <f t="shared" si="234"/>
        <v>0</v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>
        <f t="shared" si="236"/>
        <v>0</v>
      </c>
      <c r="MF228" s="186"/>
      <c r="MG228" s="186"/>
      <c r="MH228" s="186"/>
      <c r="MI228" s="186"/>
      <c r="MJ228" s="186"/>
      <c r="MK228" s="186"/>
      <c r="ML228" s="186" t="str">
        <f t="shared" si="237"/>
        <v/>
      </c>
      <c r="MM228" s="186"/>
      <c r="MN228" s="186"/>
      <c r="MO228" s="186"/>
      <c r="MP228" s="186"/>
      <c r="MQ228" s="186"/>
      <c r="MR228" s="186"/>
      <c r="MS228" s="186" t="str">
        <f t="shared" si="238"/>
        <v/>
      </c>
      <c r="MT228" s="186"/>
      <c r="MU228" s="186"/>
      <c r="MV228" s="186"/>
      <c r="MW228" s="186"/>
      <c r="MX228" s="186"/>
      <c r="MY228" s="186"/>
      <c r="MZ228" s="186" t="str">
        <f t="shared" si="239"/>
        <v/>
      </c>
      <c r="NA228" s="186"/>
      <c r="NB228" s="186"/>
      <c r="NC228" s="186"/>
      <c r="ND228" s="186"/>
      <c r="NE228" s="186"/>
      <c r="NF228" s="186"/>
      <c r="NG228" s="186" t="str">
        <f t="shared" si="240"/>
        <v/>
      </c>
      <c r="NH228" s="186"/>
      <c r="NI228" s="186"/>
      <c r="NJ228" s="186"/>
      <c r="NK228" s="186"/>
      <c r="NL228" s="186"/>
      <c r="NM228" s="186"/>
      <c r="NN228" s="186" t="str">
        <f t="shared" si="241"/>
        <v/>
      </c>
      <c r="NO228" s="186"/>
      <c r="NP228" s="186"/>
      <c r="NQ228" s="186"/>
      <c r="NR228" s="186"/>
      <c r="NS228" s="186"/>
      <c r="NT228" s="186"/>
      <c r="NU228" s="186" t="str">
        <f t="shared" si="242"/>
        <v/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5" x14ac:dyDescent="0.2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>
        <f t="shared" si="234"/>
        <v>0</v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>
        <f t="shared" si="236"/>
        <v>0</v>
      </c>
      <c r="MF229" s="186"/>
      <c r="MG229" s="186"/>
      <c r="MH229" s="186"/>
      <c r="MI229" s="186"/>
      <c r="MJ229" s="186"/>
      <c r="MK229" s="186"/>
      <c r="ML229" s="186" t="str">
        <f t="shared" si="237"/>
        <v/>
      </c>
      <c r="MM229" s="186"/>
      <c r="MN229" s="186"/>
      <c r="MO229" s="186"/>
      <c r="MP229" s="186"/>
      <c r="MQ229" s="186"/>
      <c r="MR229" s="186"/>
      <c r="MS229" s="186" t="str">
        <f t="shared" si="238"/>
        <v/>
      </c>
      <c r="MT229" s="186"/>
      <c r="MU229" s="186"/>
      <c r="MV229" s="186"/>
      <c r="MW229" s="186"/>
      <c r="MX229" s="186"/>
      <c r="MY229" s="186"/>
      <c r="MZ229" s="186" t="str">
        <f t="shared" si="239"/>
        <v/>
      </c>
      <c r="NA229" s="186"/>
      <c r="NB229" s="186"/>
      <c r="NC229" s="186"/>
      <c r="ND229" s="186"/>
      <c r="NE229" s="186"/>
      <c r="NF229" s="186"/>
      <c r="NG229" s="186" t="str">
        <f t="shared" si="240"/>
        <v/>
      </c>
      <c r="NH229" s="186"/>
      <c r="NI229" s="186"/>
      <c r="NJ229" s="186"/>
      <c r="NK229" s="186"/>
      <c r="NL229" s="186"/>
      <c r="NM229" s="186"/>
      <c r="NN229" s="186" t="str">
        <f t="shared" si="241"/>
        <v/>
      </c>
      <c r="NO229" s="186"/>
      <c r="NP229" s="186"/>
      <c r="NQ229" s="186"/>
      <c r="NR229" s="186"/>
      <c r="NS229" s="186"/>
      <c r="NT229" s="186"/>
      <c r="NU229" s="186" t="str">
        <f t="shared" si="242"/>
        <v/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5" x14ac:dyDescent="0.2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>
        <f t="shared" si="234"/>
        <v>0</v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>
        <f t="shared" si="236"/>
        <v>0</v>
      </c>
      <c r="MF230" s="186"/>
      <c r="MG230" s="186"/>
      <c r="MH230" s="186"/>
      <c r="MI230" s="186"/>
      <c r="MJ230" s="186"/>
      <c r="MK230" s="186"/>
      <c r="ML230" s="186" t="str">
        <f t="shared" si="237"/>
        <v/>
      </c>
      <c r="MM230" s="186"/>
      <c r="MN230" s="186"/>
      <c r="MO230" s="186"/>
      <c r="MP230" s="186"/>
      <c r="MQ230" s="186"/>
      <c r="MR230" s="186"/>
      <c r="MS230" s="186" t="str">
        <f t="shared" si="238"/>
        <v/>
      </c>
      <c r="MT230" s="186"/>
      <c r="MU230" s="186"/>
      <c r="MV230" s="186"/>
      <c r="MW230" s="186"/>
      <c r="MX230" s="186"/>
      <c r="MY230" s="186"/>
      <c r="MZ230" s="186" t="str">
        <f t="shared" si="239"/>
        <v/>
      </c>
      <c r="NA230" s="186"/>
      <c r="NB230" s="186"/>
      <c r="NC230" s="186"/>
      <c r="ND230" s="186"/>
      <c r="NE230" s="186"/>
      <c r="NF230" s="186"/>
      <c r="NG230" s="186" t="str">
        <f t="shared" si="240"/>
        <v/>
      </c>
      <c r="NH230" s="186"/>
      <c r="NI230" s="186"/>
      <c r="NJ230" s="186"/>
      <c r="NK230" s="186"/>
      <c r="NL230" s="186"/>
      <c r="NM230" s="186"/>
      <c r="NN230" s="186" t="str">
        <f t="shared" si="241"/>
        <v/>
      </c>
      <c r="NO230" s="186"/>
      <c r="NP230" s="186"/>
      <c r="NQ230" s="186"/>
      <c r="NR230" s="186"/>
      <c r="NS230" s="186"/>
      <c r="NT230" s="186"/>
      <c r="NU230" s="186" t="str">
        <f t="shared" si="242"/>
        <v/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5" x14ac:dyDescent="0.2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>
        <f t="shared" si="234"/>
        <v>0</v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>
        <f t="shared" si="236"/>
        <v>0</v>
      </c>
      <c r="MF231" s="186"/>
      <c r="MG231" s="186"/>
      <c r="MH231" s="186"/>
      <c r="MI231" s="186"/>
      <c r="MJ231" s="186"/>
      <c r="MK231" s="186"/>
      <c r="ML231" s="186" t="str">
        <f t="shared" si="237"/>
        <v/>
      </c>
      <c r="MM231" s="186"/>
      <c r="MN231" s="186"/>
      <c r="MO231" s="186"/>
      <c r="MP231" s="186"/>
      <c r="MQ231" s="186"/>
      <c r="MR231" s="186"/>
      <c r="MS231" s="186" t="str">
        <f t="shared" si="238"/>
        <v/>
      </c>
      <c r="MT231" s="186"/>
      <c r="MU231" s="186"/>
      <c r="MV231" s="186"/>
      <c r="MW231" s="186"/>
      <c r="MX231" s="186"/>
      <c r="MY231" s="186"/>
      <c r="MZ231" s="186" t="str">
        <f t="shared" si="239"/>
        <v/>
      </c>
      <c r="NA231" s="186"/>
      <c r="NB231" s="186"/>
      <c r="NC231" s="186"/>
      <c r="ND231" s="186"/>
      <c r="NE231" s="186"/>
      <c r="NF231" s="186"/>
      <c r="NG231" s="186" t="str">
        <f t="shared" si="240"/>
        <v/>
      </c>
      <c r="NH231" s="186"/>
      <c r="NI231" s="186"/>
      <c r="NJ231" s="186"/>
      <c r="NK231" s="186"/>
      <c r="NL231" s="186"/>
      <c r="NM231" s="186"/>
      <c r="NN231" s="186" t="str">
        <f t="shared" si="241"/>
        <v/>
      </c>
      <c r="NO231" s="186"/>
      <c r="NP231" s="186"/>
      <c r="NQ231" s="186"/>
      <c r="NR231" s="186"/>
      <c r="NS231" s="186"/>
      <c r="NT231" s="186"/>
      <c r="NU231" s="186" t="str">
        <f t="shared" si="242"/>
        <v/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5" x14ac:dyDescent="0.2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>
        <f t="shared" si="234"/>
        <v>0</v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>
        <f t="shared" si="236"/>
        <v>0</v>
      </c>
      <c r="MF232" s="186"/>
      <c r="MG232" s="186"/>
      <c r="MH232" s="186"/>
      <c r="MI232" s="186"/>
      <c r="MJ232" s="186"/>
      <c r="MK232" s="186"/>
      <c r="ML232" s="186" t="str">
        <f t="shared" si="237"/>
        <v/>
      </c>
      <c r="MM232" s="186"/>
      <c r="MN232" s="186"/>
      <c r="MO232" s="186"/>
      <c r="MP232" s="186"/>
      <c r="MQ232" s="186"/>
      <c r="MR232" s="186"/>
      <c r="MS232" s="186" t="str">
        <f t="shared" si="238"/>
        <v/>
      </c>
      <c r="MT232" s="186"/>
      <c r="MU232" s="186"/>
      <c r="MV232" s="186"/>
      <c r="MW232" s="186"/>
      <c r="MX232" s="186"/>
      <c r="MY232" s="186"/>
      <c r="MZ232" s="186" t="str">
        <f t="shared" si="239"/>
        <v/>
      </c>
      <c r="NA232" s="186"/>
      <c r="NB232" s="186"/>
      <c r="NC232" s="186"/>
      <c r="ND232" s="186"/>
      <c r="NE232" s="186"/>
      <c r="NF232" s="186"/>
      <c r="NG232" s="186" t="str">
        <f t="shared" si="240"/>
        <v/>
      </c>
      <c r="NH232" s="186"/>
      <c r="NI232" s="186"/>
      <c r="NJ232" s="186"/>
      <c r="NK232" s="186"/>
      <c r="NL232" s="186"/>
      <c r="NM232" s="186"/>
      <c r="NN232" s="186" t="str">
        <f t="shared" si="241"/>
        <v/>
      </c>
      <c r="NO232" s="186"/>
      <c r="NP232" s="186"/>
      <c r="NQ232" s="186"/>
      <c r="NR232" s="186"/>
      <c r="NS232" s="186"/>
      <c r="NT232" s="186"/>
      <c r="NU232" s="186" t="str">
        <f t="shared" si="242"/>
        <v/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5" x14ac:dyDescent="0.2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>
        <f t="shared" si="234"/>
        <v>0</v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>
        <f t="shared" si="236"/>
        <v>0</v>
      </c>
      <c r="MF233" s="186"/>
      <c r="MG233" s="186"/>
      <c r="MH233" s="186"/>
      <c r="MI233" s="186"/>
      <c r="MJ233" s="186"/>
      <c r="MK233" s="186"/>
      <c r="ML233" s="186" t="str">
        <f t="shared" si="237"/>
        <v/>
      </c>
      <c r="MM233" s="186"/>
      <c r="MN233" s="186"/>
      <c r="MO233" s="186"/>
      <c r="MP233" s="186"/>
      <c r="MQ233" s="186"/>
      <c r="MR233" s="186"/>
      <c r="MS233" s="186" t="str">
        <f t="shared" si="238"/>
        <v/>
      </c>
      <c r="MT233" s="186"/>
      <c r="MU233" s="186"/>
      <c r="MV233" s="186"/>
      <c r="MW233" s="186"/>
      <c r="MX233" s="186"/>
      <c r="MY233" s="186"/>
      <c r="MZ233" s="186" t="str">
        <f t="shared" si="239"/>
        <v/>
      </c>
      <c r="NA233" s="186"/>
      <c r="NB233" s="186"/>
      <c r="NC233" s="186"/>
      <c r="ND233" s="186"/>
      <c r="NE233" s="186"/>
      <c r="NF233" s="186"/>
      <c r="NG233" s="186" t="str">
        <f t="shared" si="240"/>
        <v/>
      </c>
      <c r="NH233" s="186"/>
      <c r="NI233" s="186"/>
      <c r="NJ233" s="186"/>
      <c r="NK233" s="186"/>
      <c r="NL233" s="186"/>
      <c r="NM233" s="186"/>
      <c r="NN233" s="186" t="str">
        <f t="shared" si="241"/>
        <v/>
      </c>
      <c r="NO233" s="186"/>
      <c r="NP233" s="186"/>
      <c r="NQ233" s="186"/>
      <c r="NR233" s="186"/>
      <c r="NS233" s="186"/>
      <c r="NT233" s="186"/>
      <c r="NU233" s="186" t="str">
        <f t="shared" si="242"/>
        <v/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5" x14ac:dyDescent="0.2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>
        <f t="shared" si="234"/>
        <v>0</v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>
        <f t="shared" si="236"/>
        <v>0</v>
      </c>
      <c r="MF234" s="186"/>
      <c r="MG234" s="186"/>
      <c r="MH234" s="186"/>
      <c r="MI234" s="186"/>
      <c r="MJ234" s="186"/>
      <c r="MK234" s="186"/>
      <c r="ML234" s="186" t="str">
        <f t="shared" si="237"/>
        <v/>
      </c>
      <c r="MM234" s="186"/>
      <c r="MN234" s="186"/>
      <c r="MO234" s="186"/>
      <c r="MP234" s="186"/>
      <c r="MQ234" s="186"/>
      <c r="MR234" s="186"/>
      <c r="MS234" s="186" t="str">
        <f t="shared" si="238"/>
        <v/>
      </c>
      <c r="MT234" s="186"/>
      <c r="MU234" s="186"/>
      <c r="MV234" s="186"/>
      <c r="MW234" s="186"/>
      <c r="MX234" s="186"/>
      <c r="MY234" s="186"/>
      <c r="MZ234" s="186" t="str">
        <f t="shared" si="239"/>
        <v/>
      </c>
      <c r="NA234" s="186"/>
      <c r="NB234" s="186"/>
      <c r="NC234" s="186"/>
      <c r="ND234" s="186"/>
      <c r="NE234" s="186"/>
      <c r="NF234" s="186"/>
      <c r="NG234" s="186" t="str">
        <f t="shared" si="240"/>
        <v/>
      </c>
      <c r="NH234" s="186"/>
      <c r="NI234" s="186"/>
      <c r="NJ234" s="186"/>
      <c r="NK234" s="186"/>
      <c r="NL234" s="186"/>
      <c r="NM234" s="186"/>
      <c r="NN234" s="186" t="str">
        <f t="shared" si="241"/>
        <v/>
      </c>
      <c r="NO234" s="186"/>
      <c r="NP234" s="186"/>
      <c r="NQ234" s="186"/>
      <c r="NR234" s="186"/>
      <c r="NS234" s="186"/>
      <c r="NT234" s="186"/>
      <c r="NU234" s="186" t="str">
        <f t="shared" si="242"/>
        <v/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5" x14ac:dyDescent="0.2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>
        <f t="shared" si="234"/>
        <v>0</v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>
        <f t="shared" si="236"/>
        <v>20</v>
      </c>
      <c r="MF235" s="186"/>
      <c r="MG235" s="186"/>
      <c r="MH235" s="186"/>
      <c r="MI235" s="186"/>
      <c r="MJ235" s="186"/>
      <c r="MK235" s="186"/>
      <c r="ML235" s="186" t="str">
        <f t="shared" si="237"/>
        <v/>
      </c>
      <c r="MM235" s="186"/>
      <c r="MN235" s="186"/>
      <c r="MO235" s="186"/>
      <c r="MP235" s="186"/>
      <c r="MQ235" s="186"/>
      <c r="MR235" s="186"/>
      <c r="MS235" s="186" t="str">
        <f t="shared" si="238"/>
        <v/>
      </c>
      <c r="MT235" s="186"/>
      <c r="MU235" s="186"/>
      <c r="MV235" s="186"/>
      <c r="MW235" s="186"/>
      <c r="MX235" s="186"/>
      <c r="MY235" s="186"/>
      <c r="MZ235" s="186" t="str">
        <f t="shared" si="239"/>
        <v/>
      </c>
      <c r="NA235" s="186"/>
      <c r="NB235" s="186"/>
      <c r="NC235" s="186"/>
      <c r="ND235" s="186"/>
      <c r="NE235" s="186"/>
      <c r="NF235" s="186"/>
      <c r="NG235" s="186" t="str">
        <f t="shared" si="240"/>
        <v/>
      </c>
      <c r="NH235" s="186"/>
      <c r="NI235" s="186"/>
      <c r="NJ235" s="186"/>
      <c r="NK235" s="186"/>
      <c r="NL235" s="186"/>
      <c r="NM235" s="186"/>
      <c r="NN235" s="186" t="str">
        <f t="shared" si="241"/>
        <v/>
      </c>
      <c r="NO235" s="186"/>
      <c r="NP235" s="186"/>
      <c r="NQ235" s="186"/>
      <c r="NR235" s="186"/>
      <c r="NS235" s="186"/>
      <c r="NT235" s="186"/>
      <c r="NU235" s="186" t="str">
        <f t="shared" si="242"/>
        <v/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5" x14ac:dyDescent="0.2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>
        <f t="shared" si="234"/>
        <v>0</v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>
        <f t="shared" si="236"/>
        <v>0</v>
      </c>
      <c r="MF236" s="186"/>
      <c r="MG236" s="186"/>
      <c r="MH236" s="186"/>
      <c r="MI236" s="186"/>
      <c r="MJ236" s="186"/>
      <c r="MK236" s="186"/>
      <c r="ML236" s="186" t="str">
        <f t="shared" si="237"/>
        <v/>
      </c>
      <c r="MM236" s="186"/>
      <c r="MN236" s="186"/>
      <c r="MO236" s="186"/>
      <c r="MP236" s="186"/>
      <c r="MQ236" s="186"/>
      <c r="MR236" s="186"/>
      <c r="MS236" s="186" t="str">
        <f t="shared" si="238"/>
        <v/>
      </c>
      <c r="MT236" s="186"/>
      <c r="MU236" s="186"/>
      <c r="MV236" s="186"/>
      <c r="MW236" s="186"/>
      <c r="MX236" s="186"/>
      <c r="MY236" s="186"/>
      <c r="MZ236" s="186" t="str">
        <f t="shared" si="239"/>
        <v/>
      </c>
      <c r="NA236" s="186"/>
      <c r="NB236" s="186"/>
      <c r="NC236" s="186"/>
      <c r="ND236" s="186"/>
      <c r="NE236" s="186"/>
      <c r="NF236" s="186"/>
      <c r="NG236" s="186" t="str">
        <f t="shared" si="240"/>
        <v/>
      </c>
      <c r="NH236" s="186"/>
      <c r="NI236" s="186"/>
      <c r="NJ236" s="186"/>
      <c r="NK236" s="186"/>
      <c r="NL236" s="186"/>
      <c r="NM236" s="186"/>
      <c r="NN236" s="186" t="str">
        <f t="shared" si="241"/>
        <v/>
      </c>
      <c r="NO236" s="186"/>
      <c r="NP236" s="186"/>
      <c r="NQ236" s="186"/>
      <c r="NR236" s="186"/>
      <c r="NS236" s="186"/>
      <c r="NT236" s="186"/>
      <c r="NU236" s="186" t="str">
        <f t="shared" si="242"/>
        <v/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5" x14ac:dyDescent="0.2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>
        <f t="shared" si="234"/>
        <v>0</v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>
        <f t="shared" si="236"/>
        <v>0</v>
      </c>
      <c r="MF237" s="186"/>
      <c r="MG237" s="186"/>
      <c r="MH237" s="186"/>
      <c r="MI237" s="186"/>
      <c r="MJ237" s="186"/>
      <c r="MK237" s="186"/>
      <c r="ML237" s="186" t="str">
        <f t="shared" si="237"/>
        <v/>
      </c>
      <c r="MM237" s="186"/>
      <c r="MN237" s="186"/>
      <c r="MO237" s="186"/>
      <c r="MP237" s="186"/>
      <c r="MQ237" s="186"/>
      <c r="MR237" s="186"/>
      <c r="MS237" s="186" t="str">
        <f t="shared" si="238"/>
        <v/>
      </c>
      <c r="MT237" s="186"/>
      <c r="MU237" s="186"/>
      <c r="MV237" s="186"/>
      <c r="MW237" s="186"/>
      <c r="MX237" s="186"/>
      <c r="MY237" s="186"/>
      <c r="MZ237" s="186" t="str">
        <f t="shared" si="239"/>
        <v/>
      </c>
      <c r="NA237" s="186"/>
      <c r="NB237" s="186"/>
      <c r="NC237" s="186"/>
      <c r="ND237" s="186"/>
      <c r="NE237" s="186"/>
      <c r="NF237" s="186"/>
      <c r="NG237" s="186" t="str">
        <f t="shared" si="240"/>
        <v/>
      </c>
      <c r="NH237" s="186"/>
      <c r="NI237" s="186"/>
      <c r="NJ237" s="186"/>
      <c r="NK237" s="186"/>
      <c r="NL237" s="186"/>
      <c r="NM237" s="186"/>
      <c r="NN237" s="186" t="str">
        <f t="shared" si="241"/>
        <v/>
      </c>
      <c r="NO237" s="186"/>
      <c r="NP237" s="186"/>
      <c r="NQ237" s="186"/>
      <c r="NR237" s="186"/>
      <c r="NS237" s="186"/>
      <c r="NT237" s="186"/>
      <c r="NU237" s="186" t="str">
        <f t="shared" si="242"/>
        <v/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5" x14ac:dyDescent="0.2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>
        <f t="shared" si="234"/>
        <v>0</v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>
        <f t="shared" si="236"/>
        <v>0</v>
      </c>
      <c r="MF238" s="186"/>
      <c r="MG238" s="186"/>
      <c r="MH238" s="186"/>
      <c r="MI238" s="186"/>
      <c r="MJ238" s="186"/>
      <c r="MK238" s="186"/>
      <c r="ML238" s="186" t="str">
        <f t="shared" si="237"/>
        <v/>
      </c>
      <c r="MM238" s="186"/>
      <c r="MN238" s="186"/>
      <c r="MO238" s="186"/>
      <c r="MP238" s="186"/>
      <c r="MQ238" s="186"/>
      <c r="MR238" s="186"/>
      <c r="MS238" s="186" t="str">
        <f t="shared" si="238"/>
        <v/>
      </c>
      <c r="MT238" s="186"/>
      <c r="MU238" s="186"/>
      <c r="MV238" s="186"/>
      <c r="MW238" s="186"/>
      <c r="MX238" s="186"/>
      <c r="MY238" s="186"/>
      <c r="MZ238" s="186" t="str">
        <f t="shared" si="239"/>
        <v/>
      </c>
      <c r="NA238" s="186"/>
      <c r="NB238" s="186"/>
      <c r="NC238" s="186"/>
      <c r="ND238" s="186"/>
      <c r="NE238" s="186"/>
      <c r="NF238" s="186"/>
      <c r="NG238" s="186" t="str">
        <f t="shared" si="240"/>
        <v/>
      </c>
      <c r="NH238" s="186"/>
      <c r="NI238" s="186"/>
      <c r="NJ238" s="186"/>
      <c r="NK238" s="186"/>
      <c r="NL238" s="186"/>
      <c r="NM238" s="186"/>
      <c r="NN238" s="186" t="str">
        <f t="shared" si="241"/>
        <v/>
      </c>
      <c r="NO238" s="186"/>
      <c r="NP238" s="186"/>
      <c r="NQ238" s="186"/>
      <c r="NR238" s="186"/>
      <c r="NS238" s="186"/>
      <c r="NT238" s="186"/>
      <c r="NU238" s="186" t="str">
        <f t="shared" si="242"/>
        <v/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5" x14ac:dyDescent="0.2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>
        <f t="shared" si="234"/>
        <v>0</v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>
        <f t="shared" si="236"/>
        <v>0</v>
      </c>
      <c r="MF239" s="186"/>
      <c r="MG239" s="186"/>
      <c r="MH239" s="186"/>
      <c r="MI239" s="186"/>
      <c r="MJ239" s="186"/>
      <c r="MK239" s="186"/>
      <c r="ML239" s="186" t="str">
        <f t="shared" si="237"/>
        <v/>
      </c>
      <c r="MM239" s="186"/>
      <c r="MN239" s="186"/>
      <c r="MO239" s="186"/>
      <c r="MP239" s="186"/>
      <c r="MQ239" s="186"/>
      <c r="MR239" s="186"/>
      <c r="MS239" s="186" t="str">
        <f t="shared" si="238"/>
        <v/>
      </c>
      <c r="MT239" s="186"/>
      <c r="MU239" s="186"/>
      <c r="MV239" s="186"/>
      <c r="MW239" s="186"/>
      <c r="MX239" s="186"/>
      <c r="MY239" s="186"/>
      <c r="MZ239" s="186" t="str">
        <f t="shared" si="239"/>
        <v/>
      </c>
      <c r="NA239" s="186"/>
      <c r="NB239" s="186"/>
      <c r="NC239" s="186"/>
      <c r="ND239" s="186"/>
      <c r="NE239" s="186"/>
      <c r="NF239" s="186"/>
      <c r="NG239" s="186" t="str">
        <f t="shared" si="240"/>
        <v/>
      </c>
      <c r="NH239" s="186"/>
      <c r="NI239" s="186"/>
      <c r="NJ239" s="186"/>
      <c r="NK239" s="186"/>
      <c r="NL239" s="186"/>
      <c r="NM239" s="186"/>
      <c r="NN239" s="186" t="str">
        <f t="shared" si="241"/>
        <v/>
      </c>
      <c r="NO239" s="186"/>
      <c r="NP239" s="186"/>
      <c r="NQ239" s="186"/>
      <c r="NR239" s="186"/>
      <c r="NS239" s="186"/>
      <c r="NT239" s="186"/>
      <c r="NU239" s="186" t="str">
        <f t="shared" si="242"/>
        <v/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5" x14ac:dyDescent="0.2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>
        <f t="shared" si="234"/>
        <v>0</v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>
        <f t="shared" si="236"/>
        <v>0</v>
      </c>
      <c r="MF240" s="186"/>
      <c r="MG240" s="186"/>
      <c r="MH240" s="186"/>
      <c r="MI240" s="186"/>
      <c r="MJ240" s="186"/>
      <c r="MK240" s="186"/>
      <c r="ML240" s="186" t="str">
        <f t="shared" si="237"/>
        <v/>
      </c>
      <c r="MM240" s="186"/>
      <c r="MN240" s="186"/>
      <c r="MO240" s="186"/>
      <c r="MP240" s="186"/>
      <c r="MQ240" s="186"/>
      <c r="MR240" s="186"/>
      <c r="MS240" s="186" t="str">
        <f t="shared" si="238"/>
        <v/>
      </c>
      <c r="MT240" s="186"/>
      <c r="MU240" s="186"/>
      <c r="MV240" s="186"/>
      <c r="MW240" s="186"/>
      <c r="MX240" s="186"/>
      <c r="MY240" s="186"/>
      <c r="MZ240" s="186" t="str">
        <f t="shared" si="239"/>
        <v/>
      </c>
      <c r="NA240" s="186"/>
      <c r="NB240" s="186"/>
      <c r="NC240" s="186"/>
      <c r="ND240" s="186"/>
      <c r="NE240" s="186"/>
      <c r="NF240" s="186"/>
      <c r="NG240" s="186" t="str">
        <f t="shared" si="240"/>
        <v/>
      </c>
      <c r="NH240" s="186"/>
      <c r="NI240" s="186"/>
      <c r="NJ240" s="186"/>
      <c r="NK240" s="186"/>
      <c r="NL240" s="186"/>
      <c r="NM240" s="186"/>
      <c r="NN240" s="186" t="str">
        <f t="shared" si="241"/>
        <v/>
      </c>
      <c r="NO240" s="186"/>
      <c r="NP240" s="186"/>
      <c r="NQ240" s="186"/>
      <c r="NR240" s="186"/>
      <c r="NS240" s="186"/>
      <c r="NT240" s="186"/>
      <c r="NU240" s="186" t="str">
        <f t="shared" si="242"/>
        <v/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5" x14ac:dyDescent="0.2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>
        <f t="shared" si="234"/>
        <v>0</v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>
        <f t="shared" si="236"/>
        <v>0</v>
      </c>
      <c r="MF241" s="186"/>
      <c r="MG241" s="186"/>
      <c r="MH241" s="186"/>
      <c r="MI241" s="186"/>
      <c r="MJ241" s="186"/>
      <c r="MK241" s="186"/>
      <c r="ML241" s="186" t="str">
        <f t="shared" si="237"/>
        <v/>
      </c>
      <c r="MM241" s="186"/>
      <c r="MN241" s="186"/>
      <c r="MO241" s="186"/>
      <c r="MP241" s="186"/>
      <c r="MQ241" s="186"/>
      <c r="MR241" s="186"/>
      <c r="MS241" s="186" t="str">
        <f t="shared" si="238"/>
        <v/>
      </c>
      <c r="MT241" s="186"/>
      <c r="MU241" s="186"/>
      <c r="MV241" s="186"/>
      <c r="MW241" s="186"/>
      <c r="MX241" s="186"/>
      <c r="MY241" s="186"/>
      <c r="MZ241" s="186" t="str">
        <f t="shared" si="239"/>
        <v/>
      </c>
      <c r="NA241" s="186"/>
      <c r="NB241" s="186"/>
      <c r="NC241" s="186"/>
      <c r="ND241" s="186"/>
      <c r="NE241" s="186"/>
      <c r="NF241" s="186"/>
      <c r="NG241" s="186" t="str">
        <f t="shared" si="240"/>
        <v/>
      </c>
      <c r="NH241" s="186"/>
      <c r="NI241" s="186"/>
      <c r="NJ241" s="186"/>
      <c r="NK241" s="186"/>
      <c r="NL241" s="186"/>
      <c r="NM241" s="186"/>
      <c r="NN241" s="186" t="str">
        <f t="shared" si="241"/>
        <v/>
      </c>
      <c r="NO241" s="186"/>
      <c r="NP241" s="186"/>
      <c r="NQ241" s="186"/>
      <c r="NR241" s="186"/>
      <c r="NS241" s="186"/>
      <c r="NT241" s="186"/>
      <c r="NU241" s="186" t="str">
        <f t="shared" si="242"/>
        <v/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5" x14ac:dyDescent="0.2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>
        <f t="shared" si="234"/>
        <v>0</v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>
        <f t="shared" si="236"/>
        <v>0</v>
      </c>
      <c r="MF242" s="186"/>
      <c r="MG242" s="186"/>
      <c r="MH242" s="186"/>
      <c r="MI242" s="186"/>
      <c r="MJ242" s="186"/>
      <c r="MK242" s="186"/>
      <c r="ML242" s="186" t="str">
        <f t="shared" si="237"/>
        <v/>
      </c>
      <c r="MM242" s="186"/>
      <c r="MN242" s="186"/>
      <c r="MO242" s="186"/>
      <c r="MP242" s="186"/>
      <c r="MQ242" s="186"/>
      <c r="MR242" s="186"/>
      <c r="MS242" s="186" t="str">
        <f t="shared" si="238"/>
        <v/>
      </c>
      <c r="MT242" s="186"/>
      <c r="MU242" s="186"/>
      <c r="MV242" s="186"/>
      <c r="MW242" s="186"/>
      <c r="MX242" s="186"/>
      <c r="MY242" s="186"/>
      <c r="MZ242" s="186" t="str">
        <f t="shared" si="239"/>
        <v/>
      </c>
      <c r="NA242" s="186"/>
      <c r="NB242" s="186"/>
      <c r="NC242" s="186"/>
      <c r="ND242" s="186"/>
      <c r="NE242" s="186"/>
      <c r="NF242" s="186"/>
      <c r="NG242" s="186" t="str">
        <f t="shared" si="240"/>
        <v/>
      </c>
      <c r="NH242" s="186"/>
      <c r="NI242" s="186"/>
      <c r="NJ242" s="186"/>
      <c r="NK242" s="186"/>
      <c r="NL242" s="186"/>
      <c r="NM242" s="186"/>
      <c r="NN242" s="186" t="str">
        <f t="shared" si="241"/>
        <v/>
      </c>
      <c r="NO242" s="186"/>
      <c r="NP242" s="186"/>
      <c r="NQ242" s="186"/>
      <c r="NR242" s="186"/>
      <c r="NS242" s="186"/>
      <c r="NT242" s="186"/>
      <c r="NU242" s="186" t="str">
        <f t="shared" si="242"/>
        <v/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5" x14ac:dyDescent="0.2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>
        <f t="shared" si="234"/>
        <v>0</v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>
        <f t="shared" si="236"/>
        <v>0</v>
      </c>
      <c r="MF243" s="186"/>
      <c r="MG243" s="186"/>
      <c r="MH243" s="186"/>
      <c r="MI243" s="186"/>
      <c r="MJ243" s="186"/>
      <c r="MK243" s="186"/>
      <c r="ML243" s="186" t="str">
        <f t="shared" si="237"/>
        <v/>
      </c>
      <c r="MM243" s="186"/>
      <c r="MN243" s="186"/>
      <c r="MO243" s="186"/>
      <c r="MP243" s="186"/>
      <c r="MQ243" s="186"/>
      <c r="MR243" s="186"/>
      <c r="MS243" s="186" t="str">
        <f t="shared" si="238"/>
        <v/>
      </c>
      <c r="MT243" s="186"/>
      <c r="MU243" s="186"/>
      <c r="MV243" s="186"/>
      <c r="MW243" s="186"/>
      <c r="MX243" s="186"/>
      <c r="MY243" s="186"/>
      <c r="MZ243" s="186" t="str">
        <f t="shared" si="239"/>
        <v/>
      </c>
      <c r="NA243" s="186"/>
      <c r="NB243" s="186"/>
      <c r="NC243" s="186"/>
      <c r="ND243" s="186"/>
      <c r="NE243" s="186"/>
      <c r="NF243" s="186"/>
      <c r="NG243" s="186" t="str">
        <f t="shared" si="240"/>
        <v/>
      </c>
      <c r="NH243" s="186"/>
      <c r="NI243" s="186"/>
      <c r="NJ243" s="186"/>
      <c r="NK243" s="186"/>
      <c r="NL243" s="186"/>
      <c r="NM243" s="186"/>
      <c r="NN243" s="186" t="str">
        <f t="shared" si="241"/>
        <v/>
      </c>
      <c r="NO243" s="186"/>
      <c r="NP243" s="186"/>
      <c r="NQ243" s="186"/>
      <c r="NR243" s="186"/>
      <c r="NS243" s="186"/>
      <c r="NT243" s="186"/>
      <c r="NU243" s="186" t="str">
        <f t="shared" si="242"/>
        <v/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5" x14ac:dyDescent="0.2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>
        <f t="shared" si="234"/>
        <v>0</v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>
        <f t="shared" si="236"/>
        <v>0</v>
      </c>
      <c r="MF244" s="186"/>
      <c r="MG244" s="186"/>
      <c r="MH244" s="186"/>
      <c r="MI244" s="186"/>
      <c r="MJ244" s="186"/>
      <c r="MK244" s="186"/>
      <c r="ML244" s="186" t="str">
        <f t="shared" si="237"/>
        <v/>
      </c>
      <c r="MM244" s="186"/>
      <c r="MN244" s="186"/>
      <c r="MO244" s="186"/>
      <c r="MP244" s="186"/>
      <c r="MQ244" s="186"/>
      <c r="MR244" s="186"/>
      <c r="MS244" s="186" t="str">
        <f t="shared" si="238"/>
        <v/>
      </c>
      <c r="MT244" s="186"/>
      <c r="MU244" s="186"/>
      <c r="MV244" s="186"/>
      <c r="MW244" s="186"/>
      <c r="MX244" s="186"/>
      <c r="MY244" s="186"/>
      <c r="MZ244" s="186" t="str">
        <f t="shared" si="239"/>
        <v/>
      </c>
      <c r="NA244" s="186"/>
      <c r="NB244" s="186"/>
      <c r="NC244" s="186"/>
      <c r="ND244" s="186"/>
      <c r="NE244" s="186"/>
      <c r="NF244" s="186"/>
      <c r="NG244" s="186" t="str">
        <f t="shared" si="240"/>
        <v/>
      </c>
      <c r="NH244" s="186"/>
      <c r="NI244" s="186"/>
      <c r="NJ244" s="186"/>
      <c r="NK244" s="186"/>
      <c r="NL244" s="186"/>
      <c r="NM244" s="186"/>
      <c r="NN244" s="186" t="str">
        <f t="shared" si="241"/>
        <v/>
      </c>
      <c r="NO244" s="186"/>
      <c r="NP244" s="186"/>
      <c r="NQ244" s="186"/>
      <c r="NR244" s="186"/>
      <c r="NS244" s="186"/>
      <c r="NT244" s="186"/>
      <c r="NU244" s="186" t="str">
        <f t="shared" si="242"/>
        <v/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5" x14ac:dyDescent="0.2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>
        <f t="shared" si="234"/>
        <v>0</v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>
        <f t="shared" si="236"/>
        <v>0</v>
      </c>
      <c r="MF245" s="186"/>
      <c r="MG245" s="186"/>
      <c r="MH245" s="186"/>
      <c r="MI245" s="186"/>
      <c r="MJ245" s="186"/>
      <c r="MK245" s="186"/>
      <c r="ML245" s="186" t="str">
        <f t="shared" si="237"/>
        <v/>
      </c>
      <c r="MM245" s="186"/>
      <c r="MN245" s="186"/>
      <c r="MO245" s="186"/>
      <c r="MP245" s="186"/>
      <c r="MQ245" s="186"/>
      <c r="MR245" s="186"/>
      <c r="MS245" s="186" t="str">
        <f t="shared" si="238"/>
        <v/>
      </c>
      <c r="MT245" s="186"/>
      <c r="MU245" s="186"/>
      <c r="MV245" s="186"/>
      <c r="MW245" s="186"/>
      <c r="MX245" s="186"/>
      <c r="MY245" s="186"/>
      <c r="MZ245" s="186" t="str">
        <f t="shared" si="239"/>
        <v/>
      </c>
      <c r="NA245" s="186"/>
      <c r="NB245" s="186"/>
      <c r="NC245" s="186"/>
      <c r="ND245" s="186"/>
      <c r="NE245" s="186"/>
      <c r="NF245" s="186"/>
      <c r="NG245" s="186" t="str">
        <f t="shared" si="240"/>
        <v/>
      </c>
      <c r="NH245" s="186"/>
      <c r="NI245" s="186"/>
      <c r="NJ245" s="186"/>
      <c r="NK245" s="186"/>
      <c r="NL245" s="186"/>
      <c r="NM245" s="186"/>
      <c r="NN245" s="186" t="str">
        <f t="shared" si="241"/>
        <v/>
      </c>
      <c r="NO245" s="186"/>
      <c r="NP245" s="186"/>
      <c r="NQ245" s="186"/>
      <c r="NR245" s="186"/>
      <c r="NS245" s="186"/>
      <c r="NT245" s="186"/>
      <c r="NU245" s="186" t="str">
        <f t="shared" si="242"/>
        <v/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5" x14ac:dyDescent="0.2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>
        <f t="shared" si="234"/>
        <v>0</v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>
        <f t="shared" si="236"/>
        <v>0</v>
      </c>
      <c r="MF246" s="186"/>
      <c r="MG246" s="186"/>
      <c r="MH246" s="186"/>
      <c r="MI246" s="186"/>
      <c r="MJ246" s="186"/>
      <c r="MK246" s="186"/>
      <c r="ML246" s="186" t="str">
        <f t="shared" si="237"/>
        <v/>
      </c>
      <c r="MM246" s="186"/>
      <c r="MN246" s="186"/>
      <c r="MO246" s="186"/>
      <c r="MP246" s="186"/>
      <c r="MQ246" s="186"/>
      <c r="MR246" s="186"/>
      <c r="MS246" s="186" t="str">
        <f t="shared" si="238"/>
        <v/>
      </c>
      <c r="MT246" s="186"/>
      <c r="MU246" s="186"/>
      <c r="MV246" s="186"/>
      <c r="MW246" s="186"/>
      <c r="MX246" s="186"/>
      <c r="MY246" s="186"/>
      <c r="MZ246" s="186" t="str">
        <f t="shared" si="239"/>
        <v/>
      </c>
      <c r="NA246" s="186"/>
      <c r="NB246" s="186"/>
      <c r="NC246" s="186"/>
      <c r="ND246" s="186"/>
      <c r="NE246" s="186"/>
      <c r="NF246" s="186"/>
      <c r="NG246" s="186" t="str">
        <f t="shared" si="240"/>
        <v/>
      </c>
      <c r="NH246" s="186"/>
      <c r="NI246" s="186"/>
      <c r="NJ246" s="186"/>
      <c r="NK246" s="186"/>
      <c r="NL246" s="186"/>
      <c r="NM246" s="186"/>
      <c r="NN246" s="186" t="str">
        <f t="shared" si="241"/>
        <v/>
      </c>
      <c r="NO246" s="186"/>
      <c r="NP246" s="186"/>
      <c r="NQ246" s="186"/>
      <c r="NR246" s="186"/>
      <c r="NS246" s="186"/>
      <c r="NT246" s="186"/>
      <c r="NU246" s="186" t="str">
        <f t="shared" si="242"/>
        <v/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5" x14ac:dyDescent="0.2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>
        <f t="shared" si="234"/>
        <v>0</v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>
        <f t="shared" si="236"/>
        <v>0</v>
      </c>
      <c r="MF247" s="186"/>
      <c r="MG247" s="186"/>
      <c r="MH247" s="186"/>
      <c r="MI247" s="186"/>
      <c r="MJ247" s="186"/>
      <c r="MK247" s="186"/>
      <c r="ML247" s="186" t="str">
        <f t="shared" si="237"/>
        <v/>
      </c>
      <c r="MM247" s="186"/>
      <c r="MN247" s="186"/>
      <c r="MO247" s="186"/>
      <c r="MP247" s="186"/>
      <c r="MQ247" s="186"/>
      <c r="MR247" s="186"/>
      <c r="MS247" s="186" t="str">
        <f t="shared" si="238"/>
        <v/>
      </c>
      <c r="MT247" s="186"/>
      <c r="MU247" s="186"/>
      <c r="MV247" s="186"/>
      <c r="MW247" s="186"/>
      <c r="MX247" s="186"/>
      <c r="MY247" s="186"/>
      <c r="MZ247" s="186" t="str">
        <f t="shared" si="239"/>
        <v/>
      </c>
      <c r="NA247" s="186"/>
      <c r="NB247" s="186"/>
      <c r="NC247" s="186"/>
      <c r="ND247" s="186"/>
      <c r="NE247" s="186"/>
      <c r="NF247" s="186"/>
      <c r="NG247" s="186" t="str">
        <f t="shared" si="240"/>
        <v/>
      </c>
      <c r="NH247" s="186"/>
      <c r="NI247" s="186"/>
      <c r="NJ247" s="186"/>
      <c r="NK247" s="186"/>
      <c r="NL247" s="186"/>
      <c r="NM247" s="186"/>
      <c r="NN247" s="186" t="str">
        <f t="shared" si="241"/>
        <v/>
      </c>
      <c r="NO247" s="186"/>
      <c r="NP247" s="186"/>
      <c r="NQ247" s="186"/>
      <c r="NR247" s="186"/>
      <c r="NS247" s="186"/>
      <c r="NT247" s="186"/>
      <c r="NU247" s="186" t="str">
        <f t="shared" si="242"/>
        <v/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5" x14ac:dyDescent="0.2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>
        <f t="shared" si="234"/>
        <v>0</v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>
        <f t="shared" si="236"/>
        <v>20</v>
      </c>
      <c r="MF248" s="186"/>
      <c r="MG248" s="186"/>
      <c r="MH248" s="186"/>
      <c r="MI248" s="186"/>
      <c r="MJ248" s="186"/>
      <c r="MK248" s="186"/>
      <c r="ML248" s="186" t="str">
        <f t="shared" si="237"/>
        <v/>
      </c>
      <c r="MM248" s="186"/>
      <c r="MN248" s="186"/>
      <c r="MO248" s="186"/>
      <c r="MP248" s="186"/>
      <c r="MQ248" s="186"/>
      <c r="MR248" s="186"/>
      <c r="MS248" s="186" t="str">
        <f t="shared" si="238"/>
        <v/>
      </c>
      <c r="MT248" s="186"/>
      <c r="MU248" s="186"/>
      <c r="MV248" s="186"/>
      <c r="MW248" s="186"/>
      <c r="MX248" s="186"/>
      <c r="MY248" s="186"/>
      <c r="MZ248" s="186" t="str">
        <f t="shared" si="239"/>
        <v/>
      </c>
      <c r="NA248" s="186"/>
      <c r="NB248" s="186"/>
      <c r="NC248" s="186"/>
      <c r="ND248" s="186"/>
      <c r="NE248" s="186"/>
      <c r="NF248" s="186"/>
      <c r="NG248" s="186" t="str">
        <f t="shared" si="240"/>
        <v/>
      </c>
      <c r="NH248" s="186"/>
      <c r="NI248" s="186"/>
      <c r="NJ248" s="186"/>
      <c r="NK248" s="186"/>
      <c r="NL248" s="186"/>
      <c r="NM248" s="186"/>
      <c r="NN248" s="186" t="str">
        <f t="shared" si="241"/>
        <v/>
      </c>
      <c r="NO248" s="186"/>
      <c r="NP248" s="186"/>
      <c r="NQ248" s="186"/>
      <c r="NR248" s="186"/>
      <c r="NS248" s="186"/>
      <c r="NT248" s="186"/>
      <c r="NU248" s="186" t="str">
        <f t="shared" si="242"/>
        <v/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5" x14ac:dyDescent="0.2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>
        <f t="shared" si="234"/>
        <v>0</v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>
        <f t="shared" si="236"/>
        <v>0</v>
      </c>
      <c r="MF249" s="186"/>
      <c r="MG249" s="186"/>
      <c r="MH249" s="186"/>
      <c r="MI249" s="186"/>
      <c r="MJ249" s="186"/>
      <c r="MK249" s="186"/>
      <c r="ML249" s="186" t="str">
        <f t="shared" si="237"/>
        <v/>
      </c>
      <c r="MM249" s="186"/>
      <c r="MN249" s="186"/>
      <c r="MO249" s="186"/>
      <c r="MP249" s="186"/>
      <c r="MQ249" s="186"/>
      <c r="MR249" s="186"/>
      <c r="MS249" s="186" t="str">
        <f t="shared" si="238"/>
        <v/>
      </c>
      <c r="MT249" s="186"/>
      <c r="MU249" s="186"/>
      <c r="MV249" s="186"/>
      <c r="MW249" s="186"/>
      <c r="MX249" s="186"/>
      <c r="MY249" s="186"/>
      <c r="MZ249" s="186" t="str">
        <f t="shared" si="239"/>
        <v/>
      </c>
      <c r="NA249" s="186"/>
      <c r="NB249" s="186"/>
      <c r="NC249" s="186"/>
      <c r="ND249" s="186"/>
      <c r="NE249" s="186"/>
      <c r="NF249" s="186"/>
      <c r="NG249" s="186" t="str">
        <f t="shared" si="240"/>
        <v/>
      </c>
      <c r="NH249" s="186"/>
      <c r="NI249" s="186"/>
      <c r="NJ249" s="186"/>
      <c r="NK249" s="186"/>
      <c r="NL249" s="186"/>
      <c r="NM249" s="186"/>
      <c r="NN249" s="186" t="str">
        <f t="shared" si="241"/>
        <v/>
      </c>
      <c r="NO249" s="186"/>
      <c r="NP249" s="186"/>
      <c r="NQ249" s="186"/>
      <c r="NR249" s="186"/>
      <c r="NS249" s="186"/>
      <c r="NT249" s="186"/>
      <c r="NU249" s="186" t="str">
        <f t="shared" si="242"/>
        <v/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5" x14ac:dyDescent="0.2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>
        <f t="shared" si="234"/>
        <v>0</v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>
        <f t="shared" si="236"/>
        <v>0</v>
      </c>
      <c r="MF250" s="186"/>
      <c r="MG250" s="186"/>
      <c r="MH250" s="186"/>
      <c r="MI250" s="186"/>
      <c r="MJ250" s="186"/>
      <c r="MK250" s="186"/>
      <c r="ML250" s="186" t="str">
        <f t="shared" si="237"/>
        <v/>
      </c>
      <c r="MM250" s="186"/>
      <c r="MN250" s="186"/>
      <c r="MO250" s="186"/>
      <c r="MP250" s="186"/>
      <c r="MQ250" s="186"/>
      <c r="MR250" s="186"/>
      <c r="MS250" s="186" t="str">
        <f t="shared" si="238"/>
        <v/>
      </c>
      <c r="MT250" s="186"/>
      <c r="MU250" s="186"/>
      <c r="MV250" s="186"/>
      <c r="MW250" s="186"/>
      <c r="MX250" s="186"/>
      <c r="MY250" s="186"/>
      <c r="MZ250" s="186" t="str">
        <f t="shared" si="239"/>
        <v/>
      </c>
      <c r="NA250" s="186"/>
      <c r="NB250" s="186"/>
      <c r="NC250" s="186"/>
      <c r="ND250" s="186"/>
      <c r="NE250" s="186"/>
      <c r="NF250" s="186"/>
      <c r="NG250" s="186" t="str">
        <f t="shared" si="240"/>
        <v/>
      </c>
      <c r="NH250" s="186"/>
      <c r="NI250" s="186"/>
      <c r="NJ250" s="186"/>
      <c r="NK250" s="186"/>
      <c r="NL250" s="186"/>
      <c r="NM250" s="186"/>
      <c r="NN250" s="186" t="str">
        <f t="shared" si="241"/>
        <v/>
      </c>
      <c r="NO250" s="186"/>
      <c r="NP250" s="186"/>
      <c r="NQ250" s="186"/>
      <c r="NR250" s="186"/>
      <c r="NS250" s="186"/>
      <c r="NT250" s="186"/>
      <c r="NU250" s="186" t="str">
        <f t="shared" si="242"/>
        <v/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5" x14ac:dyDescent="0.2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>
        <f t="shared" si="234"/>
        <v>0</v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>
        <f t="shared" si="236"/>
        <v>0</v>
      </c>
      <c r="MF251" s="186"/>
      <c r="MG251" s="186"/>
      <c r="MH251" s="186"/>
      <c r="MI251" s="186"/>
      <c r="MJ251" s="186"/>
      <c r="MK251" s="186"/>
      <c r="ML251" s="186" t="str">
        <f t="shared" si="237"/>
        <v/>
      </c>
      <c r="MM251" s="186"/>
      <c r="MN251" s="186"/>
      <c r="MO251" s="186"/>
      <c r="MP251" s="186"/>
      <c r="MQ251" s="186"/>
      <c r="MR251" s="186"/>
      <c r="MS251" s="186" t="str">
        <f t="shared" si="238"/>
        <v/>
      </c>
      <c r="MT251" s="186"/>
      <c r="MU251" s="186"/>
      <c r="MV251" s="186"/>
      <c r="MW251" s="186"/>
      <c r="MX251" s="186"/>
      <c r="MY251" s="186"/>
      <c r="MZ251" s="186" t="str">
        <f t="shared" si="239"/>
        <v/>
      </c>
      <c r="NA251" s="186"/>
      <c r="NB251" s="186"/>
      <c r="NC251" s="186"/>
      <c r="ND251" s="186"/>
      <c r="NE251" s="186"/>
      <c r="NF251" s="186"/>
      <c r="NG251" s="186" t="str">
        <f t="shared" si="240"/>
        <v/>
      </c>
      <c r="NH251" s="186"/>
      <c r="NI251" s="186"/>
      <c r="NJ251" s="186"/>
      <c r="NK251" s="186"/>
      <c r="NL251" s="186"/>
      <c r="NM251" s="186"/>
      <c r="NN251" s="186" t="str">
        <f t="shared" si="241"/>
        <v/>
      </c>
      <c r="NO251" s="186"/>
      <c r="NP251" s="186"/>
      <c r="NQ251" s="186"/>
      <c r="NR251" s="186"/>
      <c r="NS251" s="186"/>
      <c r="NT251" s="186"/>
      <c r="NU251" s="186" t="str">
        <f t="shared" si="242"/>
        <v/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5" x14ac:dyDescent="0.2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>
        <f t="shared" si="234"/>
        <v>0</v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>
        <f t="shared" si="236"/>
        <v>0</v>
      </c>
      <c r="MF252" s="186"/>
      <c r="MG252" s="186"/>
      <c r="MH252" s="186"/>
      <c r="MI252" s="186"/>
      <c r="MJ252" s="186"/>
      <c r="MK252" s="186"/>
      <c r="ML252" s="186" t="str">
        <f t="shared" si="237"/>
        <v/>
      </c>
      <c r="MM252" s="186"/>
      <c r="MN252" s="186"/>
      <c r="MO252" s="186"/>
      <c r="MP252" s="186"/>
      <c r="MQ252" s="186"/>
      <c r="MR252" s="186"/>
      <c r="MS252" s="186" t="str">
        <f t="shared" si="238"/>
        <v/>
      </c>
      <c r="MT252" s="186"/>
      <c r="MU252" s="186"/>
      <c r="MV252" s="186"/>
      <c r="MW252" s="186"/>
      <c r="MX252" s="186"/>
      <c r="MY252" s="186"/>
      <c r="MZ252" s="186" t="str">
        <f t="shared" si="239"/>
        <v/>
      </c>
      <c r="NA252" s="186"/>
      <c r="NB252" s="186"/>
      <c r="NC252" s="186"/>
      <c r="ND252" s="186"/>
      <c r="NE252" s="186"/>
      <c r="NF252" s="186"/>
      <c r="NG252" s="186" t="str">
        <f t="shared" si="240"/>
        <v/>
      </c>
      <c r="NH252" s="186"/>
      <c r="NI252" s="186"/>
      <c r="NJ252" s="186"/>
      <c r="NK252" s="186"/>
      <c r="NL252" s="186"/>
      <c r="NM252" s="186"/>
      <c r="NN252" s="186" t="str">
        <f t="shared" si="241"/>
        <v/>
      </c>
      <c r="NO252" s="186"/>
      <c r="NP252" s="186"/>
      <c r="NQ252" s="186"/>
      <c r="NR252" s="186"/>
      <c r="NS252" s="186"/>
      <c r="NT252" s="186"/>
      <c r="NU252" s="186" t="str">
        <f t="shared" si="242"/>
        <v/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5" x14ac:dyDescent="0.2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>
        <f t="shared" ref="LQ253:LQ267" si="263">ME76</f>
        <v>0</v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>
        <f t="shared" ref="ME253:ME267" si="265">MS76</f>
        <v>0</v>
      </c>
      <c r="MF253" s="186"/>
      <c r="MG253" s="186"/>
      <c r="MH253" s="186"/>
      <c r="MI253" s="186"/>
      <c r="MJ253" s="186"/>
      <c r="MK253" s="186"/>
      <c r="ML253" s="186" t="str">
        <f t="shared" ref="ML253:ML267" si="266">MZ76</f>
        <v/>
      </c>
      <c r="MM253" s="186"/>
      <c r="MN253" s="186"/>
      <c r="MO253" s="186"/>
      <c r="MP253" s="186"/>
      <c r="MQ253" s="186"/>
      <c r="MR253" s="186"/>
      <c r="MS253" s="186" t="str">
        <f t="shared" ref="MS253:MS267" si="267">NG76</f>
        <v/>
      </c>
      <c r="MT253" s="186"/>
      <c r="MU253" s="186"/>
      <c r="MV253" s="186"/>
      <c r="MW253" s="186"/>
      <c r="MX253" s="186"/>
      <c r="MY253" s="186"/>
      <c r="MZ253" s="186" t="str">
        <f t="shared" ref="MZ253:MZ267" si="268">NN76</f>
        <v/>
      </c>
      <c r="NA253" s="186"/>
      <c r="NB253" s="186"/>
      <c r="NC253" s="186"/>
      <c r="ND253" s="186"/>
      <c r="NE253" s="186"/>
      <c r="NF253" s="186"/>
      <c r="NG253" s="186" t="str">
        <f t="shared" ref="NG253:NG267" si="269">NU76</f>
        <v/>
      </c>
      <c r="NH253" s="186"/>
      <c r="NI253" s="186"/>
      <c r="NJ253" s="186"/>
      <c r="NK253" s="186"/>
      <c r="NL253" s="186"/>
      <c r="NM253" s="186"/>
      <c r="NN253" s="186" t="str">
        <f t="shared" ref="NN253:NN267" si="270">OB76</f>
        <v/>
      </c>
      <c r="NO253" s="186"/>
      <c r="NP253" s="186"/>
      <c r="NQ253" s="186"/>
      <c r="NR253" s="186"/>
      <c r="NS253" s="186"/>
      <c r="NT253" s="186"/>
      <c r="NU253" s="186" t="str">
        <f t="shared" ref="NU253:NU267" si="271">OI76</f>
        <v/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5" x14ac:dyDescent="0.2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>
        <f t="shared" si="263"/>
        <v>20</v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>
        <f t="shared" si="265"/>
        <v>0</v>
      </c>
      <c r="MF254" s="186"/>
      <c r="MG254" s="186"/>
      <c r="MH254" s="186"/>
      <c r="MI254" s="186"/>
      <c r="MJ254" s="186"/>
      <c r="MK254" s="186"/>
      <c r="ML254" s="186" t="str">
        <f t="shared" si="266"/>
        <v/>
      </c>
      <c r="MM254" s="186"/>
      <c r="MN254" s="186"/>
      <c r="MO254" s="186"/>
      <c r="MP254" s="186"/>
      <c r="MQ254" s="186"/>
      <c r="MR254" s="186"/>
      <c r="MS254" s="186" t="str">
        <f t="shared" si="267"/>
        <v/>
      </c>
      <c r="MT254" s="186"/>
      <c r="MU254" s="186"/>
      <c r="MV254" s="186"/>
      <c r="MW254" s="186"/>
      <c r="MX254" s="186"/>
      <c r="MY254" s="186"/>
      <c r="MZ254" s="186" t="str">
        <f t="shared" si="268"/>
        <v/>
      </c>
      <c r="NA254" s="186"/>
      <c r="NB254" s="186"/>
      <c r="NC254" s="186"/>
      <c r="ND254" s="186"/>
      <c r="NE254" s="186"/>
      <c r="NF254" s="186"/>
      <c r="NG254" s="186" t="str">
        <f t="shared" si="269"/>
        <v/>
      </c>
      <c r="NH254" s="186"/>
      <c r="NI254" s="186"/>
      <c r="NJ254" s="186"/>
      <c r="NK254" s="186"/>
      <c r="NL254" s="186"/>
      <c r="NM254" s="186"/>
      <c r="NN254" s="186" t="str">
        <f t="shared" si="270"/>
        <v/>
      </c>
      <c r="NO254" s="186"/>
      <c r="NP254" s="186"/>
      <c r="NQ254" s="186"/>
      <c r="NR254" s="186"/>
      <c r="NS254" s="186"/>
      <c r="NT254" s="186"/>
      <c r="NU254" s="186" t="str">
        <f t="shared" si="271"/>
        <v/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5" x14ac:dyDescent="0.2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>
        <f t="shared" si="263"/>
        <v>0</v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>
        <f t="shared" si="265"/>
        <v>0</v>
      </c>
      <c r="MF255" s="186"/>
      <c r="MG255" s="186"/>
      <c r="MH255" s="186"/>
      <c r="MI255" s="186"/>
      <c r="MJ255" s="186"/>
      <c r="MK255" s="186"/>
      <c r="ML255" s="186" t="str">
        <f t="shared" si="266"/>
        <v/>
      </c>
      <c r="MM255" s="186"/>
      <c r="MN255" s="186"/>
      <c r="MO255" s="186"/>
      <c r="MP255" s="186"/>
      <c r="MQ255" s="186"/>
      <c r="MR255" s="186"/>
      <c r="MS255" s="186" t="str">
        <f t="shared" si="267"/>
        <v/>
      </c>
      <c r="MT255" s="186"/>
      <c r="MU255" s="186"/>
      <c r="MV255" s="186"/>
      <c r="MW255" s="186"/>
      <c r="MX255" s="186"/>
      <c r="MY255" s="186"/>
      <c r="MZ255" s="186" t="str">
        <f t="shared" si="268"/>
        <v/>
      </c>
      <c r="NA255" s="186"/>
      <c r="NB255" s="186"/>
      <c r="NC255" s="186"/>
      <c r="ND255" s="186"/>
      <c r="NE255" s="186"/>
      <c r="NF255" s="186"/>
      <c r="NG255" s="186" t="str">
        <f t="shared" si="269"/>
        <v/>
      </c>
      <c r="NH255" s="186"/>
      <c r="NI255" s="186"/>
      <c r="NJ255" s="186"/>
      <c r="NK255" s="186"/>
      <c r="NL255" s="186"/>
      <c r="NM255" s="186"/>
      <c r="NN255" s="186" t="str">
        <f t="shared" si="270"/>
        <v/>
      </c>
      <c r="NO255" s="186"/>
      <c r="NP255" s="186"/>
      <c r="NQ255" s="186"/>
      <c r="NR255" s="186"/>
      <c r="NS255" s="186"/>
      <c r="NT255" s="186"/>
      <c r="NU255" s="186" t="str">
        <f t="shared" si="271"/>
        <v/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5" x14ac:dyDescent="0.2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>
        <f t="shared" si="263"/>
        <v>20</v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>
        <f t="shared" si="265"/>
        <v>0</v>
      </c>
      <c r="MF256" s="186"/>
      <c r="MG256" s="186"/>
      <c r="MH256" s="186"/>
      <c r="MI256" s="186"/>
      <c r="MJ256" s="186"/>
      <c r="MK256" s="186"/>
      <c r="ML256" s="186" t="str">
        <f t="shared" si="266"/>
        <v/>
      </c>
      <c r="MM256" s="186"/>
      <c r="MN256" s="186"/>
      <c r="MO256" s="186"/>
      <c r="MP256" s="186"/>
      <c r="MQ256" s="186"/>
      <c r="MR256" s="186"/>
      <c r="MS256" s="186" t="str">
        <f t="shared" si="267"/>
        <v/>
      </c>
      <c r="MT256" s="186"/>
      <c r="MU256" s="186"/>
      <c r="MV256" s="186"/>
      <c r="MW256" s="186"/>
      <c r="MX256" s="186"/>
      <c r="MY256" s="186"/>
      <c r="MZ256" s="186" t="str">
        <f t="shared" si="268"/>
        <v/>
      </c>
      <c r="NA256" s="186"/>
      <c r="NB256" s="186"/>
      <c r="NC256" s="186"/>
      <c r="ND256" s="186"/>
      <c r="NE256" s="186"/>
      <c r="NF256" s="186"/>
      <c r="NG256" s="186" t="str">
        <f t="shared" si="269"/>
        <v/>
      </c>
      <c r="NH256" s="186"/>
      <c r="NI256" s="186"/>
      <c r="NJ256" s="186"/>
      <c r="NK256" s="186"/>
      <c r="NL256" s="186"/>
      <c r="NM256" s="186"/>
      <c r="NN256" s="186" t="str">
        <f t="shared" si="270"/>
        <v/>
      </c>
      <c r="NO256" s="186"/>
      <c r="NP256" s="186"/>
      <c r="NQ256" s="186"/>
      <c r="NR256" s="186"/>
      <c r="NS256" s="186"/>
      <c r="NT256" s="186"/>
      <c r="NU256" s="186" t="str">
        <f t="shared" si="271"/>
        <v/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5" x14ac:dyDescent="0.2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>
        <f t="shared" si="263"/>
        <v>0</v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>
        <f t="shared" si="265"/>
        <v>0</v>
      </c>
      <c r="MF257" s="186"/>
      <c r="MG257" s="186"/>
      <c r="MH257" s="186"/>
      <c r="MI257" s="186"/>
      <c r="MJ257" s="186"/>
      <c r="MK257" s="186"/>
      <c r="ML257" s="186" t="str">
        <f t="shared" si="266"/>
        <v/>
      </c>
      <c r="MM257" s="186"/>
      <c r="MN257" s="186"/>
      <c r="MO257" s="186"/>
      <c r="MP257" s="186"/>
      <c r="MQ257" s="186"/>
      <c r="MR257" s="186"/>
      <c r="MS257" s="186" t="str">
        <f t="shared" si="267"/>
        <v/>
      </c>
      <c r="MT257" s="186"/>
      <c r="MU257" s="186"/>
      <c r="MV257" s="186"/>
      <c r="MW257" s="186"/>
      <c r="MX257" s="186"/>
      <c r="MY257" s="186"/>
      <c r="MZ257" s="186" t="str">
        <f t="shared" si="268"/>
        <v/>
      </c>
      <c r="NA257" s="186"/>
      <c r="NB257" s="186"/>
      <c r="NC257" s="186"/>
      <c r="ND257" s="186"/>
      <c r="NE257" s="186"/>
      <c r="NF257" s="186"/>
      <c r="NG257" s="186" t="str">
        <f t="shared" si="269"/>
        <v/>
      </c>
      <c r="NH257" s="186"/>
      <c r="NI257" s="186"/>
      <c r="NJ257" s="186"/>
      <c r="NK257" s="186"/>
      <c r="NL257" s="186"/>
      <c r="NM257" s="186"/>
      <c r="NN257" s="186" t="str">
        <f t="shared" si="270"/>
        <v/>
      </c>
      <c r="NO257" s="186"/>
      <c r="NP257" s="186"/>
      <c r="NQ257" s="186"/>
      <c r="NR257" s="186"/>
      <c r="NS257" s="186"/>
      <c r="NT257" s="186"/>
      <c r="NU257" s="186" t="str">
        <f t="shared" si="271"/>
        <v/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5" x14ac:dyDescent="0.2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>
        <f t="shared" si="263"/>
        <v>0</v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>
        <f t="shared" si="265"/>
        <v>0</v>
      </c>
      <c r="MF258" s="186"/>
      <c r="MG258" s="186"/>
      <c r="MH258" s="186"/>
      <c r="MI258" s="186"/>
      <c r="MJ258" s="186"/>
      <c r="MK258" s="186"/>
      <c r="ML258" s="186" t="str">
        <f t="shared" si="266"/>
        <v/>
      </c>
      <c r="MM258" s="186"/>
      <c r="MN258" s="186"/>
      <c r="MO258" s="186"/>
      <c r="MP258" s="186"/>
      <c r="MQ258" s="186"/>
      <c r="MR258" s="186"/>
      <c r="MS258" s="186" t="str">
        <f t="shared" si="267"/>
        <v/>
      </c>
      <c r="MT258" s="186"/>
      <c r="MU258" s="186"/>
      <c r="MV258" s="186"/>
      <c r="MW258" s="186"/>
      <c r="MX258" s="186"/>
      <c r="MY258" s="186"/>
      <c r="MZ258" s="186" t="str">
        <f t="shared" si="268"/>
        <v/>
      </c>
      <c r="NA258" s="186"/>
      <c r="NB258" s="186"/>
      <c r="NC258" s="186"/>
      <c r="ND258" s="186"/>
      <c r="NE258" s="186"/>
      <c r="NF258" s="186"/>
      <c r="NG258" s="186" t="str">
        <f t="shared" si="269"/>
        <v/>
      </c>
      <c r="NH258" s="186"/>
      <c r="NI258" s="186"/>
      <c r="NJ258" s="186"/>
      <c r="NK258" s="186"/>
      <c r="NL258" s="186"/>
      <c r="NM258" s="186"/>
      <c r="NN258" s="186" t="str">
        <f t="shared" si="270"/>
        <v/>
      </c>
      <c r="NO258" s="186"/>
      <c r="NP258" s="186"/>
      <c r="NQ258" s="186"/>
      <c r="NR258" s="186"/>
      <c r="NS258" s="186"/>
      <c r="NT258" s="186"/>
      <c r="NU258" s="186" t="str">
        <f t="shared" si="271"/>
        <v/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5" x14ac:dyDescent="0.2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>
        <f t="shared" si="263"/>
        <v>0</v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>
        <f t="shared" si="265"/>
        <v>0</v>
      </c>
      <c r="MF259" s="186"/>
      <c r="MG259" s="186"/>
      <c r="MH259" s="186"/>
      <c r="MI259" s="186"/>
      <c r="MJ259" s="186"/>
      <c r="MK259" s="186"/>
      <c r="ML259" s="186" t="str">
        <f t="shared" si="266"/>
        <v/>
      </c>
      <c r="MM259" s="186"/>
      <c r="MN259" s="186"/>
      <c r="MO259" s="186"/>
      <c r="MP259" s="186"/>
      <c r="MQ259" s="186"/>
      <c r="MR259" s="186"/>
      <c r="MS259" s="186" t="str">
        <f t="shared" si="267"/>
        <v/>
      </c>
      <c r="MT259" s="186"/>
      <c r="MU259" s="186"/>
      <c r="MV259" s="186"/>
      <c r="MW259" s="186"/>
      <c r="MX259" s="186"/>
      <c r="MY259" s="186"/>
      <c r="MZ259" s="186" t="str">
        <f t="shared" si="268"/>
        <v/>
      </c>
      <c r="NA259" s="186"/>
      <c r="NB259" s="186"/>
      <c r="NC259" s="186"/>
      <c r="ND259" s="186"/>
      <c r="NE259" s="186"/>
      <c r="NF259" s="186"/>
      <c r="NG259" s="186" t="str">
        <f t="shared" si="269"/>
        <v/>
      </c>
      <c r="NH259" s="186"/>
      <c r="NI259" s="186"/>
      <c r="NJ259" s="186"/>
      <c r="NK259" s="186"/>
      <c r="NL259" s="186"/>
      <c r="NM259" s="186"/>
      <c r="NN259" s="186" t="str">
        <f t="shared" si="270"/>
        <v/>
      </c>
      <c r="NO259" s="186"/>
      <c r="NP259" s="186"/>
      <c r="NQ259" s="186"/>
      <c r="NR259" s="186"/>
      <c r="NS259" s="186"/>
      <c r="NT259" s="186"/>
      <c r="NU259" s="186" t="str">
        <f t="shared" si="271"/>
        <v/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5" x14ac:dyDescent="0.2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>
        <f t="shared" si="263"/>
        <v>0</v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>
        <f t="shared" si="265"/>
        <v>0</v>
      </c>
      <c r="MF260" s="186"/>
      <c r="MG260" s="186"/>
      <c r="MH260" s="186"/>
      <c r="MI260" s="186"/>
      <c r="MJ260" s="186"/>
      <c r="MK260" s="186"/>
      <c r="ML260" s="186" t="str">
        <f t="shared" si="266"/>
        <v/>
      </c>
      <c r="MM260" s="186"/>
      <c r="MN260" s="186"/>
      <c r="MO260" s="186"/>
      <c r="MP260" s="186"/>
      <c r="MQ260" s="186"/>
      <c r="MR260" s="186"/>
      <c r="MS260" s="186" t="str">
        <f t="shared" si="267"/>
        <v/>
      </c>
      <c r="MT260" s="186"/>
      <c r="MU260" s="186"/>
      <c r="MV260" s="186"/>
      <c r="MW260" s="186"/>
      <c r="MX260" s="186"/>
      <c r="MY260" s="186"/>
      <c r="MZ260" s="186" t="str">
        <f t="shared" si="268"/>
        <v/>
      </c>
      <c r="NA260" s="186"/>
      <c r="NB260" s="186"/>
      <c r="NC260" s="186"/>
      <c r="ND260" s="186"/>
      <c r="NE260" s="186"/>
      <c r="NF260" s="186"/>
      <c r="NG260" s="186" t="str">
        <f t="shared" si="269"/>
        <v/>
      </c>
      <c r="NH260" s="186"/>
      <c r="NI260" s="186"/>
      <c r="NJ260" s="186"/>
      <c r="NK260" s="186"/>
      <c r="NL260" s="186"/>
      <c r="NM260" s="186"/>
      <c r="NN260" s="186" t="str">
        <f t="shared" si="270"/>
        <v/>
      </c>
      <c r="NO260" s="186"/>
      <c r="NP260" s="186"/>
      <c r="NQ260" s="186"/>
      <c r="NR260" s="186"/>
      <c r="NS260" s="186"/>
      <c r="NT260" s="186"/>
      <c r="NU260" s="186" t="str">
        <f t="shared" si="271"/>
        <v/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5" x14ac:dyDescent="0.2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>
        <f t="shared" si="263"/>
        <v>0</v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>
        <f t="shared" si="265"/>
        <v>0</v>
      </c>
      <c r="MF261" s="186"/>
      <c r="MG261" s="186"/>
      <c r="MH261" s="186"/>
      <c r="MI261" s="186"/>
      <c r="MJ261" s="186"/>
      <c r="MK261" s="186"/>
      <c r="ML261" s="186" t="str">
        <f t="shared" si="266"/>
        <v/>
      </c>
      <c r="MM261" s="186"/>
      <c r="MN261" s="186"/>
      <c r="MO261" s="186"/>
      <c r="MP261" s="186"/>
      <c r="MQ261" s="186"/>
      <c r="MR261" s="186"/>
      <c r="MS261" s="186" t="str">
        <f t="shared" si="267"/>
        <v/>
      </c>
      <c r="MT261" s="186"/>
      <c r="MU261" s="186"/>
      <c r="MV261" s="186"/>
      <c r="MW261" s="186"/>
      <c r="MX261" s="186"/>
      <c r="MY261" s="186"/>
      <c r="MZ261" s="186" t="str">
        <f t="shared" si="268"/>
        <v/>
      </c>
      <c r="NA261" s="186"/>
      <c r="NB261" s="186"/>
      <c r="NC261" s="186"/>
      <c r="ND261" s="186"/>
      <c r="NE261" s="186"/>
      <c r="NF261" s="186"/>
      <c r="NG261" s="186" t="str">
        <f t="shared" si="269"/>
        <v/>
      </c>
      <c r="NH261" s="186"/>
      <c r="NI261" s="186"/>
      <c r="NJ261" s="186"/>
      <c r="NK261" s="186"/>
      <c r="NL261" s="186"/>
      <c r="NM261" s="186"/>
      <c r="NN261" s="186" t="str">
        <f t="shared" si="270"/>
        <v/>
      </c>
      <c r="NO261" s="186"/>
      <c r="NP261" s="186"/>
      <c r="NQ261" s="186"/>
      <c r="NR261" s="186"/>
      <c r="NS261" s="186"/>
      <c r="NT261" s="186"/>
      <c r="NU261" s="186" t="str">
        <f t="shared" si="271"/>
        <v/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5" x14ac:dyDescent="0.2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5" x14ac:dyDescent="0.2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5" x14ac:dyDescent="0.2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5" x14ac:dyDescent="0.2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5" x14ac:dyDescent="0.2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5" x14ac:dyDescent="0.2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5" x14ac:dyDescent="0.2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5" x14ac:dyDescent="0.2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5" x14ac:dyDescent="0.2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5" x14ac:dyDescent="0.2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5" x14ac:dyDescent="0.2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5" x14ac:dyDescent="0.2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5" x14ac:dyDescent="0.2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5" x14ac:dyDescent="0.2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5" x14ac:dyDescent="0.2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5" x14ac:dyDescent="0.2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5" x14ac:dyDescent="0.2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5" x14ac:dyDescent="0.2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5" x14ac:dyDescent="0.2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5" x14ac:dyDescent="0.2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5" x14ac:dyDescent="0.2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5" x14ac:dyDescent="0.2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5" x14ac:dyDescent="0.2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5" x14ac:dyDescent="0.2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5" x14ac:dyDescent="0.2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5" x14ac:dyDescent="0.2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5" x14ac:dyDescent="0.2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5" x14ac:dyDescent="0.2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5" x14ac:dyDescent="0.2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5" x14ac:dyDescent="0.2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5" x14ac:dyDescent="0.2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5" x14ac:dyDescent="0.2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5" x14ac:dyDescent="0.2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5" x14ac:dyDescent="0.2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5" x14ac:dyDescent="0.2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5" x14ac:dyDescent="0.2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C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32" customWidth="1"/>
    <col min="12" max="12" width="13" style="232" customWidth="1"/>
    <col min="13" max="24" width="11.7109375" style="232" customWidth="1"/>
    <col min="25" max="25" width="12" style="232" customWidth="1"/>
    <col min="26" max="40" width="11.7109375" style="232" customWidth="1"/>
    <col min="41" max="41" width="12.85546875" style="232" customWidth="1"/>
    <col min="42" max="42" width="12" style="232" customWidth="1"/>
    <col min="43" max="43" width="12.7109375" style="232" customWidth="1"/>
    <col min="44" max="47" width="11.7109375" style="232" customWidth="1"/>
    <col min="48" max="48" width="11.7109375" style="232" hidden="1" customWidth="1"/>
    <col min="49" max="49" width="11.7109375" style="232" customWidth="1"/>
    <col min="50" max="50" width="11.7109375" style="232" hidden="1" customWidth="1"/>
    <col min="51" max="52" width="11.7109375" style="232" customWidth="1"/>
    <col min="53" max="53" width="12.5703125" style="232" customWidth="1"/>
    <col min="54" max="58" width="11.7109375" style="232" customWidth="1"/>
    <col min="59" max="59" width="11.7109375" style="232" hidden="1" customWidth="1"/>
    <col min="60" max="73" width="11.7109375" style="232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297" t="s">
        <v>142</v>
      </c>
      <c r="C2" s="298"/>
      <c r="D2" s="299" t="s">
        <v>151</v>
      </c>
      <c r="E2" s="300" t="s">
        <v>182</v>
      </c>
      <c r="F2" s="301" t="s">
        <v>179</v>
      </c>
      <c r="G2" s="302" t="s">
        <v>321</v>
      </c>
      <c r="H2" s="302" t="s">
        <v>180</v>
      </c>
      <c r="I2" s="303" t="s">
        <v>181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/>
      </c>
      <c r="BL2" s="306" t="str">
        <f>IF(ISBLANK(Tipy!LP3),"",Tipy!LP3)</f>
        <v>Crystal Palace (D)</v>
      </c>
      <c r="BM2" s="307" t="str">
        <f>IF(ISBLANK(Tipy!LV3),"",Tipy!LV3)</f>
        <v/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7"/>
      <c r="CA2" s="477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1810</v>
      </c>
      <c r="F3" s="220">
        <f>IF(ISBLANK(Výsledky!$I$3),"-",SUM(K3:O3,Q3,S3,U3,V3,X3,Z3,AB3,AC3,AE3:AG3,AI3,AK3:AM3,AP3,AS3:AU3,AW3,AY3,BB3,BD3,BG3:BJ3,BL3,BO3,BP3,BR3,BT3,BU3))</f>
        <v>1150</v>
      </c>
      <c r="G3" s="244">
        <f>IF(ISBLANK(Výsledky!$AY$3),"-",SUM(P3,T3,W3,AA3,AD3,AH3,AV3,AX3,BC3,BE3,BK3,BM3,BQ3,BS3,BV3))</f>
        <v>270</v>
      </c>
      <c r="H3" s="246">
        <f>IF(ISBLANK(Výsledky!$BM$3),"-",SUM(R3,Y3,AJ3,AO3,AQ3,AZ3))</f>
        <v>250</v>
      </c>
      <c r="I3" s="221">
        <f>IF(ISBLANK(Výsledky!$GI$3),"-",SUM(AN3,AR3,BA3,BF3,BN3,BW3))</f>
        <v>140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>
        <f>IF(ISBLANK(Výsledky!$MG$3),"",Výsledky!MG42)</f>
        <v>20</v>
      </c>
      <c r="BG3" s="321" t="str">
        <f>IF(ISBLANK(Výsledky!$MN$3),"",Výsledky!MN42)</f>
        <v/>
      </c>
      <c r="BH3" s="321">
        <f>IF(ISBLANK(Výsledky!$MU$3),"",Výsledky!MU42)</f>
        <v>50</v>
      </c>
      <c r="BI3" s="321" t="str">
        <f>IF(ISBLANK(Výsledky!$NB$3),"",Výsledky!NB42)</f>
        <v/>
      </c>
      <c r="BJ3" s="321" t="str">
        <f>IF(ISBLANK(Výsledky!$NI$3),"",Výsledky!NI42)</f>
        <v/>
      </c>
      <c r="BK3" s="321" t="str">
        <f>IF(ISBLANK(Výsledky!$NP$3),"",Výsledky!NP42)</f>
        <v/>
      </c>
      <c r="BL3" s="321" t="str">
        <f>IF(ISBLANK(Výsledky!$NW$3),"",Výsledky!NW42)</f>
        <v/>
      </c>
      <c r="BM3" s="321" t="str">
        <f>IF(ISBLANK(Výsledky!$OD$3),"",Výsledky!OD42)</f>
        <v/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9" t="s">
        <v>92</v>
      </c>
      <c r="C4" s="48">
        <f>Tipy!A53</f>
        <v>6</v>
      </c>
      <c r="D4" s="218" t="str">
        <f>IF(Tipy!B53="","",Tipy!B53)</f>
        <v>Pedro8</v>
      </c>
      <c r="E4" s="46">
        <f>SUM(F4:J4)</f>
        <v>1780</v>
      </c>
      <c r="F4" s="222">
        <f>IF(ISBLANK(Výsledky!$I$3),"-",SUM(K4:O4,Q4,S4,U4,V4,X4,Z4,AB4,AC4,AE4:AG4,AI4,AK4:AM4,AP4,AS4:AU4,AW4,AY4,BB4,BD4,BG4:BJ4,BL4,BO4,BP4,BR4,BT4,BU4))</f>
        <v>1180</v>
      </c>
      <c r="G4" s="242">
        <f>IF(ISBLANK(Výsledky!$AY$3),"-",SUM(P4,T4,W4,AA4,AD4,AH4,AV4,AX4,BC4,BE4,BK4,BM4,BQ4,BS4,BV4))</f>
        <v>250</v>
      </c>
      <c r="H4" s="243">
        <f>IF(ISBLANK(Výsledky!$BM$3),"-",SUM(R4,Y4,AJ4,AO4,AQ4,AZ4))</f>
        <v>240</v>
      </c>
      <c r="I4" s="223">
        <f>IF(ISBLANK(Výsledky!$GI$3),"-",SUM(AN4,AR4,BA4,BF4,BN4,BW4))</f>
        <v>110</v>
      </c>
      <c r="J4" s="237" t="str">
        <f>IF(ISBLANK(Výsledky!$I$3),"",Výsledky!I59)</f>
        <v>-</v>
      </c>
      <c r="K4" s="240">
        <f>IF(ISBLANK(Výsledky!$P$3),"",Výsledky!P59)</f>
        <v>30</v>
      </c>
      <c r="L4" s="241">
        <f>IF(ISBLANK(Výsledky!$W$3),"",Výsledky!W59)</f>
        <v>80</v>
      </c>
      <c r="M4" s="231">
        <f>IF(ISBLANK(Výsledky!$AD$3),"",Výsledky!AD59)</f>
        <v>80</v>
      </c>
      <c r="N4" s="231">
        <f>IF(ISBLANK(Výsledky!$AK$3),"",Výsledky!AK59)</f>
        <v>40</v>
      </c>
      <c r="O4" s="231">
        <f>IF(ISBLANK(Výsledky!$AR$3),"",Výsledky!AR59)</f>
        <v>50</v>
      </c>
      <c r="P4" s="231">
        <f>IF(ISBLANK(Výsledky!$AY$3),"",Výsledky!AY59)</f>
        <v>50</v>
      </c>
      <c r="Q4" s="231">
        <f>IF(ISBLANK(Výsledky!$BF$3),"",Výsledky!BF59)</f>
        <v>50</v>
      </c>
      <c r="R4" s="231">
        <f>IF(ISBLANK(Výsledky!$BM$3),"",Výsledky!BM59)</f>
        <v>50</v>
      </c>
      <c r="S4" s="231">
        <f>IF(ISBLANK(Výsledky!$BT$3),"",Výsledky!BT59)</f>
        <v>0</v>
      </c>
      <c r="T4" s="231">
        <f>IF(ISBLANK(Výsledky!$CA$3),"",Výsledky!CA59)</f>
        <v>20</v>
      </c>
      <c r="U4" s="231">
        <f>IF(ISBLANK(Výsledky!$CH$3),"",Výsledky!CH59)</f>
        <v>30</v>
      </c>
      <c r="V4" s="231">
        <f>IF(ISBLANK(Výsledky!$CO$3),"",Výsledky!CO59)</f>
        <v>50</v>
      </c>
      <c r="W4" s="231">
        <f>IF(ISBLANK(Výsledky!$CV$3),"",Výsledky!CV59)</f>
        <v>40</v>
      </c>
      <c r="X4" s="231">
        <f>IF(ISBLANK(Výsledky!$DC$3),"",Výsledky!DC59)</f>
        <v>50</v>
      </c>
      <c r="Y4" s="231">
        <f>IF(ISBLANK(Výsledky!$DJ$3),"",Výsledky!DJ59)</f>
        <v>60</v>
      </c>
      <c r="Z4" s="231">
        <f>IF(ISBLANK(Výsledky!$DQ$3),"",Výsledky!DQ59)</f>
        <v>0</v>
      </c>
      <c r="AA4" s="231">
        <f>IF(ISBLANK(Výsledky!$DX$3),"",Výsledky!DX59)</f>
        <v>0</v>
      </c>
      <c r="AB4" s="231">
        <f>IF(ISBLANK(Výsledky!$EE$3),"",Výsledky!EE59)</f>
        <v>40</v>
      </c>
      <c r="AC4" s="231">
        <f>IF(ISBLANK(Výsledky!$EL$3),"",Výsledky!EL59)</f>
        <v>30</v>
      </c>
      <c r="AD4" s="231">
        <f>IF(ISBLANK(Výsledky!$ES$3),"",Výsledky!ES59)</f>
        <v>60</v>
      </c>
      <c r="AE4" s="231">
        <f>IF(ISBLANK(Výsledky!$EZ$3),"",Výsledky!EZ59)</f>
        <v>40</v>
      </c>
      <c r="AF4" s="231">
        <f>IF(ISBLANK(Výsledky!$FG$3),"",Výsledky!FG59)</f>
        <v>30</v>
      </c>
      <c r="AG4" s="231">
        <f>IF(ISBLANK(Výsledky!$FN$3),"",Výsledky!FN59)</f>
        <v>100</v>
      </c>
      <c r="AH4" s="231">
        <f>IF(ISBLANK(Výsledky!$FU$3),"",Výsledky!FU59)</f>
        <v>0</v>
      </c>
      <c r="AI4" s="231">
        <f>IF(ISBLANK(Výsledky!$GB$3),"",Výsledky!GB59)</f>
        <v>0</v>
      </c>
      <c r="AJ4" s="231">
        <f>IF(ISBLANK(Výsledky!$GI$3),"",Výsledky!GI59)</f>
        <v>40</v>
      </c>
      <c r="AK4" s="231">
        <f>IF(ISBLANK(Výsledky!$GP$3),"",Výsledky!GP59)</f>
        <v>30</v>
      </c>
      <c r="AL4" s="231">
        <f>IF(ISBLANK(Výsledky!$GW$3),"",Výsledky!GW59)</f>
        <v>20</v>
      </c>
      <c r="AM4" s="231">
        <f>IF(ISBLANK(Výsledky!$HD$3),"",Výsledky!HD59)</f>
        <v>40</v>
      </c>
      <c r="AN4" s="231">
        <f>IF(ISBLANK(Výsledky!$HK$3),"",Výsledky!HK59)</f>
        <v>20</v>
      </c>
      <c r="AO4" s="231">
        <f>IF(ISBLANK(Výsledky!$HR$3),"",Výsledky!HR59)</f>
        <v>60</v>
      </c>
      <c r="AP4" s="231">
        <f>IF(ISBLANK(Výsledky!$HY$3),"",Výsledky!HY59)</f>
        <v>60</v>
      </c>
      <c r="AQ4" s="231">
        <f>IF(ISBLANK(Výsledky!$IF$3),"",Výsledky!IF59)</f>
        <v>10</v>
      </c>
      <c r="AR4" s="231">
        <f>IF(ISBLANK(Výsledky!$IM$3),"",Výsledky!IM59)</f>
        <v>40</v>
      </c>
      <c r="AS4" s="231">
        <f>IF(ISBLANK(Výsledky!$IT$3),"",Výsledky!IT59)</f>
        <v>40</v>
      </c>
      <c r="AT4" s="231">
        <f>IF(ISBLANK(Výsledky!$JA$3),"",Výsledky!JA59)</f>
        <v>0</v>
      </c>
      <c r="AU4" s="231">
        <f>IF(ISBLANK(Výsledky!$JH$3),"",Výsledky!JH59)</f>
        <v>50</v>
      </c>
      <c r="AV4" s="231" t="str">
        <f>IF(ISBLANK(Výsledky!$JO$3),"",Výsledky!JO59)</f>
        <v/>
      </c>
      <c r="AW4" s="231">
        <f>IF(ISBLANK(Výsledky!$JV$3),"",Výsledky!JV59)</f>
        <v>40</v>
      </c>
      <c r="AX4" s="231" t="str">
        <f>IF(ISBLANK(Výsledky!$KC$3),"",Výsledky!KC59)</f>
        <v/>
      </c>
      <c r="AY4" s="231">
        <f>IF(ISBLANK(Výsledky!$KJ$3),"",Výsledky!KJ59)</f>
        <v>40</v>
      </c>
      <c r="AZ4" s="231">
        <f>IF(ISBLANK(Výsledky!$KQ$3),"",Výsledky!KQ59)</f>
        <v>20</v>
      </c>
      <c r="BA4" s="231">
        <f>IF(ISBLANK(Výsledky!$KX$3),"",Výsledky!KX59)</f>
        <v>20</v>
      </c>
      <c r="BB4" s="231">
        <f>IF(ISBLANK(Výsledky!$LE$3),"",Výsledky!LE59)</f>
        <v>20</v>
      </c>
      <c r="BC4" s="231">
        <f>IF(ISBLANK(Výsledky!$LL$3),"",Výsledky!LL59)</f>
        <v>40</v>
      </c>
      <c r="BD4" s="231">
        <f>IF(ISBLANK(Výsledky!$LS$3),"",Výsledky!LS59)</f>
        <v>60</v>
      </c>
      <c r="BE4" s="231">
        <f>IF(ISBLANK(Výsledky!$LZ$3),"",Výsledky!LZ59)</f>
        <v>40</v>
      </c>
      <c r="BF4" s="231">
        <f>IF(ISBLANK(Výsledky!$MG$3),"",Výsledky!MG59)</f>
        <v>30</v>
      </c>
      <c r="BG4" s="231" t="str">
        <f>IF(ISBLANK(Výsledky!$MN$3),"",Výsledky!MN59)</f>
        <v/>
      </c>
      <c r="BH4" s="231">
        <f>IF(ISBLANK(Výsledky!$MU$3),"",Výsledky!MU59)</f>
        <v>80</v>
      </c>
      <c r="BI4" s="231" t="str">
        <f>IF(ISBLANK(Výsledky!$NB$3),"",Výsledky!NB59)</f>
        <v/>
      </c>
      <c r="BJ4" s="231" t="str">
        <f>IF(ISBLANK(Výsledky!$NI$3),"",Výsledky!NI59)</f>
        <v/>
      </c>
      <c r="BK4" s="231" t="str">
        <f>IF(ISBLANK(Výsledky!$NP$3),"",Výsledky!NP59)</f>
        <v/>
      </c>
      <c r="BL4" s="231" t="str">
        <f>IF(ISBLANK(Výsledky!$NW$3),"",Výsledky!NW59)</f>
        <v/>
      </c>
      <c r="BM4" s="231" t="str">
        <f>IF(ISBLANK(Výsledky!$OD$3),"",Výsledky!OD59)</f>
        <v/>
      </c>
      <c r="BN4" s="231" t="str">
        <f>IF(ISBLANK(Výsledky!$OK$3),"",Výsledky!OK59)</f>
        <v/>
      </c>
      <c r="BO4" s="231" t="str">
        <f>IF(ISBLANK(Výsledky!$OR$3),"",Výsledky!OR59)</f>
        <v/>
      </c>
      <c r="BP4" s="231" t="str">
        <f>IF(ISBLANK(Výsledky!$OY$3),"",Výsledky!OY59)</f>
        <v/>
      </c>
      <c r="BQ4" s="231" t="str">
        <f>IF(ISBLANK(Výsledky!$PF$3),"",Výsledky!PF59)</f>
        <v/>
      </c>
      <c r="BR4" s="231" t="str">
        <f>IF(ISBLANK(Výsledky!$PM$3),"",Výsledky!PM59)</f>
        <v/>
      </c>
      <c r="BS4" s="231" t="str">
        <f>IF(ISBLANK(Výsledky!$PT$3),"",Výsledky!PT59)</f>
        <v/>
      </c>
      <c r="BT4" s="231" t="str">
        <f>IF(ISBLANK(Výsledky!$QA$3),"",Výsledky!QA59)</f>
        <v/>
      </c>
      <c r="BU4" s="231" t="str">
        <f>IF(ISBLANK(Výsledky!$QH$3),"",Výsledky!QH59)</f>
        <v/>
      </c>
      <c r="BV4" s="231" t="str">
        <f>IF(ISBLANK(Výsledky!$QO$3),"",Výsledky!QO59)</f>
        <v/>
      </c>
      <c r="BW4" s="263" t="str">
        <f>IF(ISBLANK(Výsledky!$QV$3),"",Výsledky!QV59)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0" t="s">
        <v>93</v>
      </c>
      <c r="C5" s="48">
        <f>Tipy!A65</f>
        <v>8</v>
      </c>
      <c r="D5" s="218" t="str">
        <f>IF(Tipy!B65="","",Tipy!B65)</f>
        <v>Steve3465</v>
      </c>
      <c r="E5" s="46">
        <f>SUM(F5:J5)</f>
        <v>1780</v>
      </c>
      <c r="F5" s="222">
        <f>IF(ISBLANK(Výsledky!$I$3),"-",SUM(K5:O5,Q5,S5,U5,V5,X5,Z5,AB5,AC5,AE5:AG5,AI5,AK5:AM5,AP5,AS5:AU5,AW5,AY5,BB5,BD5,BG5:BJ5,BL5,BO5,BP5,BR5,BT5,BU5))</f>
        <v>1160</v>
      </c>
      <c r="G5" s="242">
        <f>IF(ISBLANK(Výsledky!$AY$3),"-",SUM(P5,T5,W5,AA5,AD5,AH5,AV5,AX5,BC5,BE5,BK5,BM5,BQ5,BS5,BV5))</f>
        <v>270</v>
      </c>
      <c r="H5" s="243">
        <f>IF(ISBLANK(Výsledky!$BM$3),"-",SUM(R5,Y5,AJ5,AO5,AQ5,AZ5))</f>
        <v>250</v>
      </c>
      <c r="I5" s="223">
        <f>IF(ISBLANK(Výsledky!$GI$3),"-",SUM(AN5,AR5,BA5,BF5,BN5,BW5))</f>
        <v>100</v>
      </c>
      <c r="J5" s="237" t="str">
        <f>IF(ISBLANK(Výsledky!$I$3),"",Výsledky!I70)</f>
        <v>-</v>
      </c>
      <c r="K5" s="240">
        <f>IF(ISBLANK(Výsledky!$P$3),"",Výsledky!P71)</f>
        <v>80</v>
      </c>
      <c r="L5" s="241">
        <f>IF(ISBLANK(Výsledky!$W$3),"",Výsledky!W71)</f>
        <v>50</v>
      </c>
      <c r="M5" s="231">
        <f>IF(ISBLANK(Výsledky!$AD$3),"",Výsledky!AD71)</f>
        <v>80</v>
      </c>
      <c r="N5" s="231">
        <f>IF(ISBLANK(Výsledky!$AK$3),"",Výsledky!AK71)</f>
        <v>20</v>
      </c>
      <c r="O5" s="231">
        <f>IF(ISBLANK(Výsledky!$AR$3),"",Výsledky!AR71)</f>
        <v>40</v>
      </c>
      <c r="P5" s="231">
        <f>IF(ISBLANK(Výsledky!$AY$3),"",Výsledky!AY71)</f>
        <v>50</v>
      </c>
      <c r="Q5" s="231">
        <f>IF(ISBLANK(Výsledky!$BF$3),"",Výsledky!BF71)</f>
        <v>80</v>
      </c>
      <c r="R5" s="231">
        <f>IF(ISBLANK(Výsledky!$BM$3),"",Výsledky!BM71)</f>
        <v>70</v>
      </c>
      <c r="S5" s="231">
        <f>IF(ISBLANK(Výsledky!$BT$3),"",Výsledky!BT71)</f>
        <v>0</v>
      </c>
      <c r="T5" s="231">
        <f>IF(ISBLANK(Výsledky!$CA$3),"",Výsledky!CA71)</f>
        <v>20</v>
      </c>
      <c r="U5" s="231">
        <f>IF(ISBLANK(Výsledky!$CH$3),"",Výsledky!CH71)</f>
        <v>20</v>
      </c>
      <c r="V5" s="231">
        <f>IF(ISBLANK(Výsledky!$CO$3),"",Výsledky!CO71)</f>
        <v>100</v>
      </c>
      <c r="W5" s="231">
        <f>IF(ISBLANK(Výsledky!$CV$3),"",Výsledky!CV71)</f>
        <v>60</v>
      </c>
      <c r="X5" s="231">
        <f>IF(ISBLANK(Výsledky!$DC$3),"",Výsledky!DC71)</f>
        <v>100</v>
      </c>
      <c r="Y5" s="231">
        <f>IF(ISBLANK(Výsledky!$DJ$3),"",Výsledky!DJ71)</f>
        <v>50</v>
      </c>
      <c r="Z5" s="231">
        <f>IF(ISBLANK(Výsledky!$DQ$3),"",Výsledky!DQ71)</f>
        <v>0</v>
      </c>
      <c r="AA5" s="231">
        <f>IF(ISBLANK(Výsledky!$DX$3),"",Výsledky!DX71)</f>
        <v>20</v>
      </c>
      <c r="AB5" s="231">
        <f>IF(ISBLANK(Výsledky!$EE$3),"",Výsledky!EE71)</f>
        <v>50</v>
      </c>
      <c r="AC5" s="231">
        <f>IF(ISBLANK(Výsledky!$EL$3),"",Výsledky!EL71)</f>
        <v>30</v>
      </c>
      <c r="AD5" s="231">
        <f>IF(ISBLANK(Výsledky!$ES$3),"",Výsledky!ES71)</f>
        <v>40</v>
      </c>
      <c r="AE5" s="231">
        <f>IF(ISBLANK(Výsledky!$EZ$3),"",Výsledky!EZ71)</f>
        <v>20</v>
      </c>
      <c r="AF5" s="231">
        <f>IF(ISBLANK(Výsledky!$FG$3),"",Výsledky!FG71)</f>
        <v>20</v>
      </c>
      <c r="AG5" s="231">
        <f>IF(ISBLANK(Výsledky!$FN$3),"",Výsledky!FN71)</f>
        <v>50</v>
      </c>
      <c r="AH5" s="231">
        <f>IF(ISBLANK(Výsledky!$FU$3),"",Výsledky!FU71)</f>
        <v>0</v>
      </c>
      <c r="AI5" s="231">
        <f>IF(ISBLANK(Výsledky!$GB$3),"",Výsledky!GB71)</f>
        <v>0</v>
      </c>
      <c r="AJ5" s="231">
        <f>IF(ISBLANK(Výsledky!$GI$3),"",Výsledky!GI71)</f>
        <v>40</v>
      </c>
      <c r="AK5" s="231">
        <f>IF(ISBLANK(Výsledky!$GP$3),"",Výsledky!GP71)</f>
        <v>50</v>
      </c>
      <c r="AL5" s="231">
        <f>IF(ISBLANK(Výsledky!$GW$3),"",Výsledky!GW71)</f>
        <v>30</v>
      </c>
      <c r="AM5" s="231">
        <f>IF(ISBLANK(Výsledky!$HD$3),"",Výsledky!HD71)</f>
        <v>40</v>
      </c>
      <c r="AN5" s="231">
        <f>IF(ISBLANK(Výsledky!$HK$3),"",Výsledky!HK71)</f>
        <v>0</v>
      </c>
      <c r="AO5" s="231">
        <f>IF(ISBLANK(Výsledky!$HR$3),"",Výsledky!HR71)</f>
        <v>30</v>
      </c>
      <c r="AP5" s="231">
        <f>IF(ISBLANK(Výsledky!$HY$3),"",Výsledky!HY71)</f>
        <v>30</v>
      </c>
      <c r="AQ5" s="231">
        <f>IF(ISBLANK(Výsledky!$IF$3),"",Výsledky!IF71)</f>
        <v>60</v>
      </c>
      <c r="AR5" s="231">
        <f>IF(ISBLANK(Výsledky!$IM$3),"",Výsledky!IM71)</f>
        <v>70</v>
      </c>
      <c r="AS5" s="231">
        <f>IF(ISBLANK(Výsledky!$IT$3),"",Výsledky!IT71)</f>
        <v>40</v>
      </c>
      <c r="AT5" s="231">
        <f>IF(ISBLANK(Výsledky!$JA$3),"",Výsledky!JA71)</f>
        <v>0</v>
      </c>
      <c r="AU5" s="231">
        <f>IF(ISBLANK(Výsledky!$JH$3),"",Výsledky!JH71)</f>
        <v>80</v>
      </c>
      <c r="AV5" s="231" t="str">
        <f>IF(ISBLANK(Výsledky!$JO$3),"",Výsledky!JO71)</f>
        <v/>
      </c>
      <c r="AW5" s="231">
        <f>IF(ISBLANK(Výsledky!$JV$3),"",Výsledky!JV71)</f>
        <v>20</v>
      </c>
      <c r="AX5" s="231" t="str">
        <f>IF(ISBLANK(Výsledky!$KC$3),"",Výsledky!KC71)</f>
        <v/>
      </c>
      <c r="AY5" s="231">
        <f>IF(ISBLANK(Výsledky!$KJ$3),"",Výsledky!KJ71)</f>
        <v>40</v>
      </c>
      <c r="AZ5" s="231">
        <f>IF(ISBLANK(Výsledky!$KQ$3),"",Výsledky!KQ71)</f>
        <v>0</v>
      </c>
      <c r="BA5" s="231">
        <f>IF(ISBLANK(Výsledky!$KX$3),"",Výsledky!KX71)</f>
        <v>30</v>
      </c>
      <c r="BB5" s="231">
        <f>IF(ISBLANK(Výsledky!$LE$3),"",Výsledky!LE71)</f>
        <v>20</v>
      </c>
      <c r="BC5" s="231">
        <f>IF(ISBLANK(Výsledky!$LL$3),"",Výsledky!LL71)</f>
        <v>40</v>
      </c>
      <c r="BD5" s="231">
        <f>IF(ISBLANK(Výsledky!$LS$3),"",Výsledky!LS71)</f>
        <v>10</v>
      </c>
      <c r="BE5" s="231">
        <f>IF(ISBLANK(Výsledky!$LZ$3),"",Výsledky!LZ71)</f>
        <v>40</v>
      </c>
      <c r="BF5" s="231">
        <f>IF(ISBLANK(Výsledky!$MG$3),"",Výsledky!MG71)</f>
        <v>0</v>
      </c>
      <c r="BG5" s="231" t="str">
        <f>IF(ISBLANK(Výsledky!$MN$3),"",Výsledky!MN71)</f>
        <v/>
      </c>
      <c r="BH5" s="231">
        <f>IF(ISBLANK(Výsledky!$MU$3),"",Výsledky!MU71)</f>
        <v>60</v>
      </c>
      <c r="BI5" s="231" t="str">
        <f>IF(ISBLANK(Výsledky!$NB$3),"",Výsledky!NB71)</f>
        <v/>
      </c>
      <c r="BJ5" s="231" t="str">
        <f>IF(ISBLANK(Výsledky!$NI$3),"",Výsledky!NI71)</f>
        <v/>
      </c>
      <c r="BK5" s="231" t="str">
        <f>IF(ISBLANK(Výsledky!$NP$3),"",Výsledky!NP71)</f>
        <v/>
      </c>
      <c r="BL5" s="231" t="str">
        <f>IF(ISBLANK(Výsledky!$NW$3),"",Výsledky!NW71)</f>
        <v/>
      </c>
      <c r="BM5" s="231" t="str">
        <f>IF(ISBLANK(Výsledky!$OD$3),"",Výsledky!OD71)</f>
        <v/>
      </c>
      <c r="BN5" s="231" t="str">
        <f>IF(ISBLANK(Výsledky!$OK$3),"",Výsledky!OK71)</f>
        <v/>
      </c>
      <c r="BO5" s="231" t="str">
        <f>IF(ISBLANK(Výsledky!$OR$3),"",Výsledky!OR71)</f>
        <v/>
      </c>
      <c r="BP5" s="231" t="str">
        <f>IF(ISBLANK(Výsledky!$OY$3),"",Výsledky!OY71)</f>
        <v/>
      </c>
      <c r="BQ5" s="231" t="str">
        <f>IF(ISBLANK(Výsledky!$PF$3),"",Výsledky!PF71)</f>
        <v/>
      </c>
      <c r="BR5" s="231" t="str">
        <f>IF(ISBLANK(Výsledky!$PM$3),"",Výsledky!PM71)</f>
        <v/>
      </c>
      <c r="BS5" s="231" t="str">
        <f>IF(ISBLANK(Výsledky!$PT$3),"",Výsledky!PT71)</f>
        <v/>
      </c>
      <c r="BT5" s="231" t="str">
        <f>IF(ISBLANK(Výsledky!$QA$3),"",Výsledky!QA71)</f>
        <v/>
      </c>
      <c r="BU5" s="231" t="str">
        <f>IF(ISBLANK(Výsledky!$QH$3),"",Výsledky!QH71)</f>
        <v/>
      </c>
      <c r="BV5" s="231" t="str">
        <f>IF(ISBLANK(Výsledky!$QO$3),"",Výsledky!QO71)</f>
        <v/>
      </c>
      <c r="BW5" s="263" t="str">
        <f>IF(ISBLANK(Výsledky!$QV$3),"",Výsledky!QV71)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16" t="s">
        <v>94</v>
      </c>
      <c r="C6" s="48">
        <f>Tipy!A17</f>
        <v>52</v>
      </c>
      <c r="D6" s="218" t="str">
        <f>IF(Tipy!B17="","",Tipy!B17)</f>
        <v>Dodes</v>
      </c>
      <c r="E6" s="46">
        <f>SUM(F6:J6)</f>
        <v>1780</v>
      </c>
      <c r="F6" s="222">
        <f>IF(ISBLANK(Výsledky!$I$3),"-",SUM(K6:O6,Q6,S6,U6,V6,X6,Z6,AB6,AC6,AE6:AG6,AI6,AK6:AM6,AP6,AS6:AU6,AW6,AY6,BB6,BD6,BG6:BJ6,BL6,BO6,BP6,BR6,BT6,BU6))</f>
        <v>1200</v>
      </c>
      <c r="G6" s="242">
        <f>IF(ISBLANK(Výsledky!$AY$3),"-",SUM(P6,T6,W6,AA6,AD6,AH6,AV6,AX6,BC6,BE6,BK6,BM6,BQ6,BS6,BV6))</f>
        <v>280</v>
      </c>
      <c r="H6" s="243">
        <f>IF(ISBLANK(Výsledky!$BM$3),"-",SUM(R6,Y6,AJ6,AO6,AQ6,AZ6))</f>
        <v>170</v>
      </c>
      <c r="I6" s="223">
        <f>IF(ISBLANK(Výsledky!$GI$3),"-",SUM(AN6,AR6,BA6,BF6,BN6,BW6))</f>
        <v>130</v>
      </c>
      <c r="J6" s="237" t="str">
        <f>IF(ISBLANK(Výsledky!$I$3),"",Výsledky!I23)</f>
        <v>-</v>
      </c>
      <c r="K6" s="240">
        <f>IF(ISBLANK(Výsledky!$P$3),"",Výsledky!P23)</f>
        <v>80</v>
      </c>
      <c r="L6" s="241">
        <f>IF(ISBLANK(Výsledky!$W$3),"",Výsledky!W23)</f>
        <v>80</v>
      </c>
      <c r="M6" s="231">
        <f>IF(ISBLANK(Výsledky!$AD$3),"",Výsledky!AD23)</f>
        <v>30</v>
      </c>
      <c r="N6" s="231">
        <f>IF(ISBLANK(Výsledky!$AK$3),"",Výsledky!AK23)</f>
        <v>30</v>
      </c>
      <c r="O6" s="231" t="str">
        <f>IF(ISBLANK(Výsledky!$AR$3),"",Výsledky!AR23)</f>
        <v>-</v>
      </c>
      <c r="P6" s="231">
        <f>IF(ISBLANK(Výsledky!$AY$3),"",Výsledky!AY23)</f>
        <v>60</v>
      </c>
      <c r="Q6" s="231">
        <f>IF(ISBLANK(Výsledky!$BF$3),"",Výsledky!BF23)</f>
        <v>80</v>
      </c>
      <c r="R6" s="231">
        <f>IF(ISBLANK(Výsledky!$BM$3),"",Výsledky!BM23)</f>
        <v>50</v>
      </c>
      <c r="S6" s="231">
        <f>IF(ISBLANK(Výsledky!$BT$3),"",Výsledky!BT23)</f>
        <v>10</v>
      </c>
      <c r="T6" s="231">
        <f>IF(ISBLANK(Výsledky!$CA$3),"",Výsledky!CA23)</f>
        <v>30</v>
      </c>
      <c r="U6" s="231">
        <f>IF(ISBLANK(Výsledky!$CH$3),"",Výsledky!CH23)</f>
        <v>30</v>
      </c>
      <c r="V6" s="231">
        <f>IF(ISBLANK(Výsledky!$CO$3),"",Výsledky!CO23)</f>
        <v>40</v>
      </c>
      <c r="W6" s="231">
        <f>IF(ISBLANK(Výsledky!$CV$3),"",Výsledky!CV23)</f>
        <v>40</v>
      </c>
      <c r="X6" s="231">
        <f>IF(ISBLANK(Výsledky!$DC$3),"",Výsledky!DC23)</f>
        <v>100</v>
      </c>
      <c r="Y6" s="231">
        <f>IF(ISBLANK(Výsledky!$DJ$3),"",Výsledky!DJ23)</f>
        <v>30</v>
      </c>
      <c r="Z6" s="231">
        <f>IF(ISBLANK(Výsledky!$DQ$3),"",Výsledky!DQ23)</f>
        <v>0</v>
      </c>
      <c r="AA6" s="231">
        <f>IF(ISBLANK(Výsledky!$DX$3),"",Výsledky!DX23)</f>
        <v>0</v>
      </c>
      <c r="AB6" s="231">
        <f>IF(ISBLANK(Výsledky!$EE$3),"",Výsledky!EE23)</f>
        <v>50</v>
      </c>
      <c r="AC6" s="231">
        <f>IF(ISBLANK(Výsledky!$EL$3),"",Výsledky!EL23)</f>
        <v>10</v>
      </c>
      <c r="AD6" s="231">
        <f>IF(ISBLANK(Výsledky!$ES$3),"",Výsledky!ES23)</f>
        <v>50</v>
      </c>
      <c r="AE6" s="231">
        <f>IF(ISBLANK(Výsledky!$EZ$3),"",Výsledky!EZ23)</f>
        <v>40</v>
      </c>
      <c r="AF6" s="231">
        <f>IF(ISBLANK(Výsledky!$FG$3),"",Výsledky!FG23)</f>
        <v>60</v>
      </c>
      <c r="AG6" s="231">
        <f>IF(ISBLANK(Výsledky!$FN$3),"",Výsledky!FN23)</f>
        <v>80</v>
      </c>
      <c r="AH6" s="231">
        <f>IF(ISBLANK(Výsledky!$FU$3),"",Výsledky!FU23)</f>
        <v>20</v>
      </c>
      <c r="AI6" s="231">
        <f>IF(ISBLANK(Výsledky!$GB$3),"",Výsledky!GB23)</f>
        <v>0</v>
      </c>
      <c r="AJ6" s="231">
        <f>IF(ISBLANK(Výsledky!$GI$3),"",Výsledky!GI23)</f>
        <v>40</v>
      </c>
      <c r="AK6" s="231">
        <f>IF(ISBLANK(Výsledky!$GP$3),"",Výsledky!GP23)</f>
        <v>60</v>
      </c>
      <c r="AL6" s="231">
        <f>IF(ISBLANK(Výsledky!$GW$3),"",Výsledky!GW23)</f>
        <v>20</v>
      </c>
      <c r="AM6" s="231">
        <f>IF(ISBLANK(Výsledky!$HD$3),"",Výsledky!HD23)</f>
        <v>60</v>
      </c>
      <c r="AN6" s="231">
        <f>IF(ISBLANK(Výsledky!$HK$3),"",Výsledky!HK23)</f>
        <v>0</v>
      </c>
      <c r="AO6" s="231">
        <f>IF(ISBLANK(Výsledky!$HR$3),"",Výsledky!HR23)</f>
        <v>50</v>
      </c>
      <c r="AP6" s="231">
        <f>IF(ISBLANK(Výsledky!$HY$3),"",Výsledky!HY23)</f>
        <v>40</v>
      </c>
      <c r="AQ6" s="231">
        <f>IF(ISBLANK(Výsledky!$IF$3),"",Výsledky!IF23)</f>
        <v>0</v>
      </c>
      <c r="AR6" s="231">
        <f>IF(ISBLANK(Výsledky!$IM$3),"",Výsledky!IM23)</f>
        <v>40</v>
      </c>
      <c r="AS6" s="231">
        <f>IF(ISBLANK(Výsledky!$IT$3),"",Výsledky!IT23)</f>
        <v>40</v>
      </c>
      <c r="AT6" s="231">
        <f>IF(ISBLANK(Výsledky!$JA$3),"",Výsledky!JA23)</f>
        <v>0</v>
      </c>
      <c r="AU6" s="231">
        <f>IF(ISBLANK(Výsledky!$JH$3),"",Výsledky!JH23)</f>
        <v>40</v>
      </c>
      <c r="AV6" s="231" t="str">
        <f>IF(ISBLANK(Výsledky!$JO$3),"",Výsledky!JO23)</f>
        <v/>
      </c>
      <c r="AW6" s="231">
        <f>IF(ISBLANK(Výsledky!$JV$3),"",Výsledky!JV23)</f>
        <v>30</v>
      </c>
      <c r="AX6" s="231" t="str">
        <f>IF(ISBLANK(Výsledky!$KC$3),"",Výsledky!KC23)</f>
        <v/>
      </c>
      <c r="AY6" s="231">
        <f>IF(ISBLANK(Výsledky!$KJ$3),"",Výsledky!KJ23)</f>
        <v>110</v>
      </c>
      <c r="AZ6" s="231">
        <f>IF(ISBLANK(Výsledky!$KQ$3),"",Výsledky!KQ23)</f>
        <v>0</v>
      </c>
      <c r="BA6" s="231">
        <f>IF(ISBLANK(Výsledky!$KX$3),"",Výsledky!KX23)</f>
        <v>60</v>
      </c>
      <c r="BB6" s="231">
        <f>IF(ISBLANK(Výsledky!$LE$3),"",Výsledky!LE23)</f>
        <v>20</v>
      </c>
      <c r="BC6" s="231">
        <f>IF(ISBLANK(Výsledky!$LL$3),"",Výsledky!LL23)</f>
        <v>40</v>
      </c>
      <c r="BD6" s="231">
        <f>IF(ISBLANK(Výsledky!$LS$3),"",Výsledky!LS23)</f>
        <v>10</v>
      </c>
      <c r="BE6" s="231">
        <f>IF(ISBLANK(Výsledky!$LZ$3),"",Výsledky!LZ23)</f>
        <v>40</v>
      </c>
      <c r="BF6" s="231">
        <f>IF(ISBLANK(Výsledky!$MG$3),"",Výsledky!MG23)</f>
        <v>30</v>
      </c>
      <c r="BG6" s="231" t="str">
        <f>IF(ISBLANK(Výsledky!$MN$3),"",Výsledky!MN23)</f>
        <v/>
      </c>
      <c r="BH6" s="231">
        <f>IF(ISBLANK(Výsledky!$MU$3),"",Výsledky!MU23)</f>
        <v>50</v>
      </c>
      <c r="BI6" s="231" t="str">
        <f>IF(ISBLANK(Výsledky!$NB$3),"",Výsledky!NB23)</f>
        <v/>
      </c>
      <c r="BJ6" s="231" t="str">
        <f>IF(ISBLANK(Výsledky!$NI$3),"",Výsledky!NI23)</f>
        <v/>
      </c>
      <c r="BK6" s="231" t="str">
        <f>IF(ISBLANK(Výsledky!$NP$3),"",Výsledky!NP23)</f>
        <v/>
      </c>
      <c r="BL6" s="231" t="str">
        <f>IF(ISBLANK(Výsledky!$NW$3),"",Výsledky!NW23)</f>
        <v/>
      </c>
      <c r="BM6" s="231" t="str">
        <f>IF(ISBLANK(Výsledky!$OD$3),"",Výsledky!OD23)</f>
        <v/>
      </c>
      <c r="BN6" s="231" t="str">
        <f>IF(ISBLANK(Výsledky!$OK$3),"",Výsledky!OK23)</f>
        <v/>
      </c>
      <c r="BO6" s="231" t="str">
        <f>IF(ISBLANK(Výsledky!$OR$3),"",Výsledky!OR23)</f>
        <v/>
      </c>
      <c r="BP6" s="231" t="str">
        <f>IF(ISBLANK(Výsledky!$OY$3),"",Výsledky!OY23)</f>
        <v/>
      </c>
      <c r="BQ6" s="231" t="str">
        <f>IF(ISBLANK(Výsledky!$PF$3),"",Výsledky!PF23)</f>
        <v/>
      </c>
      <c r="BR6" s="231" t="str">
        <f>IF(ISBLANK(Výsledky!$PM$3),"",Výsledky!PM23)</f>
        <v/>
      </c>
      <c r="BS6" s="231" t="str">
        <f>IF(ISBLANK(Výsledky!$PT$3),"",Výsledky!PT23)</f>
        <v/>
      </c>
      <c r="BT6" s="231" t="str">
        <f>IF(ISBLANK(Výsledky!$QA$3),"",Výsledky!QA23)</f>
        <v/>
      </c>
      <c r="BU6" s="231" t="str">
        <f>IF(ISBLANK(Výsledky!$QH$3),"",Výsledky!QH23)</f>
        <v/>
      </c>
      <c r="BV6" s="231" t="str">
        <f>IF(ISBLANK(Výsledky!$QO$3),"",Výsledky!QO23)</f>
        <v/>
      </c>
      <c r="BW6" s="263" t="str">
        <f>IF(ISBLANK(Výsledky!$QV$3),"",Výsledky!QV23)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16" t="s">
        <v>95</v>
      </c>
      <c r="C7" s="48">
        <f>Tipy!A32</f>
        <v>57</v>
      </c>
      <c r="D7" s="218" t="str">
        <f>IF(Tipy!B32="","",Tipy!B32)</f>
        <v>labka</v>
      </c>
      <c r="E7" s="46">
        <f>SUM(F7:J7)</f>
        <v>1740</v>
      </c>
      <c r="F7" s="222">
        <f>IF(ISBLANK(Výsledky!$I$3),"-",SUM(K7:O7,Q7,S7,U7,V7,X7,Z7,AB7,AC7,AE7:AG7,AI7,AK7:AM7,AP7,AS7:AU7,AW7,AY7,BB7,BD7,BG7:BJ7,BL7,BO7,BP7,BR7,BT7,BU7))</f>
        <v>1120</v>
      </c>
      <c r="G7" s="242">
        <f>IF(ISBLANK(Výsledky!$AY$3),"-",SUM(P7,T7,W7,AA7,AD7,AH7,AV7,AX7,BC7,BE7,BK7,BM7,BQ7,BS7,BV7))</f>
        <v>320</v>
      </c>
      <c r="H7" s="243">
        <f>IF(ISBLANK(Výsledky!$BM$3),"-",SUM(R7,Y7,AJ7,AO7,AQ7,AZ7))</f>
        <v>200</v>
      </c>
      <c r="I7" s="223">
        <f>IF(ISBLANK(Výsledky!$GI$3),"-",SUM(AN7,AR7,BA7,BF7,BN7,BW7))</f>
        <v>100</v>
      </c>
      <c r="J7" s="237" t="str">
        <f>IF(ISBLANK(Výsledky!$I$3),"",Výsledky!I38)</f>
        <v>-</v>
      </c>
      <c r="K7" s="240">
        <f>IF(ISBLANK(Výsledky!$P$3),"",Výsledky!P38)</f>
        <v>100</v>
      </c>
      <c r="L7" s="241">
        <f>IF(ISBLANK(Výsledky!$W$3),"",Výsledky!W38)</f>
        <v>50</v>
      </c>
      <c r="M7" s="231">
        <f>IF(ISBLANK(Výsledky!$AD$3),"",Výsledky!AD38)</f>
        <v>30</v>
      </c>
      <c r="N7" s="231">
        <f>IF(ISBLANK(Výsledky!$AK$3),"",Výsledky!AK38)</f>
        <v>60</v>
      </c>
      <c r="O7" s="231">
        <f>IF(ISBLANK(Výsledky!$AR$3),"",Výsledky!AR38)</f>
        <v>50</v>
      </c>
      <c r="P7" s="231">
        <f>IF(ISBLANK(Výsledky!$AY$3),"",Výsledky!AY38)</f>
        <v>70</v>
      </c>
      <c r="Q7" s="231">
        <f>IF(ISBLANK(Výsledky!$BF$3),"",Výsledky!BF38)</f>
        <v>50</v>
      </c>
      <c r="R7" s="231">
        <f>IF(ISBLANK(Výsledky!$BM$3),"",Výsledky!BM38)</f>
        <v>50</v>
      </c>
      <c r="S7" s="231">
        <f>IF(ISBLANK(Výsledky!$BT$3),"",Výsledky!BT38)</f>
        <v>0</v>
      </c>
      <c r="T7" s="231">
        <f>IF(ISBLANK(Výsledky!$CA$3),"",Výsledky!CA38)</f>
        <v>40</v>
      </c>
      <c r="U7" s="231">
        <f>IF(ISBLANK(Výsledky!$CH$3),"",Výsledky!CH38)</f>
        <v>0</v>
      </c>
      <c r="V7" s="231">
        <f>IF(ISBLANK(Výsledky!$CO$3),"",Výsledky!CO38)</f>
        <v>50</v>
      </c>
      <c r="W7" s="231">
        <f>IF(ISBLANK(Výsledky!$CV$3),"",Výsledky!CV38)</f>
        <v>40</v>
      </c>
      <c r="X7" s="231">
        <f>IF(ISBLANK(Výsledky!$DC$3),"",Výsledky!DC38)</f>
        <v>100</v>
      </c>
      <c r="Y7" s="231">
        <f>IF(ISBLANK(Výsledky!$DJ$3),"",Výsledky!DJ38)</f>
        <v>20</v>
      </c>
      <c r="Z7" s="231">
        <f>IF(ISBLANK(Výsledky!$DQ$3),"",Výsledky!DQ38)</f>
        <v>0</v>
      </c>
      <c r="AA7" s="231">
        <f>IF(ISBLANK(Výsledky!$DX$3),"",Výsledky!DX38)</f>
        <v>0</v>
      </c>
      <c r="AB7" s="231">
        <f>IF(ISBLANK(Výsledky!$EE$3),"",Výsledky!EE38)</f>
        <v>80</v>
      </c>
      <c r="AC7" s="231">
        <f>IF(ISBLANK(Výsledky!$EL$3),"",Výsledky!EL38)</f>
        <v>10</v>
      </c>
      <c r="AD7" s="231">
        <f>IF(ISBLANK(Výsledky!$ES$3),"",Výsledky!ES38)</f>
        <v>40</v>
      </c>
      <c r="AE7" s="231">
        <f>IF(ISBLANK(Výsledky!$EZ$3),"",Výsledky!EZ38)</f>
        <v>40</v>
      </c>
      <c r="AF7" s="231">
        <f>IF(ISBLANK(Výsledky!$FG$3),"",Výsledky!FG38)</f>
        <v>20</v>
      </c>
      <c r="AG7" s="231">
        <f>IF(ISBLANK(Výsledky!$FN$3),"",Výsledky!FN38)</f>
        <v>80</v>
      </c>
      <c r="AH7" s="231">
        <f>IF(ISBLANK(Výsledky!$FU$3),"",Výsledky!FU38)</f>
        <v>30</v>
      </c>
      <c r="AI7" s="231">
        <f>IF(ISBLANK(Výsledky!$GB$3),"",Výsledky!GB38)</f>
        <v>0</v>
      </c>
      <c r="AJ7" s="231">
        <f>IF(ISBLANK(Výsledky!$GI$3),"",Výsledky!GI38)</f>
        <v>20</v>
      </c>
      <c r="AK7" s="231">
        <f>IF(ISBLANK(Výsledky!$GP$3),"",Výsledky!GP38)</f>
        <v>50</v>
      </c>
      <c r="AL7" s="231">
        <f>IF(ISBLANK(Výsledky!$GW$3),"",Výsledky!GW38)</f>
        <v>40</v>
      </c>
      <c r="AM7" s="231">
        <f>IF(ISBLANK(Výsledky!$HD$3),"",Výsledky!HD38)</f>
        <v>40</v>
      </c>
      <c r="AN7" s="231">
        <f>IF(ISBLANK(Výsledky!$HK$3),"",Výsledky!HK38)</f>
        <v>20</v>
      </c>
      <c r="AO7" s="231">
        <f>IF(ISBLANK(Výsledky!$HR$3),"",Výsledky!HR38)</f>
        <v>30</v>
      </c>
      <c r="AP7" s="231">
        <f>IF(ISBLANK(Výsledky!$HY$3),"",Výsledky!HY38)</f>
        <v>20</v>
      </c>
      <c r="AQ7" s="231">
        <f>IF(ISBLANK(Výsledky!$IF$3),"",Výsledky!IF38)</f>
        <v>80</v>
      </c>
      <c r="AR7" s="231">
        <f>IF(ISBLANK(Výsledky!$IM$3),"",Výsledky!IM38)</f>
        <v>60</v>
      </c>
      <c r="AS7" s="231">
        <f>IF(ISBLANK(Výsledky!$IT$3),"",Výsledky!IT38)</f>
        <v>20</v>
      </c>
      <c r="AT7" s="231">
        <f>IF(ISBLANK(Výsledky!$JA$3),"",Výsledky!JA38)</f>
        <v>0</v>
      </c>
      <c r="AU7" s="231">
        <f>IF(ISBLANK(Výsledky!$JH$3),"",Výsledky!JH38)</f>
        <v>80</v>
      </c>
      <c r="AV7" s="231" t="str">
        <f>IF(ISBLANK(Výsledky!$JO$3),"",Výsledky!JO38)</f>
        <v/>
      </c>
      <c r="AW7" s="231">
        <f>IF(ISBLANK(Výsledky!$JV$3),"",Výsledky!JV38)</f>
        <v>50</v>
      </c>
      <c r="AX7" s="231" t="str">
        <f>IF(ISBLANK(Výsledky!$KC$3),"",Výsledky!KC38)</f>
        <v/>
      </c>
      <c r="AY7" s="231">
        <f>IF(ISBLANK(Výsledky!$KJ$3),"",Výsledky!KJ38)</f>
        <v>40</v>
      </c>
      <c r="AZ7" s="231">
        <f>IF(ISBLANK(Výsledky!$KQ$3),"",Výsledky!KQ38)</f>
        <v>0</v>
      </c>
      <c r="BA7" s="231">
        <f>IF(ISBLANK(Výsledky!$KX$3),"",Výsledky!KX38)</f>
        <v>20</v>
      </c>
      <c r="BB7" s="231">
        <f>IF(ISBLANK(Výsledky!$LE$3),"",Výsledky!LE38)</f>
        <v>20</v>
      </c>
      <c r="BC7" s="231">
        <f>IF(ISBLANK(Výsledky!$LL$3),"",Výsledky!LL38)</f>
        <v>40</v>
      </c>
      <c r="BD7" s="231">
        <f>IF(ISBLANK(Výsledky!$LS$3),"",Výsledky!LS38)</f>
        <v>0</v>
      </c>
      <c r="BE7" s="231">
        <f>IF(ISBLANK(Výsledky!$LZ$3),"",Výsledky!LZ38)</f>
        <v>60</v>
      </c>
      <c r="BF7" s="231">
        <f>IF(ISBLANK(Výsledky!$MG$3),"",Výsledky!MG38)</f>
        <v>0</v>
      </c>
      <c r="BG7" s="231" t="str">
        <f>IF(ISBLANK(Výsledky!$MN$3),"",Výsledky!MN38)</f>
        <v/>
      </c>
      <c r="BH7" s="231">
        <f>IF(ISBLANK(Výsledky!$MU$3),"",Výsledky!MU38)</f>
        <v>40</v>
      </c>
      <c r="BI7" s="231" t="str">
        <f>IF(ISBLANK(Výsledky!$NB$3),"",Výsledky!NB38)</f>
        <v/>
      </c>
      <c r="BJ7" s="231" t="str">
        <f>IF(ISBLANK(Výsledky!$NI$3),"",Výsledky!NI38)</f>
        <v/>
      </c>
      <c r="BK7" s="231" t="str">
        <f>IF(ISBLANK(Výsledky!$NP$3),"",Výsledky!NP38)</f>
        <v/>
      </c>
      <c r="BL7" s="231" t="str">
        <f>IF(ISBLANK(Výsledky!$NW$3),"",Výsledky!NW38)</f>
        <v/>
      </c>
      <c r="BM7" s="231" t="str">
        <f>IF(ISBLANK(Výsledky!$OD$3),"",Výsledky!OD38)</f>
        <v/>
      </c>
      <c r="BN7" s="231" t="str">
        <f>IF(ISBLANK(Výsledky!$OK$3),"",Výsledky!OK38)</f>
        <v/>
      </c>
      <c r="BO7" s="231" t="str">
        <f>IF(ISBLANK(Výsledky!$OR$3),"",Výsledky!OR38)</f>
        <v/>
      </c>
      <c r="BP7" s="231" t="str">
        <f>IF(ISBLANK(Výsledky!$OY$3),"",Výsledky!OY38)</f>
        <v/>
      </c>
      <c r="BQ7" s="231" t="str">
        <f>IF(ISBLANK(Výsledky!$PF$3),"",Výsledky!PF38)</f>
        <v/>
      </c>
      <c r="BR7" s="231" t="str">
        <f>IF(ISBLANK(Výsledky!$PM$3),"",Výsledky!PM38)</f>
        <v/>
      </c>
      <c r="BS7" s="231" t="str">
        <f>IF(ISBLANK(Výsledky!$PT$3),"",Výsledky!PT38)</f>
        <v/>
      </c>
      <c r="BT7" s="231" t="str">
        <f>IF(ISBLANK(Výsledky!$QA$3),"",Výsledky!QA38)</f>
        <v/>
      </c>
      <c r="BU7" s="231" t="str">
        <f>IF(ISBLANK(Výsledky!$QH$3),"",Výsledky!QH38)</f>
        <v/>
      </c>
      <c r="BV7" s="231" t="str">
        <f>IF(ISBLANK(Výsledky!$QO$3),"",Výsledky!QO38)</f>
        <v/>
      </c>
      <c r="BW7" s="263" t="str">
        <f>IF(ISBLANK(Výsledky!$QV$3),"",Výsledky!QV38)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16" t="s">
        <v>96</v>
      </c>
      <c r="C8" s="48">
        <f>Tipy!A44</f>
        <v>20</v>
      </c>
      <c r="D8" s="218" t="str">
        <f>IF(Tipy!B44="","",Tipy!B44)</f>
        <v>Matej14</v>
      </c>
      <c r="E8" s="46">
        <f>SUM(F8:J8)</f>
        <v>1720</v>
      </c>
      <c r="F8" s="222">
        <f>IF(ISBLANK(Výsledky!$I$3),"-",SUM(K8:O8,Q8,S8,U8,V8,X8,Z8,AB8,AC8,AE8:AG8,AI8,AK8:AM8,AP8,AS8:AU8,AW8,AY8,BB8,BD8,BG8:BJ8,BL8,BO8,BP8,BR8,BT8,BU8))</f>
        <v>950</v>
      </c>
      <c r="G8" s="242">
        <f>IF(ISBLANK(Výsledky!$AY$3),"-",SUM(P8,T8,W8,AA8,AD8,AH8,AV8,AX8,BC8,BE8,BK8,BM8,BQ8,BS8,BV8))</f>
        <v>300</v>
      </c>
      <c r="H8" s="243">
        <f>IF(ISBLANK(Výsledky!$BM$3),"-",SUM(R8,Y8,AJ8,AO8,AQ8,AZ8))</f>
        <v>290</v>
      </c>
      <c r="I8" s="223">
        <f>IF(ISBLANK(Výsledky!$GI$3),"-",SUM(AN8,AR8,BA8,BF8,BN8,BW8))</f>
        <v>180</v>
      </c>
      <c r="J8" s="237" t="str">
        <f>IF(ISBLANK(Výsledky!$I$3),"",Výsledky!I50)</f>
        <v>-</v>
      </c>
      <c r="K8" s="240">
        <f>IF(ISBLANK(Výsledky!$P$3),"",Výsledky!P50)</f>
        <v>40</v>
      </c>
      <c r="L8" s="241">
        <f>IF(ISBLANK(Výsledky!$W$3),"",Výsledky!W50)</f>
        <v>50</v>
      </c>
      <c r="M8" s="231">
        <f>IF(ISBLANK(Výsledky!$AD$3),"",Výsledky!AD50)</f>
        <v>60</v>
      </c>
      <c r="N8" s="231">
        <f>IF(ISBLANK(Výsledky!$AK$3),"",Výsledky!AK50)</f>
        <v>20</v>
      </c>
      <c r="O8" s="231">
        <f>IF(ISBLANK(Výsledky!$AR$3),"",Výsledky!AR50)</f>
        <v>20</v>
      </c>
      <c r="P8" s="231">
        <f>IF(ISBLANK(Výsledky!$AY$3),"",Výsledky!AY50)</f>
        <v>60</v>
      </c>
      <c r="Q8" s="231">
        <f>IF(ISBLANK(Výsledky!$BF$3),"",Výsledky!BF50)</f>
        <v>50</v>
      </c>
      <c r="R8" s="231">
        <f>IF(ISBLANK(Výsledky!$BM$3),"",Výsledky!BM50)</f>
        <v>80</v>
      </c>
      <c r="S8" s="231" t="str">
        <f>IF(ISBLANK(Výsledky!$BT$3),"",Výsledky!BT50)</f>
        <v>-</v>
      </c>
      <c r="T8" s="231">
        <f>IF(ISBLANK(Výsledky!$CA$3),"",Výsledky!CA50)</f>
        <v>30</v>
      </c>
      <c r="U8" s="231">
        <f>IF(ISBLANK(Výsledky!$CH$3),"",Výsledky!CH50)</f>
        <v>20</v>
      </c>
      <c r="V8" s="231">
        <f>IF(ISBLANK(Výsledky!$CO$3),"",Výsledky!CO50)</f>
        <v>50</v>
      </c>
      <c r="W8" s="231">
        <f>IF(ISBLANK(Výsledky!$CV$3),"",Výsledky!CV50)</f>
        <v>40</v>
      </c>
      <c r="X8" s="231">
        <f>IF(ISBLANK(Výsledky!$DC$3),"",Výsledky!DC50)</f>
        <v>40</v>
      </c>
      <c r="Y8" s="231">
        <f>IF(ISBLANK(Výsledky!$DJ$3),"",Výsledky!DJ50)</f>
        <v>50</v>
      </c>
      <c r="Z8" s="231">
        <f>IF(ISBLANK(Výsledky!$DQ$3),"",Výsledky!DQ50)</f>
        <v>0</v>
      </c>
      <c r="AA8" s="231">
        <f>IF(ISBLANK(Výsledky!$DX$3),"",Výsledky!DX50)</f>
        <v>20</v>
      </c>
      <c r="AB8" s="231">
        <f>IF(ISBLANK(Výsledky!$EE$3),"",Výsledky!EE50)</f>
        <v>50</v>
      </c>
      <c r="AC8" s="231">
        <f>IF(ISBLANK(Výsledky!$EL$3),"",Výsledky!EL50)</f>
        <v>0</v>
      </c>
      <c r="AD8" s="231">
        <f>IF(ISBLANK(Výsledky!$ES$3),"",Výsledky!ES50)</f>
        <v>40</v>
      </c>
      <c r="AE8" s="231" t="str">
        <f>IF(ISBLANK(Výsledky!$EZ$3),"",Výsledky!EZ50)</f>
        <v>-</v>
      </c>
      <c r="AF8" s="231">
        <f>IF(ISBLANK(Výsledky!$FG$3),"",Výsledky!FG50)</f>
        <v>20</v>
      </c>
      <c r="AG8" s="231">
        <f>IF(ISBLANK(Výsledky!$FN$3),"",Výsledky!FN50)</f>
        <v>60</v>
      </c>
      <c r="AH8" s="231">
        <f>IF(ISBLANK(Výsledky!$FU$3),"",Výsledky!FU50)</f>
        <v>30</v>
      </c>
      <c r="AI8" s="231">
        <f>IF(ISBLANK(Výsledky!$GB$3),"",Výsledky!GB50)</f>
        <v>0</v>
      </c>
      <c r="AJ8" s="231">
        <f>IF(ISBLANK(Výsledky!$GI$3),"",Výsledky!GI50)</f>
        <v>70</v>
      </c>
      <c r="AK8" s="231">
        <f>IF(ISBLANK(Výsledky!$GP$3),"",Výsledky!GP50)</f>
        <v>60</v>
      </c>
      <c r="AL8" s="231">
        <f>IF(ISBLANK(Výsledky!$GW$3),"",Výsledky!GW50)</f>
        <v>30</v>
      </c>
      <c r="AM8" s="231">
        <f>IF(ISBLANK(Výsledky!$HD$3),"",Výsledky!HD50)</f>
        <v>60</v>
      </c>
      <c r="AN8" s="231">
        <f>IF(ISBLANK(Výsledky!$HK$3),"",Výsledky!HK50)</f>
        <v>0</v>
      </c>
      <c r="AO8" s="231">
        <f>IF(ISBLANK(Výsledky!$HR$3),"",Výsledky!HR50)</f>
        <v>60</v>
      </c>
      <c r="AP8" s="231">
        <f>IF(ISBLANK(Výsledky!$HY$3),"",Výsledky!HY50)</f>
        <v>60</v>
      </c>
      <c r="AQ8" s="231">
        <f>IF(ISBLANK(Výsledky!$IF$3),"",Výsledky!IF50)</f>
        <v>10</v>
      </c>
      <c r="AR8" s="231">
        <f>IF(ISBLANK(Výsledky!$IM$3),"",Výsledky!IM50)</f>
        <v>40</v>
      </c>
      <c r="AS8" s="231">
        <f>IF(ISBLANK(Výsledky!$IT$3),"",Výsledky!IT50)</f>
        <v>20</v>
      </c>
      <c r="AT8" s="231">
        <f>IF(ISBLANK(Výsledky!$JA$3),"",Výsledky!JA50)</f>
        <v>0</v>
      </c>
      <c r="AU8" s="231">
        <f>IF(ISBLANK(Výsledky!$JH$3),"",Výsledky!JH50)</f>
        <v>70</v>
      </c>
      <c r="AV8" s="231" t="str">
        <f>IF(ISBLANK(Výsledky!$JO$3),"",Výsledky!JO50)</f>
        <v/>
      </c>
      <c r="AW8" s="231">
        <f>IF(ISBLANK(Výsledky!$JV$3),"",Výsledky!JV50)</f>
        <v>20</v>
      </c>
      <c r="AX8" s="231" t="str">
        <f>IF(ISBLANK(Výsledky!$KC$3),"",Výsledky!KC50)</f>
        <v/>
      </c>
      <c r="AY8" s="231">
        <f>IF(ISBLANK(Výsledky!$KJ$3),"",Výsledky!KJ50)</f>
        <v>40</v>
      </c>
      <c r="AZ8" s="231">
        <f>IF(ISBLANK(Výsledky!$KQ$3),"",Výsledky!KQ50)</f>
        <v>20</v>
      </c>
      <c r="BA8" s="231">
        <f>IF(ISBLANK(Výsledky!$KX$3),"",Výsledky!KX50)</f>
        <v>60</v>
      </c>
      <c r="BB8" s="231">
        <f>IF(ISBLANK(Výsledky!$LE$3),"",Výsledky!LE50)</f>
        <v>30</v>
      </c>
      <c r="BC8" s="231">
        <f>IF(ISBLANK(Výsledky!$LL$3),"",Výsledky!LL50)</f>
        <v>20</v>
      </c>
      <c r="BD8" s="231">
        <f>IF(ISBLANK(Výsledky!$LS$3),"",Výsledky!LS50)</f>
        <v>20</v>
      </c>
      <c r="BE8" s="231">
        <f>IF(ISBLANK(Výsledky!$LZ$3),"",Výsledky!LZ50)</f>
        <v>60</v>
      </c>
      <c r="BF8" s="231">
        <f>IF(ISBLANK(Výsledky!$MG$3),"",Výsledky!MG50)</f>
        <v>80</v>
      </c>
      <c r="BG8" s="231" t="str">
        <f>IF(ISBLANK(Výsledky!$MN$3),"",Výsledky!MN50)</f>
        <v/>
      </c>
      <c r="BH8" s="231">
        <f>IF(ISBLANK(Výsledky!$MU$3),"",Výsledky!MU50)</f>
        <v>60</v>
      </c>
      <c r="BI8" s="231" t="str">
        <f>IF(ISBLANK(Výsledky!$NB$3),"",Výsledky!NB50)</f>
        <v/>
      </c>
      <c r="BJ8" s="231" t="str">
        <f>IF(ISBLANK(Výsledky!$NI$3),"",Výsledky!NI50)</f>
        <v/>
      </c>
      <c r="BK8" s="231" t="str">
        <f>IF(ISBLANK(Výsledky!$NP$3),"",Výsledky!NP50)</f>
        <v/>
      </c>
      <c r="BL8" s="231" t="str">
        <f>IF(ISBLANK(Výsledky!$NW$3),"",Výsledky!NW50)</f>
        <v/>
      </c>
      <c r="BM8" s="231" t="str">
        <f>IF(ISBLANK(Výsledky!$OD$3),"",Výsledky!OD50)</f>
        <v/>
      </c>
      <c r="BN8" s="231" t="str">
        <f>IF(ISBLANK(Výsledky!$OK$3),"",Výsledky!OK50)</f>
        <v/>
      </c>
      <c r="BO8" s="231" t="str">
        <f>IF(ISBLANK(Výsledky!$OR$3),"",Výsledky!OR50)</f>
        <v/>
      </c>
      <c r="BP8" s="231" t="str">
        <f>IF(ISBLANK(Výsledky!$OY$3),"",Výsledky!OY50)</f>
        <v/>
      </c>
      <c r="BQ8" s="231" t="str">
        <f>IF(ISBLANK(Výsledky!$PF$3),"",Výsledky!PF50)</f>
        <v/>
      </c>
      <c r="BR8" s="231" t="str">
        <f>IF(ISBLANK(Výsledky!$PM$3),"",Výsledky!PM50)</f>
        <v/>
      </c>
      <c r="BS8" s="231" t="str">
        <f>IF(ISBLANK(Výsledky!$PT$3),"",Výsledky!PT50)</f>
        <v/>
      </c>
      <c r="BT8" s="231" t="str">
        <f>IF(ISBLANK(Výsledky!$QA$3),"",Výsledky!QA50)</f>
        <v/>
      </c>
      <c r="BU8" s="231" t="str">
        <f>IF(ISBLANK(Výsledky!$QH$3),"",Výsledky!QH50)</f>
        <v/>
      </c>
      <c r="BV8" s="231" t="str">
        <f>IF(ISBLANK(Výsledky!$QO$3),"",Výsledky!QO50)</f>
        <v/>
      </c>
      <c r="BW8" s="263" t="str">
        <f>IF(ISBLANK(Výsledky!$QV$3),"",Výsledky!QV50)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16" t="s">
        <v>97</v>
      </c>
      <c r="C9" s="48">
        <f>Tipy!A59</f>
        <v>45</v>
      </c>
      <c r="D9" s="218" t="str">
        <f>IF(Tipy!B59="","",Tipy!B59)</f>
        <v>Rajjum</v>
      </c>
      <c r="E9" s="46">
        <f>SUM(F9:J9)</f>
        <v>1720</v>
      </c>
      <c r="F9" s="222">
        <f>IF(ISBLANK(Výsledky!$I$3),"-",SUM(K9:O9,Q9,S9,U9,V9,X9,Z9,AB9,AC9,AE9:AG9,AI9,AK9:AM9,AP9,AS9:AU9,AW9,AY9,BB9,BD9,BG9:BJ9,BL9,BO9,BP9,BR9,BT9,BU9))</f>
        <v>1070</v>
      </c>
      <c r="G9" s="242">
        <f>IF(ISBLANK(Výsledky!$AY$3),"-",SUM(P9,T9,W9,AA9,AD9,AH9,AV9,AX9,BC9,BE9,BK9,BM9,BQ9,BS9,BV9))</f>
        <v>320</v>
      </c>
      <c r="H9" s="243">
        <f>IF(ISBLANK(Výsledky!$BM$3),"-",SUM(R9,Y9,AJ9,AO9,AQ9,AZ9))</f>
        <v>200</v>
      </c>
      <c r="I9" s="223">
        <f>IF(ISBLANK(Výsledky!$GI$3),"-",SUM(AN9,AR9,BA9,BF9,BN9,BW9))</f>
        <v>130</v>
      </c>
      <c r="J9" s="237" t="str">
        <f>IF(ISBLANK(Výsledky!$I$3),"",Výsledky!I64)</f>
        <v>-</v>
      </c>
      <c r="K9" s="240">
        <f>IF(ISBLANK(Výsledky!$P$3),"",Výsledky!P65)</f>
        <v>80</v>
      </c>
      <c r="L9" s="241">
        <f>IF(ISBLANK(Výsledky!$W$3),"",Výsledky!W65)</f>
        <v>50</v>
      </c>
      <c r="M9" s="231">
        <f>IF(ISBLANK(Výsledky!$AD$3),"",Výsledky!AD65)</f>
        <v>50</v>
      </c>
      <c r="N9" s="231">
        <f>IF(ISBLANK(Výsledky!$AK$3),"",Výsledky!AK65)</f>
        <v>80</v>
      </c>
      <c r="O9" s="231">
        <f>IF(ISBLANK(Výsledky!$AR$3),"",Výsledky!AR65)</f>
        <v>30</v>
      </c>
      <c r="P9" s="231">
        <f>IF(ISBLANK(Výsledky!$AY$3),"",Výsledky!AY65)</f>
        <v>50</v>
      </c>
      <c r="Q9" s="231">
        <f>IF(ISBLANK(Výsledky!$BF$3),"",Výsledky!BF65)</f>
        <v>40</v>
      </c>
      <c r="R9" s="231">
        <f>IF(ISBLANK(Výsledky!$BM$3),"",Výsledky!BM65)</f>
        <v>40</v>
      </c>
      <c r="S9" s="231">
        <f>IF(ISBLANK(Výsledky!$BT$3),"",Výsledky!BT65)</f>
        <v>0</v>
      </c>
      <c r="T9" s="231">
        <f>IF(ISBLANK(Výsledky!$CA$3),"",Výsledky!CA65)</f>
        <v>50</v>
      </c>
      <c r="U9" s="231">
        <f>IF(ISBLANK(Výsledky!$CH$3),"",Výsledky!CH65)</f>
        <v>20</v>
      </c>
      <c r="V9" s="231">
        <f>IF(ISBLANK(Výsledky!$CO$3),"",Výsledky!CO65)</f>
        <v>50</v>
      </c>
      <c r="W9" s="231">
        <f>IF(ISBLANK(Výsledky!$CV$3),"",Výsledky!CV65)</f>
        <v>40</v>
      </c>
      <c r="X9" s="231">
        <f>IF(ISBLANK(Výsledky!$DC$3),"",Výsledky!DC65)</f>
        <v>80</v>
      </c>
      <c r="Y9" s="231">
        <f>IF(ISBLANK(Výsledky!$DJ$3),"",Výsledky!DJ65)</f>
        <v>60</v>
      </c>
      <c r="Z9" s="231">
        <f>IF(ISBLANK(Výsledky!$DQ$3),"",Výsledky!DQ65)</f>
        <v>0</v>
      </c>
      <c r="AA9" s="231">
        <f>IF(ISBLANK(Výsledky!$DX$3),"",Výsledky!DX65)</f>
        <v>20</v>
      </c>
      <c r="AB9" s="231">
        <f>IF(ISBLANK(Výsledky!$EE$3),"",Výsledky!EE65)</f>
        <v>80</v>
      </c>
      <c r="AC9" s="231">
        <f>IF(ISBLANK(Výsledky!$EL$3),"",Výsledky!EL65)</f>
        <v>10</v>
      </c>
      <c r="AD9" s="231">
        <f>IF(ISBLANK(Výsledky!$ES$3),"",Výsledky!ES65)</f>
        <v>40</v>
      </c>
      <c r="AE9" s="231">
        <f>IF(ISBLANK(Výsledky!$EZ$3),"",Výsledky!EZ65)</f>
        <v>20</v>
      </c>
      <c r="AF9" s="231">
        <f>IF(ISBLANK(Výsledky!$FG$3),"",Výsledky!FG65)</f>
        <v>50</v>
      </c>
      <c r="AG9" s="231">
        <f>IF(ISBLANK(Výsledky!$FN$3),"",Výsledky!FN65)</f>
        <v>70</v>
      </c>
      <c r="AH9" s="231">
        <f>IF(ISBLANK(Výsledky!$FU$3),"",Výsledky!FU65)</f>
        <v>20</v>
      </c>
      <c r="AI9" s="231">
        <f>IF(ISBLANK(Výsledky!$GB$3),"",Výsledky!GB65)</f>
        <v>0</v>
      </c>
      <c r="AJ9" s="231">
        <f>IF(ISBLANK(Výsledky!$GI$3),"",Výsledky!GI65)</f>
        <v>40</v>
      </c>
      <c r="AK9" s="231" t="str">
        <f>IF(ISBLANK(Výsledky!$GP$3),"",Výsledky!GP65)</f>
        <v>-</v>
      </c>
      <c r="AL9" s="231">
        <f>IF(ISBLANK(Výsledky!$GW$3),"",Výsledky!GW65)</f>
        <v>30</v>
      </c>
      <c r="AM9" s="231">
        <f>IF(ISBLANK(Výsledky!$HD$3),"",Výsledky!HD65)</f>
        <v>40</v>
      </c>
      <c r="AN9" s="231">
        <f>IF(ISBLANK(Výsledky!$HK$3),"",Výsledky!HK65)</f>
        <v>50</v>
      </c>
      <c r="AO9" s="231">
        <f>IF(ISBLANK(Výsledky!$HR$3),"",Výsledky!HR65)</f>
        <v>50</v>
      </c>
      <c r="AP9" s="231">
        <f>IF(ISBLANK(Výsledky!$HY$3),"",Výsledky!HY65)</f>
        <v>40</v>
      </c>
      <c r="AQ9" s="231">
        <f>IF(ISBLANK(Výsledky!$IF$3),"",Výsledky!IF65)</f>
        <v>10</v>
      </c>
      <c r="AR9" s="231">
        <f>IF(ISBLANK(Výsledky!$IM$3),"",Výsledky!IM65)</f>
        <v>20</v>
      </c>
      <c r="AS9" s="231">
        <f>IF(ISBLANK(Výsledky!$IT$3),"",Výsledky!IT65)</f>
        <v>20</v>
      </c>
      <c r="AT9" s="231">
        <f>IF(ISBLANK(Výsledky!$JA$3),"",Výsledky!JA65)</f>
        <v>0</v>
      </c>
      <c r="AU9" s="231">
        <f>IF(ISBLANK(Výsledky!$JH$3),"",Výsledky!JH65)</f>
        <v>50</v>
      </c>
      <c r="AV9" s="231" t="str">
        <f>IF(ISBLANK(Výsledky!$JO$3),"",Výsledky!JO65)</f>
        <v/>
      </c>
      <c r="AW9" s="231">
        <f>IF(ISBLANK(Výsledky!$JV$3),"",Výsledky!JV65)</f>
        <v>50</v>
      </c>
      <c r="AX9" s="231" t="str">
        <f>IF(ISBLANK(Výsledky!$KC$3),"",Výsledky!KC65)</f>
        <v/>
      </c>
      <c r="AY9" s="231">
        <f>IF(ISBLANK(Výsledky!$KJ$3),"",Výsledky!KJ65)</f>
        <v>40</v>
      </c>
      <c r="AZ9" s="231">
        <f>IF(ISBLANK(Výsledky!$KQ$3),"",Výsledky!KQ65)</f>
        <v>0</v>
      </c>
      <c r="BA9" s="231">
        <f>IF(ISBLANK(Výsledky!$KX$3),"",Výsledky!KX65)</f>
        <v>50</v>
      </c>
      <c r="BB9" s="231">
        <f>IF(ISBLANK(Výsledky!$LE$3),"",Výsledky!LE65)</f>
        <v>30</v>
      </c>
      <c r="BC9" s="231">
        <f>IF(ISBLANK(Výsledky!$LL$3),"",Výsledky!LL65)</f>
        <v>40</v>
      </c>
      <c r="BD9" s="231">
        <f>IF(ISBLANK(Výsledky!$LS$3),"",Výsledky!LS65)</f>
        <v>10</v>
      </c>
      <c r="BE9" s="231">
        <f>IF(ISBLANK(Výsledky!$LZ$3),"",Výsledky!LZ65)</f>
        <v>60</v>
      </c>
      <c r="BF9" s="231">
        <f>IF(ISBLANK(Výsledky!$MG$3),"",Výsledky!MG65)</f>
        <v>10</v>
      </c>
      <c r="BG9" s="231" t="str">
        <f>IF(ISBLANK(Výsledky!$MN$3),"",Výsledky!MN65)</f>
        <v/>
      </c>
      <c r="BH9" s="231">
        <f>IF(ISBLANK(Výsledky!$MU$3),"",Výsledky!MU65)</f>
        <v>50</v>
      </c>
      <c r="BI9" s="231" t="str">
        <f>IF(ISBLANK(Výsledky!$NB$3),"",Výsledky!NB65)</f>
        <v/>
      </c>
      <c r="BJ9" s="231" t="str">
        <f>IF(ISBLANK(Výsledky!$NI$3),"",Výsledky!NI65)</f>
        <v/>
      </c>
      <c r="BK9" s="231" t="str">
        <f>IF(ISBLANK(Výsledky!$NP$3),"",Výsledky!NP65)</f>
        <v/>
      </c>
      <c r="BL9" s="231" t="str">
        <f>IF(ISBLANK(Výsledky!$NW$3),"",Výsledky!NW65)</f>
        <v/>
      </c>
      <c r="BM9" s="231" t="str">
        <f>IF(ISBLANK(Výsledky!$OD$3),"",Výsledky!OD65)</f>
        <v/>
      </c>
      <c r="BN9" s="231" t="str">
        <f>IF(ISBLANK(Výsledky!$OK$3),"",Výsledky!OK65)</f>
        <v/>
      </c>
      <c r="BO9" s="231" t="str">
        <f>IF(ISBLANK(Výsledky!$OR$3),"",Výsledky!OR65)</f>
        <v/>
      </c>
      <c r="BP9" s="231" t="str">
        <f>IF(ISBLANK(Výsledky!$OY$3),"",Výsledky!OY65)</f>
        <v/>
      </c>
      <c r="BQ9" s="231" t="str">
        <f>IF(ISBLANK(Výsledky!$PF$3),"",Výsledky!PF65)</f>
        <v/>
      </c>
      <c r="BR9" s="231" t="str">
        <f>IF(ISBLANK(Výsledky!$PM$3),"",Výsledky!PM65)</f>
        <v/>
      </c>
      <c r="BS9" s="231" t="str">
        <f>IF(ISBLANK(Výsledky!$PT$3),"",Výsledky!PT65)</f>
        <v/>
      </c>
      <c r="BT9" s="231" t="str">
        <f>IF(ISBLANK(Výsledky!$QA$3),"",Výsledky!QA65)</f>
        <v/>
      </c>
      <c r="BU9" s="231" t="str">
        <f>IF(ISBLANK(Výsledky!$QH$3),"",Výsledky!QH65)</f>
        <v/>
      </c>
      <c r="BV9" s="231" t="str">
        <f>IF(ISBLANK(Výsledky!$QO$3),"",Výsledky!QO65)</f>
        <v/>
      </c>
      <c r="BW9" s="263" t="str">
        <f>IF(ISBLANK(Výsledky!$QV$3),"",Výsledky!QV65)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16" t="s">
        <v>98</v>
      </c>
      <c r="C10" s="48">
        <f>Tipy!A51</f>
        <v>5</v>
      </c>
      <c r="D10" s="218" t="str">
        <f>IF(Tipy!B51="","",Tipy!B51)</f>
        <v>Pato</v>
      </c>
      <c r="E10" s="46">
        <f>SUM(F10:J10)</f>
        <v>1710</v>
      </c>
      <c r="F10" s="222">
        <f>IF(ISBLANK(Výsledky!$I$3),"-",SUM(K10:O10,Q10,S10,U10,V10,X10,Z10,AB10,AC10,AE10:AG10,AI10,AK10:AM10,AP10,AS10:AU10,AW10,AY10,BB10,BD10,BG10:BJ10,BL10,BO10,BP10,BR10,BT10,BU10))</f>
        <v>1120</v>
      </c>
      <c r="G10" s="242">
        <f>IF(ISBLANK(Výsledky!$AY$3),"-",SUM(P10,T10,W10,AA10,AD10,AH10,AV10,AX10,BC10,BE10,BK10,BM10,BQ10,BS10,BV10))</f>
        <v>280</v>
      </c>
      <c r="H10" s="243">
        <f>IF(ISBLANK(Výsledky!$BM$3),"-",SUM(R10,Y10,AJ10,AO10,AQ10,AZ10))</f>
        <v>190</v>
      </c>
      <c r="I10" s="223">
        <f>IF(ISBLANK(Výsledky!$GI$3),"-",SUM(AN10,AR10,BA10,BF10,BN10,BW10))</f>
        <v>120</v>
      </c>
      <c r="J10" s="237" t="str">
        <f>IF(ISBLANK(Výsledky!$I$3),"",Výsledky!I57)</f>
        <v>-</v>
      </c>
      <c r="K10" s="240">
        <f>IF(ISBLANK(Výsledky!$P$3),"",Výsledky!P57)</f>
        <v>0</v>
      </c>
      <c r="L10" s="241">
        <f>IF(ISBLANK(Výsledky!$W$3),"",Výsledky!W57)</f>
        <v>70</v>
      </c>
      <c r="M10" s="231">
        <f>IF(ISBLANK(Výsledky!$AD$3),"",Výsledky!AD57)</f>
        <v>30</v>
      </c>
      <c r="N10" s="231">
        <f>IF(ISBLANK(Výsledky!$AK$3),"",Výsledky!AK57)</f>
        <v>50</v>
      </c>
      <c r="O10" s="231">
        <f>IF(ISBLANK(Výsledky!$AR$3),"",Výsledky!AR57)</f>
        <v>60</v>
      </c>
      <c r="P10" s="231">
        <f>IF(ISBLANK(Výsledky!$AY$3),"",Výsledky!AY57)</f>
        <v>60</v>
      </c>
      <c r="Q10" s="231">
        <f>IF(ISBLANK(Výsledky!$BF$3),"",Výsledky!BF57)</f>
        <v>50</v>
      </c>
      <c r="R10" s="231">
        <f>IF(ISBLANK(Výsledky!$BM$3),"",Výsledky!BM57)</f>
        <v>80</v>
      </c>
      <c r="S10" s="231">
        <f>IF(ISBLANK(Výsledky!$BT$3),"",Výsledky!BT57)</f>
        <v>0</v>
      </c>
      <c r="T10" s="231">
        <f>IF(ISBLANK(Výsledky!$CA$3),"",Výsledky!CA57)</f>
        <v>50</v>
      </c>
      <c r="U10" s="231">
        <f>IF(ISBLANK(Výsledky!$CH$3),"",Výsledky!CH57)</f>
        <v>30</v>
      </c>
      <c r="V10" s="231">
        <f>IF(ISBLANK(Výsledky!$CO$3),"",Výsledky!CO57)</f>
        <v>40</v>
      </c>
      <c r="W10" s="231">
        <f>IF(ISBLANK(Výsledky!$CV$3),"",Výsledky!CV57)</f>
        <v>40</v>
      </c>
      <c r="X10" s="231">
        <f>IF(ISBLANK(Výsledky!$DC$3),"",Výsledky!DC57)</f>
        <v>50</v>
      </c>
      <c r="Y10" s="231">
        <f>IF(ISBLANK(Výsledky!$DJ$3),"",Výsledky!DJ57)</f>
        <v>30</v>
      </c>
      <c r="Z10" s="231">
        <f>IF(ISBLANK(Výsledky!$DQ$3),"",Výsledky!DQ57)</f>
        <v>0</v>
      </c>
      <c r="AA10" s="231">
        <f>IF(ISBLANK(Výsledky!$DX$3),"",Výsledky!DX57)</f>
        <v>20</v>
      </c>
      <c r="AB10" s="231">
        <f>IF(ISBLANK(Výsledky!$EE$3),"",Výsledky!EE57)</f>
        <v>80</v>
      </c>
      <c r="AC10" s="231">
        <f>IF(ISBLANK(Výsledky!$EL$3),"",Výsledky!EL57)</f>
        <v>10</v>
      </c>
      <c r="AD10" s="231">
        <f>IF(ISBLANK(Výsledky!$ES$3),"",Výsledky!ES57)</f>
        <v>30</v>
      </c>
      <c r="AE10" s="231">
        <f>IF(ISBLANK(Výsledky!$EZ$3),"",Výsledky!EZ57)</f>
        <v>20</v>
      </c>
      <c r="AF10" s="231">
        <f>IF(ISBLANK(Výsledky!$FG$3),"",Výsledky!FG57)</f>
        <v>50</v>
      </c>
      <c r="AG10" s="231">
        <f>IF(ISBLANK(Výsledky!$FN$3),"",Výsledky!FN57)</f>
        <v>50</v>
      </c>
      <c r="AH10" s="231">
        <f>IF(ISBLANK(Výsledky!$FU$3),"",Výsledky!FU57)</f>
        <v>20</v>
      </c>
      <c r="AI10" s="231">
        <f>IF(ISBLANK(Výsledky!$GB$3),"",Výsledky!GB57)</f>
        <v>0</v>
      </c>
      <c r="AJ10" s="231">
        <f>IF(ISBLANK(Výsledky!$GI$3),"",Výsledky!GI57)</f>
        <v>20</v>
      </c>
      <c r="AK10" s="231">
        <f>IF(ISBLANK(Výsledky!$GP$3),"",Výsledky!GP57)</f>
        <v>60</v>
      </c>
      <c r="AL10" s="231">
        <f>IF(ISBLANK(Výsledky!$GW$3),"",Výsledky!GW57)</f>
        <v>60</v>
      </c>
      <c r="AM10" s="231">
        <f>IF(ISBLANK(Výsledky!$HD$3),"",Výsledky!HD57)</f>
        <v>20</v>
      </c>
      <c r="AN10" s="231">
        <f>IF(ISBLANK(Výsledky!$HK$3),"",Výsledky!HK57)</f>
        <v>20</v>
      </c>
      <c r="AO10" s="231">
        <f>IF(ISBLANK(Výsledky!$HR$3),"",Výsledky!HR57)</f>
        <v>60</v>
      </c>
      <c r="AP10" s="231">
        <f>IF(ISBLANK(Výsledky!$HY$3),"",Výsledky!HY57)</f>
        <v>40</v>
      </c>
      <c r="AQ10" s="231">
        <f>IF(ISBLANK(Výsledky!$IF$3),"",Výsledky!IF57)</f>
        <v>0</v>
      </c>
      <c r="AR10" s="231">
        <f>IF(ISBLANK(Výsledky!$IM$3),"",Výsledky!IM57)</f>
        <v>40</v>
      </c>
      <c r="AS10" s="231">
        <f>IF(ISBLANK(Výsledky!$IT$3),"",Výsledky!IT57)</f>
        <v>40</v>
      </c>
      <c r="AT10" s="231">
        <f>IF(ISBLANK(Výsledky!$JA$3),"",Výsledky!JA57)</f>
        <v>0</v>
      </c>
      <c r="AU10" s="231">
        <f>IF(ISBLANK(Výsledky!$JH$3),"",Výsledky!JH57)</f>
        <v>80</v>
      </c>
      <c r="AV10" s="231" t="str">
        <f>IF(ISBLANK(Výsledky!$JO$3),"",Výsledky!JO57)</f>
        <v/>
      </c>
      <c r="AW10" s="231">
        <f>IF(ISBLANK(Výsledky!$JV$3),"",Výsledky!JV57)</f>
        <v>50</v>
      </c>
      <c r="AX10" s="231" t="str">
        <f>IF(ISBLANK(Výsledky!$KC$3),"",Výsledky!KC57)</f>
        <v/>
      </c>
      <c r="AY10" s="231">
        <f>IF(ISBLANK(Výsledky!$KJ$3),"",Výsledky!KJ57)</f>
        <v>70</v>
      </c>
      <c r="AZ10" s="231">
        <f>IF(ISBLANK(Výsledky!$KQ$3),"",Výsledky!KQ57)</f>
        <v>0</v>
      </c>
      <c r="BA10" s="231">
        <f>IF(ISBLANK(Výsledky!$KX$3),"",Výsledky!KX57)</f>
        <v>30</v>
      </c>
      <c r="BB10" s="231">
        <f>IF(ISBLANK(Výsledky!$LE$3),"",Výsledky!LE57)</f>
        <v>20</v>
      </c>
      <c r="BC10" s="231" t="str">
        <f>IF(ISBLANK(Výsledky!$LL$3),"",Výsledky!LL57)</f>
        <v>-</v>
      </c>
      <c r="BD10" s="231">
        <f>IF(ISBLANK(Výsledky!$LS$3),"",Výsledky!LS57)</f>
        <v>10</v>
      </c>
      <c r="BE10" s="231">
        <f>IF(ISBLANK(Výsledky!$LZ$3),"",Výsledky!LZ57)</f>
        <v>60</v>
      </c>
      <c r="BF10" s="231">
        <f>IF(ISBLANK(Výsledky!$MG$3),"",Výsledky!MG57)</f>
        <v>30</v>
      </c>
      <c r="BG10" s="231" t="str">
        <f>IF(ISBLANK(Výsledky!$MN$3),"",Výsledky!MN57)</f>
        <v/>
      </c>
      <c r="BH10" s="231">
        <f>IF(ISBLANK(Výsledky!$MU$3),"",Výsledky!MU57)</f>
        <v>80</v>
      </c>
      <c r="BI10" s="231" t="str">
        <f>IF(ISBLANK(Výsledky!$NB$3),"",Výsledky!NB57)</f>
        <v/>
      </c>
      <c r="BJ10" s="231" t="str">
        <f>IF(ISBLANK(Výsledky!$NI$3),"",Výsledky!NI57)</f>
        <v/>
      </c>
      <c r="BK10" s="231" t="str">
        <f>IF(ISBLANK(Výsledky!$NP$3),"",Výsledky!NP57)</f>
        <v/>
      </c>
      <c r="BL10" s="231" t="str">
        <f>IF(ISBLANK(Výsledky!$NW$3),"",Výsledky!NW57)</f>
        <v/>
      </c>
      <c r="BM10" s="231" t="str">
        <f>IF(ISBLANK(Výsledky!$OD$3),"",Výsledky!OD57)</f>
        <v/>
      </c>
      <c r="BN10" s="231" t="str">
        <f>IF(ISBLANK(Výsledky!$OK$3),"",Výsledky!OK57)</f>
        <v/>
      </c>
      <c r="BO10" s="231" t="str">
        <f>IF(ISBLANK(Výsledky!$OR$3),"",Výsledky!OR57)</f>
        <v/>
      </c>
      <c r="BP10" s="231" t="str">
        <f>IF(ISBLANK(Výsledky!$OY$3),"",Výsledky!OY57)</f>
        <v/>
      </c>
      <c r="BQ10" s="231" t="str">
        <f>IF(ISBLANK(Výsledky!$PF$3),"",Výsledky!PF57)</f>
        <v/>
      </c>
      <c r="BR10" s="231" t="str">
        <f>IF(ISBLANK(Výsledky!$PM$3),"",Výsledky!PM57)</f>
        <v/>
      </c>
      <c r="BS10" s="231" t="str">
        <f>IF(ISBLANK(Výsledky!$PT$3),"",Výsledky!PT57)</f>
        <v/>
      </c>
      <c r="BT10" s="231" t="str">
        <f>IF(ISBLANK(Výsledky!$QA$3),"",Výsledky!QA57)</f>
        <v/>
      </c>
      <c r="BU10" s="231" t="str">
        <f>IF(ISBLANK(Výsledky!$QH$3),"",Výsledky!QH57)</f>
        <v/>
      </c>
      <c r="BV10" s="231" t="str">
        <f>IF(ISBLANK(Výsledky!$QO$3),"",Výsledky!QO57)</f>
        <v/>
      </c>
      <c r="BW10" s="263" t="str">
        <f>IF(ISBLANK(Výsledky!$QV$3),"",Výsledky!QV57)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16" t="s">
        <v>99</v>
      </c>
      <c r="C11" s="48">
        <f>Tipy!A26</f>
        <v>31</v>
      </c>
      <c r="D11" s="218" t="str">
        <f>IF(Tipy!B26="","",Tipy!B26)</f>
        <v>jirka1618</v>
      </c>
      <c r="E11" s="46">
        <f>SUM(F11:J11)</f>
        <v>1700</v>
      </c>
      <c r="F11" s="222">
        <f>IF(ISBLANK(Výsledky!$I$3),"-",SUM(K11:O11,Q11,S11,U11,V11,X11,Z11,AB11,AC11,AE11:AG11,AI11,AK11:AM11,AP11,AS11:AU11,AW11,AY11,BB11,BD11,BG11:BJ11,BL11,BO11,BP11,BR11,BT11,BU11))</f>
        <v>1040</v>
      </c>
      <c r="G11" s="242">
        <f>IF(ISBLANK(Výsledky!$AY$3),"-",SUM(P11,T11,W11,AA11,AD11,AH11,AV11,AX11,BC11,BE11,BK11,BM11,BQ11,BS11,BV11))</f>
        <v>300</v>
      </c>
      <c r="H11" s="363">
        <f>IF(ISBLANK(Výsledky!$BM$3),"-",SUM(R11,Y11,AJ11,AO11,AQ11,AZ11))</f>
        <v>130</v>
      </c>
      <c r="I11" s="223">
        <f>IF(ISBLANK(Výsledky!$GI$3),"-",SUM(AN11,AR11,BA11,BF11,BN11,BW11))</f>
        <v>230</v>
      </c>
      <c r="J11" s="237" t="str">
        <f>IF(ISBLANK(Výsledky!$I$3),"",Výsledky!I32)</f>
        <v>-</v>
      </c>
      <c r="K11" s="240">
        <f>IF(ISBLANK(Výsledky!$P$3),"",Výsledky!P32)</f>
        <v>0</v>
      </c>
      <c r="L11" s="241">
        <f>IF(ISBLANK(Výsledky!$W$3),"",Výsledky!W32)</f>
        <v>40</v>
      </c>
      <c r="M11" s="231">
        <f>IF(ISBLANK(Výsledky!$AD$3),"",Výsledky!AD32)</f>
        <v>80</v>
      </c>
      <c r="N11" s="231">
        <f>IF(ISBLANK(Výsledky!$AK$3),"",Výsledky!AK32)</f>
        <v>100</v>
      </c>
      <c r="O11" s="231">
        <f>IF(ISBLANK(Výsledky!$AR$3),"",Výsledky!AR32)</f>
        <v>30</v>
      </c>
      <c r="P11" s="231">
        <f>IF(ISBLANK(Výsledky!$AY$3),"",Výsledky!AY32)</f>
        <v>100</v>
      </c>
      <c r="Q11" s="231">
        <f>IF(ISBLANK(Výsledky!$BF$3),"",Výsledky!BF32)</f>
        <v>40</v>
      </c>
      <c r="R11" s="231">
        <f>IF(ISBLANK(Výsledky!$BM$3),"",Výsledky!BM32)</f>
        <v>20</v>
      </c>
      <c r="S11" s="231">
        <f>IF(ISBLANK(Výsledky!$BT$3),"",Výsledky!BT32)</f>
        <v>0</v>
      </c>
      <c r="T11" s="231">
        <f>IF(ISBLANK(Výsledky!$CA$3),"",Výsledky!CA32)</f>
        <v>30</v>
      </c>
      <c r="U11" s="231">
        <f>IF(ISBLANK(Výsledky!$CH$3),"",Výsledky!CH32)</f>
        <v>20</v>
      </c>
      <c r="V11" s="231">
        <f>IF(ISBLANK(Výsledky!$CO$3),"",Výsledky!CO32)</f>
        <v>60</v>
      </c>
      <c r="W11" s="231">
        <f>IF(ISBLANK(Výsledky!$CV$3),"",Výsledky!CV32)</f>
        <v>60</v>
      </c>
      <c r="X11" s="231">
        <f>IF(ISBLANK(Výsledky!$DC$3),"",Výsledky!DC32)</f>
        <v>80</v>
      </c>
      <c r="Y11" s="231" t="str">
        <f>IF(ISBLANK(Výsledky!$DJ$3),"",Výsledky!DJ32)</f>
        <v>-</v>
      </c>
      <c r="Z11" s="231">
        <f>IF(ISBLANK(Výsledky!$DQ$3),"",Výsledky!DQ32)</f>
        <v>0</v>
      </c>
      <c r="AA11" s="231">
        <f>IF(ISBLANK(Výsledky!$DX$3),"",Výsledky!DX32)</f>
        <v>0</v>
      </c>
      <c r="AB11" s="231">
        <f>IF(ISBLANK(Výsledky!$EE$3),"",Výsledky!EE32)</f>
        <v>100</v>
      </c>
      <c r="AC11" s="231">
        <f>IF(ISBLANK(Výsledky!$EL$3),"",Výsledky!EL32)</f>
        <v>10</v>
      </c>
      <c r="AD11" s="231">
        <f>IF(ISBLANK(Výsledky!$ES$3),"",Výsledky!ES32)</f>
        <v>30</v>
      </c>
      <c r="AE11" s="231">
        <f>IF(ISBLANK(Výsledky!$EZ$3),"",Výsledky!EZ32)</f>
        <v>20</v>
      </c>
      <c r="AF11" s="231">
        <f>IF(ISBLANK(Výsledky!$FG$3),"",Výsledky!FG32)</f>
        <v>40</v>
      </c>
      <c r="AG11" s="231">
        <f>IF(ISBLANK(Výsledky!$FN$3),"",Výsledky!FN32)</f>
        <v>40</v>
      </c>
      <c r="AH11" s="231">
        <f>IF(ISBLANK(Výsledky!$FU$3),"",Výsledky!FU32)</f>
        <v>20</v>
      </c>
      <c r="AI11" s="231">
        <f>IF(ISBLANK(Výsledky!$GB$3),"",Výsledky!GB32)</f>
        <v>0</v>
      </c>
      <c r="AJ11" s="231">
        <f>IF(ISBLANK(Výsledky!$GI$3),"",Výsledky!GI32)</f>
        <v>70</v>
      </c>
      <c r="AK11" s="231">
        <f>IF(ISBLANK(Výsledky!$GP$3),"",Výsledky!GP32)</f>
        <v>50</v>
      </c>
      <c r="AL11" s="231">
        <f>IF(ISBLANK(Výsledky!$GW$3),"",Výsledky!GW32)</f>
        <v>30</v>
      </c>
      <c r="AM11" s="231">
        <f>IF(ISBLANK(Výsledky!$HD$3),"",Výsledky!HD32)</f>
        <v>60</v>
      </c>
      <c r="AN11" s="231">
        <f>IF(ISBLANK(Výsledky!$HK$3),"",Výsledky!HK32)</f>
        <v>60</v>
      </c>
      <c r="AO11" s="231">
        <f>IF(ISBLANK(Výsledky!$HR$3),"",Výsledky!HR32)</f>
        <v>40</v>
      </c>
      <c r="AP11" s="231">
        <f>IF(ISBLANK(Výsledky!$HY$3),"",Výsledky!HY32)</f>
        <v>70</v>
      </c>
      <c r="AQ11" s="231">
        <f>IF(ISBLANK(Výsledky!$IF$3),"",Výsledky!IF32)</f>
        <v>0</v>
      </c>
      <c r="AR11" s="231">
        <f>IF(ISBLANK(Výsledky!$IM$3),"",Výsledky!IM32)</f>
        <v>40</v>
      </c>
      <c r="AS11" s="231">
        <f>IF(ISBLANK(Výsledky!$IT$3),"",Výsledky!IT32)</f>
        <v>20</v>
      </c>
      <c r="AT11" s="231">
        <f>IF(ISBLANK(Výsledky!$JA$3),"",Výsledky!JA32)</f>
        <v>0</v>
      </c>
      <c r="AU11" s="231" t="str">
        <f>IF(ISBLANK(Výsledky!$JH$3),"",Výsledky!JH32)</f>
        <v>-</v>
      </c>
      <c r="AV11" s="231" t="str">
        <f>IF(ISBLANK(Výsledky!$JO$3),"",Výsledky!JO32)</f>
        <v/>
      </c>
      <c r="AW11" s="231">
        <f>IF(ISBLANK(Výsledky!$JV$3),"",Výsledky!JV32)</f>
        <v>60</v>
      </c>
      <c r="AX11" s="231" t="str">
        <f>IF(ISBLANK(Výsledky!$KC$3),"",Výsledky!KC32)</f>
        <v/>
      </c>
      <c r="AY11" s="231">
        <f>IF(ISBLANK(Výsledky!$KJ$3),"",Výsledky!KJ32)</f>
        <v>20</v>
      </c>
      <c r="AZ11" s="231">
        <f>IF(ISBLANK(Výsledky!$KQ$3),"",Výsledky!KQ32)</f>
        <v>0</v>
      </c>
      <c r="BA11" s="231">
        <f>IF(ISBLANK(Výsledky!$KX$3),"",Výsledky!KX32)</f>
        <v>90</v>
      </c>
      <c r="BB11" s="231">
        <f>IF(ISBLANK(Výsledky!$LE$3),"",Výsledky!LE32)</f>
        <v>20</v>
      </c>
      <c r="BC11" s="231">
        <f>IF(ISBLANK(Výsledky!$LL$3),"",Výsledky!LL32)</f>
        <v>20</v>
      </c>
      <c r="BD11" s="231">
        <f>IF(ISBLANK(Výsledky!$LS$3),"",Výsledky!LS32)</f>
        <v>10</v>
      </c>
      <c r="BE11" s="231">
        <f>IF(ISBLANK(Výsledky!$LZ$3),"",Výsledky!LZ32)</f>
        <v>40</v>
      </c>
      <c r="BF11" s="231">
        <f>IF(ISBLANK(Výsledky!$MG$3),"",Výsledky!MG32)</f>
        <v>40</v>
      </c>
      <c r="BG11" s="231" t="str">
        <f>IF(ISBLANK(Výsledky!$MN$3),"",Výsledky!MN32)</f>
        <v/>
      </c>
      <c r="BH11" s="231">
        <f>IF(ISBLANK(Výsledky!$MU$3),"",Výsledky!MU32)</f>
        <v>40</v>
      </c>
      <c r="BI11" s="231" t="str">
        <f>IF(ISBLANK(Výsledky!$NB$3),"",Výsledky!NB32)</f>
        <v/>
      </c>
      <c r="BJ11" s="231" t="str">
        <f>IF(ISBLANK(Výsledky!$NI$3),"",Výsledky!NI32)</f>
        <v/>
      </c>
      <c r="BK11" s="231" t="str">
        <f>IF(ISBLANK(Výsledky!$NP$3),"",Výsledky!NP32)</f>
        <v/>
      </c>
      <c r="BL11" s="231" t="str">
        <f>IF(ISBLANK(Výsledky!$NW$3),"",Výsledky!NW32)</f>
        <v/>
      </c>
      <c r="BM11" s="231" t="str">
        <f>IF(ISBLANK(Výsledky!$OD$3),"",Výsledky!OD32)</f>
        <v/>
      </c>
      <c r="BN11" s="231" t="str">
        <f>IF(ISBLANK(Výsledky!$OK$3),"",Výsledky!OK32)</f>
        <v/>
      </c>
      <c r="BO11" s="231" t="str">
        <f>IF(ISBLANK(Výsledky!$OR$3),"",Výsledky!OR32)</f>
        <v/>
      </c>
      <c r="BP11" s="231" t="str">
        <f>IF(ISBLANK(Výsledky!$OY$3),"",Výsledky!OY32)</f>
        <v/>
      </c>
      <c r="BQ11" s="231" t="str">
        <f>IF(ISBLANK(Výsledky!$PF$3),"",Výsledky!PF32)</f>
        <v/>
      </c>
      <c r="BR11" s="231" t="str">
        <f>IF(ISBLANK(Výsledky!$PM$3),"",Výsledky!PM32)</f>
        <v/>
      </c>
      <c r="BS11" s="231" t="str">
        <f>IF(ISBLANK(Výsledky!$PT$3),"",Výsledky!PT32)</f>
        <v/>
      </c>
      <c r="BT11" s="231" t="str">
        <f>IF(ISBLANK(Výsledky!$QA$3),"",Výsledky!QA32)</f>
        <v/>
      </c>
      <c r="BU11" s="231" t="str">
        <f>IF(ISBLANK(Výsledky!$QH$3),"",Výsledky!QH32)</f>
        <v/>
      </c>
      <c r="BV11" s="231" t="str">
        <f>IF(ISBLANK(Výsledky!$QO$3),"",Výsledky!QO32)</f>
        <v/>
      </c>
      <c r="BW11" s="263" t="str">
        <f>IF(ISBLANK(Výsledky!$QV$3),"",Výsledky!QV32)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16" t="s">
        <v>100</v>
      </c>
      <c r="C12" s="48">
        <f>Tipy!A20</f>
        <v>9</v>
      </c>
      <c r="D12" s="218" t="str">
        <f>IF(Tipy!B20="","",Tipy!B20)</f>
        <v>fedd</v>
      </c>
      <c r="E12" s="46">
        <f>SUM(F12:J12)</f>
        <v>1680</v>
      </c>
      <c r="F12" s="222">
        <f>IF(ISBLANK(Výsledky!$I$3),"-",SUM(K12:O12,Q12,S12,U12,V12,X12,Z12,AB12,AC12,AE12:AG12,AI12,AK12:AM12,AP12,AS12:AU12,AW12,AY12,BB12,BD12,BG12:BJ12,BL12,BO12,BP12,BR12,BT12,BU12))</f>
        <v>1020</v>
      </c>
      <c r="G12" s="242">
        <f>IF(ISBLANK(Výsledky!$AY$3),"-",SUM(P12,T12,W12,AA12,AD12,AH12,AV12,AX12,BC12,BE12,BK12,BM12,BQ12,BS12,BV12))</f>
        <v>260</v>
      </c>
      <c r="H12" s="243">
        <f>IF(ISBLANK(Výsledky!$BM$3),"-",SUM(R12,Y12,AJ12,AO12,AQ12,AZ12))</f>
        <v>280</v>
      </c>
      <c r="I12" s="223">
        <f>IF(ISBLANK(Výsledky!$GI$3),"-",SUM(AN12,AR12,BA12,BF12,BN12,BW12))</f>
        <v>120</v>
      </c>
      <c r="J12" s="237" t="str">
        <f>IF(ISBLANK(Výsledky!$I$3),"",Výsledky!I26)</f>
        <v>-</v>
      </c>
      <c r="K12" s="240">
        <f>IF(ISBLANK(Výsledky!$P$3),"",Výsledky!P26)</f>
        <v>10</v>
      </c>
      <c r="L12" s="241">
        <f>IF(ISBLANK(Výsledky!$W$3),"",Výsledky!W26)</f>
        <v>20</v>
      </c>
      <c r="M12" s="231">
        <f>IF(ISBLANK(Výsledky!$AD$3),"",Výsledky!AD26)</f>
        <v>30</v>
      </c>
      <c r="N12" s="231">
        <f>IF(ISBLANK(Výsledky!$AK$3),"",Výsledky!AK26)</f>
        <v>80</v>
      </c>
      <c r="O12" s="231">
        <f>IF(ISBLANK(Výsledky!$AR$3),"",Výsledky!AR26)</f>
        <v>50</v>
      </c>
      <c r="P12" s="231">
        <f>IF(ISBLANK(Výsledky!$AY$3),"",Výsledky!AY26)</f>
        <v>30</v>
      </c>
      <c r="Q12" s="231">
        <f>IF(ISBLANK(Výsledky!$BF$3),"",Výsledky!BF26)</f>
        <v>80</v>
      </c>
      <c r="R12" s="231">
        <f>IF(ISBLANK(Výsledky!$BM$3),"",Výsledky!BM26)</f>
        <v>40</v>
      </c>
      <c r="S12" s="231">
        <f>IF(ISBLANK(Výsledky!$BT$3),"",Výsledky!BT26)</f>
        <v>0</v>
      </c>
      <c r="T12" s="231">
        <f>IF(ISBLANK(Výsledky!$CA$3),"",Výsledky!CA26)</f>
        <v>30</v>
      </c>
      <c r="U12" s="231">
        <f>IF(ISBLANK(Výsledky!$CH$3),"",Výsledky!CH26)</f>
        <v>20</v>
      </c>
      <c r="V12" s="231">
        <f>IF(ISBLANK(Výsledky!$CO$3),"",Výsledky!CO26)</f>
        <v>50</v>
      </c>
      <c r="W12" s="231">
        <f>IF(ISBLANK(Výsledky!$CV$3),"",Výsledky!CV26)</f>
        <v>40</v>
      </c>
      <c r="X12" s="231">
        <f>IF(ISBLANK(Výsledky!$DC$3),"",Výsledky!DC26)</f>
        <v>50</v>
      </c>
      <c r="Y12" s="231">
        <f>IF(ISBLANK(Výsledky!$DJ$3),"",Výsledky!DJ26)</f>
        <v>60</v>
      </c>
      <c r="Z12" s="231">
        <f>IF(ISBLANK(Výsledky!$DQ$3),"",Výsledky!DQ26)</f>
        <v>0</v>
      </c>
      <c r="AA12" s="231">
        <f>IF(ISBLANK(Výsledky!$DX$3),"",Výsledky!DX26)</f>
        <v>0</v>
      </c>
      <c r="AB12" s="231">
        <f>IF(ISBLANK(Výsledky!$EE$3),"",Výsledky!EE26)</f>
        <v>80</v>
      </c>
      <c r="AC12" s="231">
        <f>IF(ISBLANK(Výsledky!$EL$3),"",Výsledky!EL26)</f>
        <v>60</v>
      </c>
      <c r="AD12" s="231">
        <f>IF(ISBLANK(Výsledky!$ES$3),"",Výsledky!ES26)</f>
        <v>50</v>
      </c>
      <c r="AE12" s="231">
        <f>IF(ISBLANK(Výsledky!$EZ$3),"",Výsledky!EZ26)</f>
        <v>40</v>
      </c>
      <c r="AF12" s="231">
        <f>IF(ISBLANK(Výsledky!$FG$3),"",Výsledky!FG26)</f>
        <v>20</v>
      </c>
      <c r="AG12" s="231">
        <f>IF(ISBLANK(Výsledky!$FN$3),"",Výsledky!FN26)</f>
        <v>70</v>
      </c>
      <c r="AH12" s="231">
        <f>IF(ISBLANK(Výsledky!$FU$3),"",Výsledky!FU26)</f>
        <v>10</v>
      </c>
      <c r="AI12" s="231">
        <f>IF(ISBLANK(Výsledky!$GB$3),"",Výsledky!GB26)</f>
        <v>0</v>
      </c>
      <c r="AJ12" s="231">
        <f>IF(ISBLANK(Výsledky!$GI$3),"",Výsledky!GI26)</f>
        <v>70</v>
      </c>
      <c r="AK12" s="231">
        <f>IF(ISBLANK(Výsledky!$GP$3),"",Výsledky!GP26)</f>
        <v>50</v>
      </c>
      <c r="AL12" s="231" t="str">
        <f>IF(ISBLANK(Výsledky!$GW$3),"",Výsledky!GW26)</f>
        <v>-</v>
      </c>
      <c r="AM12" s="231">
        <f>IF(ISBLANK(Výsledky!$HD$3),"",Výsledky!HD26)</f>
        <v>40</v>
      </c>
      <c r="AN12" s="231">
        <f>IF(ISBLANK(Výsledky!$HK$3),"",Výsledky!HK26)</f>
        <v>20</v>
      </c>
      <c r="AO12" s="231">
        <f>IF(ISBLANK(Výsledky!$HR$3),"",Výsledky!HR26)</f>
        <v>50</v>
      </c>
      <c r="AP12" s="231">
        <f>IF(ISBLANK(Výsledky!$HY$3),"",Výsledky!HY26)</f>
        <v>40</v>
      </c>
      <c r="AQ12" s="231">
        <f>IF(ISBLANK(Výsledky!$IF$3),"",Výsledky!IF26)</f>
        <v>0</v>
      </c>
      <c r="AR12" s="231">
        <f>IF(ISBLANK(Výsledky!$IM$3),"",Výsledky!IM26)</f>
        <v>40</v>
      </c>
      <c r="AS12" s="231">
        <f>IF(ISBLANK(Výsledky!$IT$3),"",Výsledky!IT26)</f>
        <v>30</v>
      </c>
      <c r="AT12" s="231">
        <f>IF(ISBLANK(Výsledky!$JA$3),"",Výsledky!JA26)</f>
        <v>0</v>
      </c>
      <c r="AU12" s="231">
        <f>IF(ISBLANK(Výsledky!$JH$3),"",Výsledky!JH26)</f>
        <v>50</v>
      </c>
      <c r="AV12" s="231" t="str">
        <f>IF(ISBLANK(Výsledky!$JO$3),"",Výsledky!JO26)</f>
        <v/>
      </c>
      <c r="AW12" s="231">
        <f>IF(ISBLANK(Výsledky!$JV$3),"",Výsledky!JV26)</f>
        <v>20</v>
      </c>
      <c r="AX12" s="231" t="str">
        <f>IF(ISBLANK(Výsledky!$KC$3),"",Výsledky!KC26)</f>
        <v/>
      </c>
      <c r="AY12" s="231">
        <f>IF(ISBLANK(Výsledky!$KJ$3),"",Výsledky!KJ26)</f>
        <v>50</v>
      </c>
      <c r="AZ12" s="231">
        <f>IF(ISBLANK(Výsledky!$KQ$3),"",Výsledky!KQ26)</f>
        <v>60</v>
      </c>
      <c r="BA12" s="231">
        <f>IF(ISBLANK(Výsledky!$KX$3),"",Výsledky!KX26)</f>
        <v>60</v>
      </c>
      <c r="BB12" s="231">
        <f>IF(ISBLANK(Výsledky!$LE$3),"",Výsledky!LE26)</f>
        <v>30</v>
      </c>
      <c r="BC12" s="231">
        <f>IF(ISBLANK(Výsledky!$LL$3),"",Výsledky!LL26)</f>
        <v>40</v>
      </c>
      <c r="BD12" s="231">
        <f>IF(ISBLANK(Výsledky!$LS$3),"",Výsledky!LS26)</f>
        <v>0</v>
      </c>
      <c r="BE12" s="231">
        <f>IF(ISBLANK(Výsledky!$LZ$3),"",Výsledky!LZ26)</f>
        <v>60</v>
      </c>
      <c r="BF12" s="231">
        <f>IF(ISBLANK(Výsledky!$MG$3),"",Výsledky!MG26)</f>
        <v>0</v>
      </c>
      <c r="BG12" s="231" t="str">
        <f>IF(ISBLANK(Výsledky!$MN$3),"",Výsledky!MN26)</f>
        <v/>
      </c>
      <c r="BH12" s="231">
        <f>IF(ISBLANK(Výsledky!$MU$3),"",Výsledky!MU26)</f>
        <v>50</v>
      </c>
      <c r="BI12" s="231" t="str">
        <f>IF(ISBLANK(Výsledky!$NB$3),"",Výsledky!NB26)</f>
        <v/>
      </c>
      <c r="BJ12" s="231" t="str">
        <f>IF(ISBLANK(Výsledky!$NI$3),"",Výsledky!NI26)</f>
        <v/>
      </c>
      <c r="BK12" s="231" t="str">
        <f>IF(ISBLANK(Výsledky!$NP$3),"",Výsledky!NP26)</f>
        <v/>
      </c>
      <c r="BL12" s="231" t="str">
        <f>IF(ISBLANK(Výsledky!$NW$3),"",Výsledky!NW26)</f>
        <v/>
      </c>
      <c r="BM12" s="231" t="str">
        <f>IF(ISBLANK(Výsledky!$OD$3),"",Výsledky!OD26)</f>
        <v/>
      </c>
      <c r="BN12" s="231" t="str">
        <f>IF(ISBLANK(Výsledky!$OK$3),"",Výsledky!OK26)</f>
        <v/>
      </c>
      <c r="BO12" s="231" t="str">
        <f>IF(ISBLANK(Výsledky!$OR$3),"",Výsledky!OR26)</f>
        <v/>
      </c>
      <c r="BP12" s="231" t="str">
        <f>IF(ISBLANK(Výsledky!$OY$3),"",Výsledky!OY26)</f>
        <v/>
      </c>
      <c r="BQ12" s="231" t="str">
        <f>IF(ISBLANK(Výsledky!$PF$3),"",Výsledky!PF26)</f>
        <v/>
      </c>
      <c r="BR12" s="231" t="str">
        <f>IF(ISBLANK(Výsledky!$PM$3),"",Výsledky!PM26)</f>
        <v/>
      </c>
      <c r="BS12" s="231" t="str">
        <f>IF(ISBLANK(Výsledky!$PT$3),"",Výsledky!PT26)</f>
        <v/>
      </c>
      <c r="BT12" s="231" t="str">
        <f>IF(ISBLANK(Výsledky!$QA$3),"",Výsledky!QA26)</f>
        <v/>
      </c>
      <c r="BU12" s="231" t="str">
        <f>IF(ISBLANK(Výsledky!$QH$3),"",Výsledky!QH26)</f>
        <v/>
      </c>
      <c r="BV12" s="231" t="str">
        <f>IF(ISBLANK(Výsledky!$QO$3),"",Výsledky!QO26)</f>
        <v/>
      </c>
      <c r="BW12" s="263" t="str">
        <f>IF(ISBLANK(Výsledky!$QV$3),"",Výsledky!QV26)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16" t="s">
        <v>101</v>
      </c>
      <c r="C13" s="48">
        <f>Tipy!A13</f>
        <v>4</v>
      </c>
      <c r="D13" s="218" t="str">
        <f>IF(Tipy!B13="","",Tipy!B13)</f>
        <v>boss</v>
      </c>
      <c r="E13" s="46">
        <f>SUM(F13:J13)</f>
        <v>1660</v>
      </c>
      <c r="F13" s="222">
        <f>IF(ISBLANK(Výsledky!$I$3),"-",SUM(K13:O13,Q13,S13,U13,V13,X13,Z13,AB13,AC13,AE13:AG13,AI13,AK13:AM13,AP13,AS13:AU13,AW13,AY13,BB13,BD13,BG13:BJ13,BL13,BO13,BP13,BR13,BT13,BU13))</f>
        <v>970</v>
      </c>
      <c r="G13" s="242">
        <f>IF(ISBLANK(Výsledky!$AY$3),"-",SUM(P13,T13,W13,AA13,AD13,AH13,AV13,AX13,BC13,BE13,BK13,BM13,BQ13,BS13,BV13))</f>
        <v>280</v>
      </c>
      <c r="H13" s="243">
        <f>IF(ISBLANK(Výsledky!$BM$3),"-",SUM(R13,Y13,AJ13,AO13,AQ13,AZ13))</f>
        <v>250</v>
      </c>
      <c r="I13" s="223">
        <f>IF(ISBLANK(Výsledky!$GI$3),"-",SUM(AN13,AR13,BA13,BF13,BN13,BW13))</f>
        <v>160</v>
      </c>
      <c r="J13" s="237" t="str">
        <f>IF(ISBLANK(Výsledky!$I$3),"",Výsledky!I19)</f>
        <v>-</v>
      </c>
      <c r="K13" s="240">
        <f>IF(ISBLANK(Výsledky!$P$3),"",Výsledky!P19)</f>
        <v>30</v>
      </c>
      <c r="L13" s="241">
        <f>IF(ISBLANK(Výsledky!$W$3),"",Výsledky!W19)</f>
        <v>40</v>
      </c>
      <c r="M13" s="231">
        <f>IF(ISBLANK(Výsledky!$AD$3),"",Výsledky!AD19)</f>
        <v>60</v>
      </c>
      <c r="N13" s="231">
        <f>IF(ISBLANK(Výsledky!$AK$3),"",Výsledky!AK19)</f>
        <v>50</v>
      </c>
      <c r="O13" s="231">
        <f>IF(ISBLANK(Výsledky!$AR$3),"",Výsledky!AR19)</f>
        <v>20</v>
      </c>
      <c r="P13" s="231">
        <f>IF(ISBLANK(Výsledky!$AY$3),"",Výsledky!AY19)</f>
        <v>80</v>
      </c>
      <c r="Q13" s="231">
        <f>IF(ISBLANK(Výsledky!$BF$3),"",Výsledky!BF19)</f>
        <v>40</v>
      </c>
      <c r="R13" s="231">
        <f>IF(ISBLANK(Výsledky!$BM$3),"",Výsledky!BM19)</f>
        <v>100</v>
      </c>
      <c r="S13" s="231">
        <f>IF(ISBLANK(Výsledky!$BT$3),"",Výsledky!BT19)</f>
        <v>0</v>
      </c>
      <c r="T13" s="231">
        <f>IF(ISBLANK(Výsledky!$CA$3),"",Výsledky!CA19)</f>
        <v>20</v>
      </c>
      <c r="U13" s="231">
        <f>IF(ISBLANK(Výsledky!$CH$3),"",Výsledky!CH19)</f>
        <v>20</v>
      </c>
      <c r="V13" s="231">
        <f>IF(ISBLANK(Výsledky!$CO$3),"",Výsledky!CO19)</f>
        <v>50</v>
      </c>
      <c r="W13" s="231">
        <f>IF(ISBLANK(Výsledky!$CV$3),"",Výsledky!CV19)</f>
        <v>40</v>
      </c>
      <c r="X13" s="231">
        <f>IF(ISBLANK(Výsledky!$DC$3),"",Výsledky!DC19)</f>
        <v>100</v>
      </c>
      <c r="Y13" s="231">
        <f>IF(ISBLANK(Výsledky!$DJ$3),"",Výsledky!DJ19)</f>
        <v>50</v>
      </c>
      <c r="Z13" s="231">
        <f>IF(ISBLANK(Výsledky!$DQ$3),"",Výsledky!DQ19)</f>
        <v>0</v>
      </c>
      <c r="AA13" s="231">
        <f>IF(ISBLANK(Výsledky!$DX$3),"",Výsledky!DX19)</f>
        <v>0</v>
      </c>
      <c r="AB13" s="231">
        <f>IF(ISBLANK(Výsledky!$EE$3),"",Výsledky!EE19)</f>
        <v>50</v>
      </c>
      <c r="AC13" s="231">
        <f>IF(ISBLANK(Výsledky!$EL$3),"",Výsledky!EL19)</f>
        <v>20</v>
      </c>
      <c r="AD13" s="231">
        <f>IF(ISBLANK(Výsledky!$ES$3),"",Výsledky!ES19)</f>
        <v>40</v>
      </c>
      <c r="AE13" s="231">
        <f>IF(ISBLANK(Výsledky!$EZ$3),"",Výsledky!EZ19)</f>
        <v>20</v>
      </c>
      <c r="AF13" s="231">
        <f>IF(ISBLANK(Výsledky!$FG$3),"",Výsledky!FG19)</f>
        <v>20</v>
      </c>
      <c r="AG13" s="231">
        <f>IF(ISBLANK(Výsledky!$FN$3),"",Výsledky!FN19)</f>
        <v>50</v>
      </c>
      <c r="AH13" s="231">
        <f>IF(ISBLANK(Výsledky!$FU$3),"",Výsledky!FU19)</f>
        <v>0</v>
      </c>
      <c r="AI13" s="231">
        <f>IF(ISBLANK(Výsledky!$GB$3),"",Výsledky!GB19)</f>
        <v>0</v>
      </c>
      <c r="AJ13" s="231">
        <f>IF(ISBLANK(Výsledky!$GI$3),"",Výsledky!GI19)</f>
        <v>60</v>
      </c>
      <c r="AK13" s="231">
        <f>IF(ISBLANK(Výsledky!$GP$3),"",Výsledky!GP19)</f>
        <v>50</v>
      </c>
      <c r="AL13" s="231">
        <f>IF(ISBLANK(Výsledky!$GW$3),"",Výsledky!GW19)</f>
        <v>30</v>
      </c>
      <c r="AM13" s="231">
        <f>IF(ISBLANK(Výsledky!$HD$3),"",Výsledky!HD19)</f>
        <v>60</v>
      </c>
      <c r="AN13" s="231">
        <f>IF(ISBLANK(Výsledky!$HK$3),"",Výsledky!HK19)</f>
        <v>30</v>
      </c>
      <c r="AO13" s="231">
        <f>IF(ISBLANK(Výsledky!$HR$3),"",Výsledky!HR19)</f>
        <v>30</v>
      </c>
      <c r="AP13" s="231" t="str">
        <f>IF(ISBLANK(Výsledky!$HY$3),"",Výsledky!HY19)</f>
        <v>-</v>
      </c>
      <c r="AQ13" s="231">
        <f>IF(ISBLANK(Výsledky!$IF$3),"",Výsledky!IF19)</f>
        <v>10</v>
      </c>
      <c r="AR13" s="231">
        <f>IF(ISBLANK(Výsledky!$IM$3),"",Výsledky!IM19)</f>
        <v>70</v>
      </c>
      <c r="AS13" s="231">
        <f>IF(ISBLANK(Výsledky!$IT$3),"",Výsledky!IT19)</f>
        <v>60</v>
      </c>
      <c r="AT13" s="231">
        <f>IF(ISBLANK(Výsledky!$JA$3),"",Výsledky!JA19)</f>
        <v>0</v>
      </c>
      <c r="AU13" s="231">
        <f>IF(ISBLANK(Výsledky!$JH$3),"",Výsledky!JH19)</f>
        <v>80</v>
      </c>
      <c r="AV13" s="231" t="str">
        <f>IF(ISBLANK(Výsledky!$JO$3),"",Výsledky!JO19)</f>
        <v/>
      </c>
      <c r="AW13" s="231">
        <f>IF(ISBLANK(Výsledky!$JV$3),"",Výsledky!JV19)</f>
        <v>20</v>
      </c>
      <c r="AX13" s="231" t="str">
        <f>IF(ISBLANK(Výsledky!$KC$3),"",Výsledky!KC19)</f>
        <v/>
      </c>
      <c r="AY13" s="231" t="str">
        <f>IF(ISBLANK(Výsledky!$KJ$3),"",Výsledky!KJ19)</f>
        <v>-</v>
      </c>
      <c r="AZ13" s="231">
        <f>IF(ISBLANK(Výsledky!$KQ$3),"",Výsledky!KQ19)</f>
        <v>0</v>
      </c>
      <c r="BA13" s="231">
        <f>IF(ISBLANK(Výsledky!$KX$3),"",Výsledky!KX19)</f>
        <v>30</v>
      </c>
      <c r="BB13" s="231">
        <f>IF(ISBLANK(Výsledky!$LE$3),"",Výsledky!LE19)</f>
        <v>40</v>
      </c>
      <c r="BC13" s="231">
        <f>IF(ISBLANK(Výsledky!$LL$3),"",Výsledky!LL19)</f>
        <v>60</v>
      </c>
      <c r="BD13" s="231">
        <f>IF(ISBLANK(Výsledky!$LS$3),"",Výsledky!LS19)</f>
        <v>0</v>
      </c>
      <c r="BE13" s="231">
        <f>IF(ISBLANK(Výsledky!$LZ$3),"",Výsledky!LZ19)</f>
        <v>40</v>
      </c>
      <c r="BF13" s="231">
        <f>IF(ISBLANK(Výsledky!$MG$3),"",Výsledky!MG19)</f>
        <v>30</v>
      </c>
      <c r="BG13" s="231" t="str">
        <f>IF(ISBLANK(Výsledky!$MN$3),"",Výsledky!MN19)</f>
        <v/>
      </c>
      <c r="BH13" s="231">
        <f>IF(ISBLANK(Výsledky!$MU$3),"",Výsledky!MU19)</f>
        <v>60</v>
      </c>
      <c r="BI13" s="231" t="str">
        <f>IF(ISBLANK(Výsledky!$NB$3),"",Výsledky!NB19)</f>
        <v/>
      </c>
      <c r="BJ13" s="231" t="str">
        <f>IF(ISBLANK(Výsledky!$NI$3),"",Výsledky!NI19)</f>
        <v/>
      </c>
      <c r="BK13" s="231" t="str">
        <f>IF(ISBLANK(Výsledky!$NP$3),"",Výsledky!NP19)</f>
        <v/>
      </c>
      <c r="BL13" s="231" t="str">
        <f>IF(ISBLANK(Výsledky!$NW$3),"",Výsledky!NW19)</f>
        <v/>
      </c>
      <c r="BM13" s="231" t="str">
        <f>IF(ISBLANK(Výsledky!$OD$3),"",Výsledky!OD19)</f>
        <v/>
      </c>
      <c r="BN13" s="231" t="str">
        <f>IF(ISBLANK(Výsledky!$OK$3),"",Výsledky!OK19)</f>
        <v/>
      </c>
      <c r="BO13" s="231" t="str">
        <f>IF(ISBLANK(Výsledky!$OR$3),"",Výsledky!OR19)</f>
        <v/>
      </c>
      <c r="BP13" s="231" t="str">
        <f>IF(ISBLANK(Výsledky!$OY$3),"",Výsledky!OY19)</f>
        <v/>
      </c>
      <c r="BQ13" s="231" t="str">
        <f>IF(ISBLANK(Výsledky!$PF$3),"",Výsledky!PF19)</f>
        <v/>
      </c>
      <c r="BR13" s="231" t="str">
        <f>IF(ISBLANK(Výsledky!$PM$3),"",Výsledky!PM19)</f>
        <v/>
      </c>
      <c r="BS13" s="231" t="str">
        <f>IF(ISBLANK(Výsledky!$PT$3),"",Výsledky!PT19)</f>
        <v/>
      </c>
      <c r="BT13" s="231" t="str">
        <f>IF(ISBLANK(Výsledky!$QA$3),"",Výsledky!QA19)</f>
        <v/>
      </c>
      <c r="BU13" s="231" t="str">
        <f>IF(ISBLANK(Výsledky!$QH$3),"",Výsledky!QH19)</f>
        <v/>
      </c>
      <c r="BV13" s="231" t="str">
        <f>IF(ISBLANK(Výsledky!$QO$3),"",Výsledky!QO19)</f>
        <v/>
      </c>
      <c r="BW13" s="263" t="str">
        <f>IF(ISBLANK(Výsledky!$QV$3),"",Výsledky!QV19)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16" t="s">
        <v>102</v>
      </c>
      <c r="C14" s="48">
        <f>Tipy!A21</f>
        <v>34</v>
      </c>
      <c r="D14" s="218" t="str">
        <f>IF(Tipy!B21="","",Tipy!B21)</f>
        <v>Feri</v>
      </c>
      <c r="E14" s="46">
        <f>SUM(F14:J14)</f>
        <v>1660</v>
      </c>
      <c r="F14" s="222">
        <f>IF(ISBLANK(Výsledky!$I$3),"-",SUM(K14:O14,Q14,S14,U14,V14,X14,Z14,AB14,AC14,AE14:AG14,AI14,AK14:AM14,AP14,AS14:AU14,AW14,AY14,BB14,BD14,BG14:BJ14,BL14,BO14,BP14,BR14,BT14,BU14))</f>
        <v>1010</v>
      </c>
      <c r="G14" s="242">
        <f>IF(ISBLANK(Výsledky!$AY$3),"-",SUM(P14,T14,W14,AA14,AD14,AH14,AV14,AX14,BC14,BE14,BK14,BM14,BQ14,BS14,BV14))</f>
        <v>330</v>
      </c>
      <c r="H14" s="243">
        <f>IF(ISBLANK(Výsledky!$BM$3),"-",SUM(R14,Y14,AJ14,AO14,AQ14,AZ14))</f>
        <v>180</v>
      </c>
      <c r="I14" s="223">
        <f>IF(ISBLANK(Výsledky!$GI$3),"-",SUM(AN14,AR14,BA14,BF14,BN14,BW14))</f>
        <v>140</v>
      </c>
      <c r="J14" s="237" t="str">
        <f>IF(ISBLANK(Výsledky!$I$3),"",Výsledky!I27)</f>
        <v>-</v>
      </c>
      <c r="K14" s="240">
        <f>IF(ISBLANK(Výsledky!$P$3),"",Výsledky!P27)</f>
        <v>80</v>
      </c>
      <c r="L14" s="241">
        <f>IF(ISBLANK(Výsledky!$W$3),"",Výsledky!W27)</f>
        <v>40</v>
      </c>
      <c r="M14" s="231">
        <f>IF(ISBLANK(Výsledky!$AD$3),"",Výsledky!AD27)</f>
        <v>10</v>
      </c>
      <c r="N14" s="231">
        <f>IF(ISBLANK(Výsledky!$AK$3),"",Výsledky!AK27)</f>
        <v>50</v>
      </c>
      <c r="O14" s="231">
        <f>IF(ISBLANK(Výsledky!$AR$3),"",Výsledky!AR27)</f>
        <v>40</v>
      </c>
      <c r="P14" s="231">
        <f>IF(ISBLANK(Výsledky!$AY$3),"",Výsledky!AY27)</f>
        <v>100</v>
      </c>
      <c r="Q14" s="231">
        <f>IF(ISBLANK(Výsledky!$BF$3),"",Výsledky!BF27)</f>
        <v>30</v>
      </c>
      <c r="R14" s="231">
        <f>IF(ISBLANK(Výsledky!$BM$3),"",Výsledky!BM27)</f>
        <v>80</v>
      </c>
      <c r="S14" s="231">
        <f>IF(ISBLANK(Výsledky!$BT$3),"",Výsledky!BT27)</f>
        <v>10</v>
      </c>
      <c r="T14" s="231">
        <f>IF(ISBLANK(Výsledky!$CA$3),"",Výsledky!CA27)</f>
        <v>30</v>
      </c>
      <c r="U14" s="231">
        <f>IF(ISBLANK(Výsledky!$CH$3),"",Výsledky!CH27)</f>
        <v>20</v>
      </c>
      <c r="V14" s="231">
        <f>IF(ISBLANK(Výsledky!$CO$3),"",Výsledky!CO27)</f>
        <v>50</v>
      </c>
      <c r="W14" s="231">
        <f>IF(ISBLANK(Výsledky!$CV$3),"",Výsledky!CV27)</f>
        <v>50</v>
      </c>
      <c r="X14" s="231">
        <f>IF(ISBLANK(Výsledky!$DC$3),"",Výsledky!DC27)</f>
        <v>40</v>
      </c>
      <c r="Y14" s="231">
        <f>IF(ISBLANK(Výsledky!$DJ$3),"",Výsledky!DJ27)</f>
        <v>70</v>
      </c>
      <c r="Z14" s="231">
        <f>IF(ISBLANK(Výsledky!$DQ$3),"",Výsledky!DQ27)</f>
        <v>10</v>
      </c>
      <c r="AA14" s="231">
        <f>IF(ISBLANK(Výsledky!$DX$3),"",Výsledky!DX27)</f>
        <v>0</v>
      </c>
      <c r="AB14" s="231">
        <f>IF(ISBLANK(Výsledky!$EE$3),"",Výsledky!EE27)</f>
        <v>20</v>
      </c>
      <c r="AC14" s="231">
        <f>IF(ISBLANK(Výsledky!$EL$3),"",Výsledky!EL27)</f>
        <v>40</v>
      </c>
      <c r="AD14" s="231">
        <f>IF(ISBLANK(Výsledky!$ES$3),"",Výsledky!ES27)</f>
        <v>20</v>
      </c>
      <c r="AE14" s="231">
        <f>IF(ISBLANK(Výsledky!$EZ$3),"",Výsledky!EZ27)</f>
        <v>40</v>
      </c>
      <c r="AF14" s="231">
        <f>IF(ISBLANK(Výsledky!$FG$3),"",Výsledky!FG27)</f>
        <v>20</v>
      </c>
      <c r="AG14" s="231">
        <f>IF(ISBLANK(Výsledky!$FN$3),"",Výsledky!FN27)</f>
        <v>100</v>
      </c>
      <c r="AH14" s="231">
        <f>IF(ISBLANK(Výsledky!$FU$3),"",Výsledky!FU27)</f>
        <v>50</v>
      </c>
      <c r="AI14" s="231">
        <f>IF(ISBLANK(Výsledky!$GB$3),"",Výsledky!GB27)</f>
        <v>0</v>
      </c>
      <c r="AJ14" s="231">
        <f>IF(ISBLANK(Výsledky!$GI$3),"",Výsledky!GI27)</f>
        <v>0</v>
      </c>
      <c r="AK14" s="231">
        <f>IF(ISBLANK(Výsledky!$GP$3),"",Výsledky!GP27)</f>
        <v>10</v>
      </c>
      <c r="AL14" s="231">
        <f>IF(ISBLANK(Výsledky!$GW$3),"",Výsledky!GW27)</f>
        <v>60</v>
      </c>
      <c r="AM14" s="231">
        <f>IF(ISBLANK(Výsledky!$HD$3),"",Výsledky!HD27)</f>
        <v>60</v>
      </c>
      <c r="AN14" s="231">
        <f>IF(ISBLANK(Výsledky!$HK$3),"",Výsledky!HK27)</f>
        <v>40</v>
      </c>
      <c r="AO14" s="231">
        <f>IF(ISBLANK(Výsledky!$HR$3),"",Výsledky!HR27)</f>
        <v>30</v>
      </c>
      <c r="AP14" s="231">
        <f>IF(ISBLANK(Výsledky!$HY$3),"",Výsledky!HY27)</f>
        <v>40</v>
      </c>
      <c r="AQ14" s="231">
        <f>IF(ISBLANK(Výsledky!$IF$3),"",Výsledky!IF27)</f>
        <v>0</v>
      </c>
      <c r="AR14" s="231">
        <f>IF(ISBLANK(Výsledky!$IM$3),"",Výsledky!IM27)</f>
        <v>40</v>
      </c>
      <c r="AS14" s="231">
        <f>IF(ISBLANK(Výsledky!$IT$3),"",Výsledky!IT27)</f>
        <v>60</v>
      </c>
      <c r="AT14" s="231">
        <f>IF(ISBLANK(Výsledky!$JA$3),"",Výsledky!JA27)</f>
        <v>0</v>
      </c>
      <c r="AU14" s="231">
        <f>IF(ISBLANK(Výsledky!$JH$3),"",Výsledky!JH27)</f>
        <v>50</v>
      </c>
      <c r="AV14" s="231" t="str">
        <f>IF(ISBLANK(Výsledky!$JO$3),"",Výsledky!JO27)</f>
        <v/>
      </c>
      <c r="AW14" s="231">
        <f>IF(ISBLANK(Výsledky!$JV$3),"",Výsledky!JV27)</f>
        <v>40</v>
      </c>
      <c r="AX14" s="231" t="str">
        <f>IF(ISBLANK(Výsledky!$KC$3),"",Výsledky!KC27)</f>
        <v/>
      </c>
      <c r="AY14" s="231">
        <f>IF(ISBLANK(Výsledky!$KJ$3),"",Výsledky!KJ27)</f>
        <v>20</v>
      </c>
      <c r="AZ14" s="231">
        <f>IF(ISBLANK(Výsledky!$KQ$3),"",Výsledky!KQ27)</f>
        <v>0</v>
      </c>
      <c r="BA14" s="231">
        <f>IF(ISBLANK(Výsledky!$KX$3),"",Výsledky!KX27)</f>
        <v>40</v>
      </c>
      <c r="BB14" s="231">
        <f>IF(ISBLANK(Výsledky!$LE$3),"",Výsledky!LE27)</f>
        <v>20</v>
      </c>
      <c r="BC14" s="231">
        <f>IF(ISBLANK(Výsledky!$LL$3),"",Výsledky!LL27)</f>
        <v>40</v>
      </c>
      <c r="BD14" s="231">
        <f>IF(ISBLANK(Výsledky!$LS$3),"",Výsledky!LS27)</f>
        <v>0</v>
      </c>
      <c r="BE14" s="231">
        <f>IF(ISBLANK(Výsledky!$LZ$3),"",Výsledky!LZ27)</f>
        <v>40</v>
      </c>
      <c r="BF14" s="231">
        <f>IF(ISBLANK(Výsledky!$MG$3),"",Výsledky!MG27)</f>
        <v>20</v>
      </c>
      <c r="BG14" s="231" t="str">
        <f>IF(ISBLANK(Výsledky!$MN$3),"",Výsledky!MN27)</f>
        <v/>
      </c>
      <c r="BH14" s="231">
        <f>IF(ISBLANK(Výsledky!$MU$3),"",Výsledky!MU27)</f>
        <v>50</v>
      </c>
      <c r="BI14" s="231" t="str">
        <f>IF(ISBLANK(Výsledky!$NB$3),"",Výsledky!NB27)</f>
        <v/>
      </c>
      <c r="BJ14" s="231" t="str">
        <f>IF(ISBLANK(Výsledky!$NI$3),"",Výsledky!NI27)</f>
        <v/>
      </c>
      <c r="BK14" s="231" t="str">
        <f>IF(ISBLANK(Výsledky!$NP$3),"",Výsledky!NP27)</f>
        <v/>
      </c>
      <c r="BL14" s="231" t="str">
        <f>IF(ISBLANK(Výsledky!$NW$3),"",Výsledky!NW27)</f>
        <v/>
      </c>
      <c r="BM14" s="231" t="str">
        <f>IF(ISBLANK(Výsledky!$OD$3),"",Výsledky!OD27)</f>
        <v/>
      </c>
      <c r="BN14" s="231" t="str">
        <f>IF(ISBLANK(Výsledky!$OK$3),"",Výsledky!OK27)</f>
        <v/>
      </c>
      <c r="BO14" s="231" t="str">
        <f>IF(ISBLANK(Výsledky!$OR$3),"",Výsledky!OR27)</f>
        <v/>
      </c>
      <c r="BP14" s="231" t="str">
        <f>IF(ISBLANK(Výsledky!$OY$3),"",Výsledky!OY27)</f>
        <v/>
      </c>
      <c r="BQ14" s="231" t="str">
        <f>IF(ISBLANK(Výsledky!$PF$3),"",Výsledky!PF27)</f>
        <v/>
      </c>
      <c r="BR14" s="231" t="str">
        <f>IF(ISBLANK(Výsledky!$PM$3),"",Výsledky!PM27)</f>
        <v/>
      </c>
      <c r="BS14" s="231" t="str">
        <f>IF(ISBLANK(Výsledky!$PT$3),"",Výsledky!PT27)</f>
        <v/>
      </c>
      <c r="BT14" s="231" t="str">
        <f>IF(ISBLANK(Výsledky!$QA$3),"",Výsledky!QA27)</f>
        <v/>
      </c>
      <c r="BU14" s="231" t="str">
        <f>IF(ISBLANK(Výsledky!$QH$3),"",Výsledky!QH27)</f>
        <v/>
      </c>
      <c r="BV14" s="231" t="str">
        <f>IF(ISBLANK(Výsledky!$QO$3),"",Výsledky!QO27)</f>
        <v/>
      </c>
      <c r="BW14" s="263" t="str">
        <f>IF(ISBLANK(Výsledky!$QV$3),"",Výsledky!QV27)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16" t="s">
        <v>103</v>
      </c>
      <c r="C15" s="48">
        <f>Tipy!A52</f>
        <v>39</v>
      </c>
      <c r="D15" s="218" t="str">
        <f>IF(Tipy!B52="","",Tipy!B52)</f>
        <v>Patrik Gálik</v>
      </c>
      <c r="E15" s="46">
        <f>SUM(F15:J15)</f>
        <v>1630</v>
      </c>
      <c r="F15" s="222">
        <f>IF(ISBLANK(Výsledky!$I$3),"-",SUM(K15:O15,Q15,S15,U15,V15,X15,Z15,AB15,AC15,AE15:AG15,AI15,AK15:AM15,AP15,AS15:AU15,AW15,AY15,BB15,BD15,BG15:BJ15,BL15,BO15,BP15,BR15,BT15,BU15))</f>
        <v>1130</v>
      </c>
      <c r="G15" s="242">
        <f>IF(ISBLANK(Výsledky!$AY$3),"-",SUM(P15,T15,W15,AA15,AD15,AH15,AV15,AX15,BC15,BE15,BK15,BM15,BQ15,BS15,BV15))</f>
        <v>220</v>
      </c>
      <c r="H15" s="243">
        <f>IF(ISBLANK(Výsledky!$BM$3),"-",SUM(R15,Y15,AJ15,AO15,AQ15,AZ15))</f>
        <v>190</v>
      </c>
      <c r="I15" s="223">
        <f>IF(ISBLANK(Výsledky!$GI$3),"-",SUM(AN15,AR15,BA15,BF15,BN15,BW15))</f>
        <v>90</v>
      </c>
      <c r="J15" s="237" t="str">
        <f>IF(ISBLANK(Výsledky!$I$3),"",Výsledky!I58)</f>
        <v>-</v>
      </c>
      <c r="K15" s="240">
        <f>IF(ISBLANK(Výsledky!$P$3),"",Výsledky!P58)</f>
        <v>10</v>
      </c>
      <c r="L15" s="241">
        <f>IF(ISBLANK(Výsledky!$W$3),"",Výsledky!W58)</f>
        <v>80</v>
      </c>
      <c r="M15" s="231">
        <f>IF(ISBLANK(Výsledky!$AD$3),"",Výsledky!AD58)</f>
        <v>30</v>
      </c>
      <c r="N15" s="231">
        <f>IF(ISBLANK(Výsledky!$AK$3),"",Výsledky!AK58)</f>
        <v>50</v>
      </c>
      <c r="O15" s="231">
        <f>IF(ISBLANK(Výsledky!$AR$3),"",Výsledky!AR58)</f>
        <v>40</v>
      </c>
      <c r="P15" s="231">
        <f>IF(ISBLANK(Výsledky!$AY$3),"",Výsledky!AY58)</f>
        <v>50</v>
      </c>
      <c r="Q15" s="231">
        <f>IF(ISBLANK(Výsledky!$BF$3),"",Výsledky!BF58)</f>
        <v>40</v>
      </c>
      <c r="R15" s="231">
        <f>IF(ISBLANK(Výsledky!$BM$3),"",Výsledky!BM58)</f>
        <v>40</v>
      </c>
      <c r="S15" s="231">
        <f>IF(ISBLANK(Výsledky!$BT$3),"",Výsledky!BT58)</f>
        <v>10</v>
      </c>
      <c r="T15" s="231">
        <f>IF(ISBLANK(Výsledky!$CA$3),"",Výsledky!CA58)</f>
        <v>30</v>
      </c>
      <c r="U15" s="231">
        <f>IF(ISBLANK(Výsledky!$CH$3),"",Výsledky!CH58)</f>
        <v>30</v>
      </c>
      <c r="V15" s="231">
        <f>IF(ISBLANK(Výsledky!$CO$3),"",Výsledky!CO58)</f>
        <v>50</v>
      </c>
      <c r="W15" s="231">
        <f>IF(ISBLANK(Výsledky!$CV$3),"",Výsledky!CV58)</f>
        <v>40</v>
      </c>
      <c r="X15" s="231">
        <f>IF(ISBLANK(Výsledky!$DC$3),"",Výsledky!DC58)</f>
        <v>60</v>
      </c>
      <c r="Y15" s="231">
        <f>IF(ISBLANK(Výsledky!$DJ$3),"",Výsledky!DJ58)</f>
        <v>80</v>
      </c>
      <c r="Z15" s="231">
        <f>IF(ISBLANK(Výsledky!$DQ$3),"",Výsledky!DQ58)</f>
        <v>0</v>
      </c>
      <c r="AA15" s="231">
        <f>IF(ISBLANK(Výsledky!$DX$3),"",Výsledky!DX58)</f>
        <v>0</v>
      </c>
      <c r="AB15" s="231">
        <f>IF(ISBLANK(Výsledky!$EE$3),"",Výsledky!EE58)</f>
        <v>80</v>
      </c>
      <c r="AC15" s="231">
        <f>IF(ISBLANK(Výsledky!$EL$3),"",Výsledky!EL58)</f>
        <v>80</v>
      </c>
      <c r="AD15" s="231">
        <f>IF(ISBLANK(Výsledky!$ES$3),"",Výsledky!ES58)</f>
        <v>40</v>
      </c>
      <c r="AE15" s="231">
        <f>IF(ISBLANK(Výsledky!$EZ$3),"",Výsledky!EZ58)</f>
        <v>20</v>
      </c>
      <c r="AF15" s="231">
        <f>IF(ISBLANK(Výsledky!$FG$3),"",Výsledky!FG58)</f>
        <v>50</v>
      </c>
      <c r="AG15" s="231">
        <f>IF(ISBLANK(Výsledky!$FN$3),"",Výsledky!FN58)</f>
        <v>50</v>
      </c>
      <c r="AH15" s="231">
        <f>IF(ISBLANK(Výsledky!$FU$3),"",Výsledky!FU58)</f>
        <v>0</v>
      </c>
      <c r="AI15" s="231">
        <f>IF(ISBLANK(Výsledky!$GB$3),"",Výsledky!GB58)</f>
        <v>0</v>
      </c>
      <c r="AJ15" s="231">
        <f>IF(ISBLANK(Výsledky!$GI$3),"",Výsledky!GI58)</f>
        <v>40</v>
      </c>
      <c r="AK15" s="231">
        <f>IF(ISBLANK(Výsledky!$GP$3),"",Výsledky!GP58)</f>
        <v>0</v>
      </c>
      <c r="AL15" s="231">
        <f>IF(ISBLANK(Výsledky!$GW$3),"",Výsledky!GW58)</f>
        <v>40</v>
      </c>
      <c r="AM15" s="231">
        <f>IF(ISBLANK(Výsledky!$HD$3),"",Výsledky!HD58)</f>
        <v>40</v>
      </c>
      <c r="AN15" s="231">
        <f>IF(ISBLANK(Výsledky!$HK$3),"",Výsledky!HK58)</f>
        <v>0</v>
      </c>
      <c r="AO15" s="231">
        <f>IF(ISBLANK(Výsledky!$HR$3),"",Výsledky!HR58)</f>
        <v>30</v>
      </c>
      <c r="AP15" s="231">
        <f>IF(ISBLANK(Výsledky!$HY$3),"",Výsledky!HY58)</f>
        <v>40</v>
      </c>
      <c r="AQ15" s="231">
        <f>IF(ISBLANK(Výsledky!$IF$3),"",Výsledky!IF58)</f>
        <v>0</v>
      </c>
      <c r="AR15" s="231">
        <f>IF(ISBLANK(Výsledky!$IM$3),"",Výsledky!IM58)</f>
        <v>40</v>
      </c>
      <c r="AS15" s="231">
        <f>IF(ISBLANK(Výsledky!$IT$3),"",Výsledky!IT58)</f>
        <v>50</v>
      </c>
      <c r="AT15" s="231">
        <f>IF(ISBLANK(Výsledky!$JA$3),"",Výsledky!JA58)</f>
        <v>0</v>
      </c>
      <c r="AU15" s="231">
        <f>IF(ISBLANK(Výsledky!$JH$3),"",Výsledky!JH58)</f>
        <v>80</v>
      </c>
      <c r="AV15" s="231" t="str">
        <f>IF(ISBLANK(Výsledky!$JO$3),"",Výsledky!JO58)</f>
        <v/>
      </c>
      <c r="AW15" s="231">
        <f>IF(ISBLANK(Výsledky!$JV$3),"",Výsledky!JV58)</f>
        <v>50</v>
      </c>
      <c r="AX15" s="231" t="str">
        <f>IF(ISBLANK(Výsledky!$KC$3),"",Výsledky!KC58)</f>
        <v/>
      </c>
      <c r="AY15" s="231">
        <f>IF(ISBLANK(Výsledky!$KJ$3),"",Výsledky!KJ58)</f>
        <v>40</v>
      </c>
      <c r="AZ15" s="231">
        <f>IF(ISBLANK(Výsledky!$KQ$3),"",Výsledky!KQ58)</f>
        <v>0</v>
      </c>
      <c r="BA15" s="231">
        <f>IF(ISBLANK(Výsledky!$KX$3),"",Výsledky!KX58)</f>
        <v>30</v>
      </c>
      <c r="BB15" s="231">
        <f>IF(ISBLANK(Výsledky!$LE$3),"",Výsledky!LE58)</f>
        <v>40</v>
      </c>
      <c r="BC15" s="231">
        <f>IF(ISBLANK(Výsledky!$LL$3),"",Výsledky!LL58)</f>
        <v>20</v>
      </c>
      <c r="BD15" s="231">
        <f>IF(ISBLANK(Výsledky!$LS$3),"",Výsledky!LS58)</f>
        <v>0</v>
      </c>
      <c r="BE15" s="231">
        <f>IF(ISBLANK(Výsledky!$LZ$3),"",Výsledky!LZ58)</f>
        <v>40</v>
      </c>
      <c r="BF15" s="231">
        <f>IF(ISBLANK(Výsledky!$MG$3),"",Výsledky!MG58)</f>
        <v>20</v>
      </c>
      <c r="BG15" s="231" t="str">
        <f>IF(ISBLANK(Výsledky!$MN$3),"",Výsledky!MN58)</f>
        <v/>
      </c>
      <c r="BH15" s="231">
        <f>IF(ISBLANK(Výsledky!$MU$3),"",Výsledky!MU58)</f>
        <v>70</v>
      </c>
      <c r="BI15" s="231" t="str">
        <f>IF(ISBLANK(Výsledky!$NB$3),"",Výsledky!NB58)</f>
        <v/>
      </c>
      <c r="BJ15" s="231" t="str">
        <f>IF(ISBLANK(Výsledky!$NI$3),"",Výsledky!NI58)</f>
        <v/>
      </c>
      <c r="BK15" s="231" t="str">
        <f>IF(ISBLANK(Výsledky!$NP$3),"",Výsledky!NP58)</f>
        <v/>
      </c>
      <c r="BL15" s="231" t="str">
        <f>IF(ISBLANK(Výsledky!$NW$3),"",Výsledky!NW58)</f>
        <v/>
      </c>
      <c r="BM15" s="231" t="str">
        <f>IF(ISBLANK(Výsledky!$OD$3),"",Výsledky!OD58)</f>
        <v/>
      </c>
      <c r="BN15" s="231" t="str">
        <f>IF(ISBLANK(Výsledky!$OK$3),"",Výsledky!OK58)</f>
        <v/>
      </c>
      <c r="BO15" s="231" t="str">
        <f>IF(ISBLANK(Výsledky!$OR$3),"",Výsledky!OR58)</f>
        <v/>
      </c>
      <c r="BP15" s="231" t="str">
        <f>IF(ISBLANK(Výsledky!$OY$3),"",Výsledky!OY58)</f>
        <v/>
      </c>
      <c r="BQ15" s="231" t="str">
        <f>IF(ISBLANK(Výsledky!$PF$3),"",Výsledky!PF58)</f>
        <v/>
      </c>
      <c r="BR15" s="231" t="str">
        <f>IF(ISBLANK(Výsledky!$PM$3),"",Výsledky!PM58)</f>
        <v/>
      </c>
      <c r="BS15" s="231" t="str">
        <f>IF(ISBLANK(Výsledky!$PT$3),"",Výsledky!PT58)</f>
        <v/>
      </c>
      <c r="BT15" s="231" t="str">
        <f>IF(ISBLANK(Výsledky!$QA$3),"",Výsledky!QA58)</f>
        <v/>
      </c>
      <c r="BU15" s="231" t="str">
        <f>IF(ISBLANK(Výsledky!$QH$3),"",Výsledky!QH58)</f>
        <v/>
      </c>
      <c r="BV15" s="231" t="str">
        <f>IF(ISBLANK(Výsledky!$QO$3),"",Výsledky!QO58)</f>
        <v/>
      </c>
      <c r="BW15" s="263" t="str">
        <f>IF(ISBLANK(Výsledky!$QV$3),"",Výsledky!QV58)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16" t="s">
        <v>104</v>
      </c>
      <c r="C16" s="48">
        <f>Tipy!A77</f>
        <v>7</v>
      </c>
      <c r="D16" s="218" t="str">
        <f>IF(Tipy!B77="","",Tipy!B77)</f>
        <v>WaterEngel</v>
      </c>
      <c r="E16" s="46">
        <f>SUM(F16:J16)</f>
        <v>1580</v>
      </c>
      <c r="F16" s="222">
        <f>IF(ISBLANK(Výsledky!$I$3),"-",SUM(K16:O16,Q16,S16,U16,V16,X16,Z16,AB16,AC16,AE16:AG16,AI16,AK16:AM16,AP16,AS16:AU16,AW16,AY16,BB16,BD16,BG16:BJ16,BL16,BO16,BP16,BR16,BT16,BU16))</f>
        <v>1040</v>
      </c>
      <c r="G16" s="242">
        <f>IF(ISBLANK(Výsledky!$AY$3),"-",SUM(P16,T16,W16,AA16,AD16,AH16,AV16,AX16,BC16,BE16,BK16,BM16,BQ16,BS16,BV16))</f>
        <v>220</v>
      </c>
      <c r="H16" s="243">
        <f>IF(ISBLANK(Výsledky!$BM$3),"-",SUM(R16,Y16,AJ16,AO16,AQ16,AZ16))</f>
        <v>220</v>
      </c>
      <c r="I16" s="223">
        <f>IF(ISBLANK(Výsledky!$GI$3),"-",SUM(AN16,AR16,BA16,BF16,BN16,BW16))</f>
        <v>100</v>
      </c>
      <c r="J16" s="237" t="str">
        <f>IF(ISBLANK(Výsledky!$I$3),"",Výsledky!I80)</f>
        <v>-</v>
      </c>
      <c r="K16" s="240">
        <f>IF(ISBLANK(Výsledky!$P$3),"",Výsledky!P83)</f>
        <v>20</v>
      </c>
      <c r="L16" s="241">
        <f>IF(ISBLANK(Výsledky!$W$3),"",Výsledky!W83)</f>
        <v>40</v>
      </c>
      <c r="M16" s="231">
        <f>IF(ISBLANK(Výsledky!$AD$3),"",Výsledky!AD83)</f>
        <v>80</v>
      </c>
      <c r="N16" s="231">
        <f>IF(ISBLANK(Výsledky!$AK$3),"",Výsledky!AK83)</f>
        <v>50</v>
      </c>
      <c r="O16" s="231">
        <f>IF(ISBLANK(Výsledky!$AR$3),"",Výsledky!AR83)</f>
        <v>40</v>
      </c>
      <c r="P16" s="231">
        <f>IF(ISBLANK(Výsledky!$AY$3),"",Výsledky!AY83)</f>
        <v>50</v>
      </c>
      <c r="Q16" s="231">
        <f>IF(ISBLANK(Výsledky!$BF$3),"",Výsledky!BF83)</f>
        <v>80</v>
      </c>
      <c r="R16" s="231">
        <f>IF(ISBLANK(Výsledky!$BM$3),"",Výsledky!BM83)</f>
        <v>70</v>
      </c>
      <c r="S16" s="231">
        <f>IF(ISBLANK(Výsledky!$BT$3),"",Výsledky!BT83)</f>
        <v>10</v>
      </c>
      <c r="T16" s="231">
        <f>IF(ISBLANK(Výsledky!$CA$3),"",Výsledky!CA83)</f>
        <v>20</v>
      </c>
      <c r="U16" s="231">
        <f>IF(ISBLANK(Výsledky!$CH$3),"",Výsledky!CH83)</f>
        <v>30</v>
      </c>
      <c r="V16" s="231">
        <f>IF(ISBLANK(Výsledky!$CO$3),"",Výsledky!CO83)</f>
        <v>60</v>
      </c>
      <c r="W16" s="231">
        <f>IF(ISBLANK(Výsledky!$CV$3),"",Výsledky!CV83)</f>
        <v>40</v>
      </c>
      <c r="X16" s="231">
        <f>IF(ISBLANK(Výsledky!$DC$3),"",Výsledky!DC83)</f>
        <v>50</v>
      </c>
      <c r="Y16" s="231">
        <f>IF(ISBLANK(Výsledky!$DJ$3),"",Výsledky!DJ83)</f>
        <v>60</v>
      </c>
      <c r="Z16" s="231">
        <f>IF(ISBLANK(Výsledky!$DQ$3),"",Výsledky!DQ83)</f>
        <v>0</v>
      </c>
      <c r="AA16" s="231">
        <f>IF(ISBLANK(Výsledky!$DX$3),"",Výsledky!DX83)</f>
        <v>0</v>
      </c>
      <c r="AB16" s="231">
        <f>IF(ISBLANK(Výsledky!$EE$3),"",Výsledky!EE83)</f>
        <v>30</v>
      </c>
      <c r="AC16" s="231">
        <f>IF(ISBLANK(Výsledky!$EL$3),"",Výsledky!EL83)</f>
        <v>40</v>
      </c>
      <c r="AD16" s="231">
        <f>IF(ISBLANK(Výsledky!$ES$3),"",Výsledky!ES83)</f>
        <v>50</v>
      </c>
      <c r="AE16" s="231">
        <f>IF(ISBLANK(Výsledky!$EZ$3),"",Výsledky!EZ83)</f>
        <v>40</v>
      </c>
      <c r="AF16" s="231">
        <f>IF(ISBLANK(Výsledky!$FG$3),"",Výsledky!FG83)</f>
        <v>20</v>
      </c>
      <c r="AG16" s="231">
        <f>IF(ISBLANK(Výsledky!$FN$3),"",Výsledky!FN83)</f>
        <v>80</v>
      </c>
      <c r="AH16" s="231">
        <f>IF(ISBLANK(Výsledky!$FU$3),"",Výsledky!FU83)</f>
        <v>0</v>
      </c>
      <c r="AI16" s="231">
        <f>IF(ISBLANK(Výsledky!$GB$3),"",Výsledky!GB83)</f>
        <v>0</v>
      </c>
      <c r="AJ16" s="231">
        <f>IF(ISBLANK(Výsledky!$GI$3),"",Výsledky!GI83)</f>
        <v>50</v>
      </c>
      <c r="AK16" s="231">
        <f>IF(ISBLANK(Výsledky!$GP$3),"",Výsledky!GP83)</f>
        <v>10</v>
      </c>
      <c r="AL16" s="231">
        <f>IF(ISBLANK(Výsledky!$GW$3),"",Výsledky!GW83)</f>
        <v>60</v>
      </c>
      <c r="AM16" s="231">
        <f>IF(ISBLANK(Výsledky!$HD$3),"",Výsledky!HD83)</f>
        <v>40</v>
      </c>
      <c r="AN16" s="231">
        <f>IF(ISBLANK(Výsledky!$HK$3),"",Výsledky!HK83)</f>
        <v>0</v>
      </c>
      <c r="AO16" s="231">
        <f>IF(ISBLANK(Výsledky!$HR$3),"",Výsledky!HR83)</f>
        <v>30</v>
      </c>
      <c r="AP16" s="231">
        <f>IF(ISBLANK(Výsledky!$HY$3),"",Výsledky!HY83)</f>
        <v>40</v>
      </c>
      <c r="AQ16" s="231">
        <f>IF(ISBLANK(Výsledky!$IF$3),"",Výsledky!IF83)</f>
        <v>10</v>
      </c>
      <c r="AR16" s="231">
        <f>IF(ISBLANK(Výsledky!$IM$3),"",Výsledky!IM83)</f>
        <v>40</v>
      </c>
      <c r="AS16" s="231">
        <f>IF(ISBLANK(Výsledky!$IT$3),"",Výsledky!IT83)</f>
        <v>20</v>
      </c>
      <c r="AT16" s="231">
        <f>IF(ISBLANK(Výsledky!$JA$3),"",Výsledky!JA83)</f>
        <v>0</v>
      </c>
      <c r="AU16" s="231">
        <f>IF(ISBLANK(Výsledky!$JH$3),"",Výsledky!JH83)</f>
        <v>40</v>
      </c>
      <c r="AV16" s="231" t="str">
        <f>IF(ISBLANK(Výsledky!$JO$3),"",Výsledky!JO83)</f>
        <v/>
      </c>
      <c r="AW16" s="231">
        <f>IF(ISBLANK(Výsledky!$JV$3),"",Výsledky!JV83)</f>
        <v>40</v>
      </c>
      <c r="AX16" s="231" t="str">
        <f>IF(ISBLANK(Výsledky!$KC$3),"",Výsledky!KC83)</f>
        <v/>
      </c>
      <c r="AY16" s="231">
        <f>IF(ISBLANK(Výsledky!$KJ$3),"",Výsledky!KJ83)</f>
        <v>40</v>
      </c>
      <c r="AZ16" s="231">
        <f>IF(ISBLANK(Výsledky!$KQ$3),"",Výsledky!KQ83)</f>
        <v>0</v>
      </c>
      <c r="BA16" s="231">
        <f>IF(ISBLANK(Výsledky!$KX$3),"",Výsledky!KX83)</f>
        <v>40</v>
      </c>
      <c r="BB16" s="231">
        <f>IF(ISBLANK(Výsledky!$LE$3),"",Výsledky!LE83)</f>
        <v>20</v>
      </c>
      <c r="BC16" s="231">
        <f>IF(ISBLANK(Výsledky!$LL$3),"",Výsledky!LL83)</f>
        <v>20</v>
      </c>
      <c r="BD16" s="231">
        <f>IF(ISBLANK(Výsledky!$LS$3),"",Výsledky!LS83)</f>
        <v>10</v>
      </c>
      <c r="BE16" s="231">
        <f>IF(ISBLANK(Výsledky!$LZ$3),"",Výsledky!LZ83)</f>
        <v>40</v>
      </c>
      <c r="BF16" s="231">
        <f>IF(ISBLANK(Výsledky!$MG$3),"",Výsledky!MG83)</f>
        <v>20</v>
      </c>
      <c r="BG16" s="231" t="str">
        <f>IF(ISBLANK(Výsledky!$MN$3),"",Výsledky!MN83)</f>
        <v/>
      </c>
      <c r="BH16" s="231">
        <f>IF(ISBLANK(Výsledky!$MU$3),"",Výsledky!MU83)</f>
        <v>50</v>
      </c>
      <c r="BI16" s="231" t="str">
        <f>IF(ISBLANK(Výsledky!$NB$3),"",Výsledky!NB83)</f>
        <v/>
      </c>
      <c r="BJ16" s="231" t="str">
        <f>IF(ISBLANK(Výsledky!$NI$3),"",Výsledky!NI83)</f>
        <v/>
      </c>
      <c r="BK16" s="231" t="str">
        <f>IF(ISBLANK(Výsledky!$NP$3),"",Výsledky!NP83)</f>
        <v/>
      </c>
      <c r="BL16" s="231" t="str">
        <f>IF(ISBLANK(Výsledky!$NW$3),"",Výsledky!NW83)</f>
        <v/>
      </c>
      <c r="BM16" s="231" t="str">
        <f>IF(ISBLANK(Výsledky!$OD$3),"",Výsledky!OD83)</f>
        <v/>
      </c>
      <c r="BN16" s="231" t="str">
        <f>IF(ISBLANK(Výsledky!$OK$3),"",Výsledky!OK83)</f>
        <v/>
      </c>
      <c r="BO16" s="231" t="str">
        <f>IF(ISBLANK(Výsledky!$OR$3),"",Výsledky!OR83)</f>
        <v/>
      </c>
      <c r="BP16" s="231" t="str">
        <f>IF(ISBLANK(Výsledky!$OY$3),"",Výsledky!OY83)</f>
        <v/>
      </c>
      <c r="BQ16" s="231" t="str">
        <f>IF(ISBLANK(Výsledky!$PF$3),"",Výsledky!PF83)</f>
        <v/>
      </c>
      <c r="BR16" s="231" t="str">
        <f>IF(ISBLANK(Výsledky!$PM$3),"",Výsledky!PM83)</f>
        <v/>
      </c>
      <c r="BS16" s="231" t="str">
        <f>IF(ISBLANK(Výsledky!$PT$3),"",Výsledky!PT83)</f>
        <v/>
      </c>
      <c r="BT16" s="231" t="str">
        <f>IF(ISBLANK(Výsledky!$QA$3),"",Výsledky!QA83)</f>
        <v/>
      </c>
      <c r="BU16" s="231" t="str">
        <f>IF(ISBLANK(Výsledky!$QH$3),"",Výsledky!QH83)</f>
        <v/>
      </c>
      <c r="BV16" s="231" t="str">
        <f>IF(ISBLANK(Výsledky!$QO$3),"",Výsledky!QO83)</f>
        <v/>
      </c>
      <c r="BW16" s="263" t="str">
        <f>IF(ISBLANK(Výsledky!$QV$3),"",Výsledky!QV83)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16" t="s">
        <v>105</v>
      </c>
      <c r="C17" s="48">
        <f>Tipy!A29</f>
        <v>62</v>
      </c>
      <c r="D17" s="218" t="str">
        <f>IF(Tipy!B29="","",Tipy!B29)</f>
        <v>KokiBR</v>
      </c>
      <c r="E17" s="46">
        <f>SUM(F17:J17)</f>
        <v>1580</v>
      </c>
      <c r="F17" s="222">
        <f>IF(ISBLANK(Výsledky!$I$3),"-",SUM(K17:O17,Q17,S17,U17,V17,X17,Z17,AB17,AC17,AE17:AG17,AI17,AK17:AM17,AP17,AS17:AU17,AW17,AY17,BB17,BD17,BG17:BJ17,BL17,BO17,BP17,BR17,BT17,BU17))</f>
        <v>1060</v>
      </c>
      <c r="G17" s="242">
        <f>IF(ISBLANK(Výsledky!$AY$3),"-",SUM(P17,T17,W17,AA17,AD17,AH17,AV17,AX17,BC17,BE17,BK17,BM17,BQ17,BS17,BV17))</f>
        <v>270</v>
      </c>
      <c r="H17" s="243">
        <f>IF(ISBLANK(Výsledky!$BM$3),"-",SUM(R17,Y17,AJ17,AO17,AQ17,AZ17))</f>
        <v>170</v>
      </c>
      <c r="I17" s="223">
        <f>IF(ISBLANK(Výsledky!$GI$3),"-",SUM(AN17,AR17,BA17,BF17,BN17,BW17))</f>
        <v>80</v>
      </c>
      <c r="J17" s="237" t="str">
        <f>IF(ISBLANK(Výsledky!$I$3),"",Výsledky!I43)</f>
        <v>-</v>
      </c>
      <c r="K17" s="240">
        <f>IF(ISBLANK(Výsledky!$P$3),"",Výsledky!P35)</f>
        <v>100</v>
      </c>
      <c r="L17" s="241">
        <f>IF(ISBLANK(Výsledky!$W$3),"",Výsledky!W35)</f>
        <v>50</v>
      </c>
      <c r="M17" s="231">
        <f>IF(ISBLANK(Výsledky!$AD$3),"",Výsledky!AD35)</f>
        <v>10</v>
      </c>
      <c r="N17" s="231">
        <f>IF(ISBLANK(Výsledky!$AK$3),"",Výsledky!AK35)</f>
        <v>50</v>
      </c>
      <c r="O17" s="231">
        <f>IF(ISBLANK(Výsledky!$AR$3),"",Výsledky!AR35)</f>
        <v>60</v>
      </c>
      <c r="P17" s="231">
        <f>IF(ISBLANK(Výsledky!$AY$3),"",Výsledky!AY35)</f>
        <v>80</v>
      </c>
      <c r="Q17" s="231">
        <f>IF(ISBLANK(Výsledky!$BF$3),"",Výsledky!BF35)</f>
        <v>50</v>
      </c>
      <c r="R17" s="231">
        <f>IF(ISBLANK(Výsledky!$BM$3),"",Výsledky!BM35)</f>
        <v>60</v>
      </c>
      <c r="S17" s="231">
        <f>IF(ISBLANK(Výsledky!$BT$3),"",Výsledky!BT35)</f>
        <v>0</v>
      </c>
      <c r="T17" s="231" t="str">
        <f>IF(ISBLANK(Výsledky!$CA$3),"",Výsledky!CA35)</f>
        <v>-</v>
      </c>
      <c r="U17" s="231">
        <f>IF(ISBLANK(Výsledky!$CH$3),"",Výsledky!CH35)</f>
        <v>20</v>
      </c>
      <c r="V17" s="231">
        <f>IF(ISBLANK(Výsledky!$CO$3),"",Výsledky!CO35)</f>
        <v>40</v>
      </c>
      <c r="W17" s="231">
        <f>IF(ISBLANK(Výsledky!$CV$3),"",Výsledky!CV35)</f>
        <v>60</v>
      </c>
      <c r="X17" s="231">
        <f>IF(ISBLANK(Výsledky!$DC$3),"",Výsledky!DC35)</f>
        <v>70</v>
      </c>
      <c r="Y17" s="231">
        <f>IF(ISBLANK(Výsledky!$DJ$3),"",Výsledky!DJ35)</f>
        <v>30</v>
      </c>
      <c r="Z17" s="231">
        <f>IF(ISBLANK(Výsledky!$DQ$3),"",Výsledky!DQ35)</f>
        <v>0</v>
      </c>
      <c r="AA17" s="231">
        <f>IF(ISBLANK(Výsledky!$DX$3),"",Výsledky!DX35)</f>
        <v>0</v>
      </c>
      <c r="AB17" s="231">
        <f>IF(ISBLANK(Výsledky!$EE$3),"",Výsledky!EE35)</f>
        <v>40</v>
      </c>
      <c r="AC17" s="231">
        <f>IF(ISBLANK(Výsledky!$EL$3),"",Výsledky!EL35)</f>
        <v>0</v>
      </c>
      <c r="AD17" s="231">
        <f>IF(ISBLANK(Výsledky!$ES$3),"",Výsledky!ES35)</f>
        <v>50</v>
      </c>
      <c r="AE17" s="231">
        <f>IF(ISBLANK(Výsledky!$EZ$3),"",Výsledky!EZ35)</f>
        <v>20</v>
      </c>
      <c r="AF17" s="231">
        <f>IF(ISBLANK(Výsledky!$FG$3),"",Výsledky!FG35)</f>
        <v>50</v>
      </c>
      <c r="AG17" s="231">
        <f>IF(ISBLANK(Výsledky!$FN$3),"",Výsledky!FN35)</f>
        <v>50</v>
      </c>
      <c r="AH17" s="231">
        <f>IF(ISBLANK(Výsledky!$FU$3),"",Výsledky!FU35)</f>
        <v>0</v>
      </c>
      <c r="AI17" s="231">
        <f>IF(ISBLANK(Výsledky!$GB$3),"",Výsledky!GB35)</f>
        <v>0</v>
      </c>
      <c r="AJ17" s="231">
        <f>IF(ISBLANK(Výsledky!$GI$3),"",Výsledky!GI35)</f>
        <v>60</v>
      </c>
      <c r="AK17" s="231">
        <f>IF(ISBLANK(Výsledky!$GP$3),"",Výsledky!GP35)</f>
        <v>50</v>
      </c>
      <c r="AL17" s="231">
        <f>IF(ISBLANK(Výsledky!$GW$3),"",Výsledky!GW35)</f>
        <v>30</v>
      </c>
      <c r="AM17" s="231">
        <f>IF(ISBLANK(Výsledky!$HD$3),"",Výsledky!HD35)</f>
        <v>50</v>
      </c>
      <c r="AN17" s="231">
        <f>IF(ISBLANK(Výsledky!$HK$3),"",Výsledky!HK35)</f>
        <v>0</v>
      </c>
      <c r="AO17" s="231">
        <f>IF(ISBLANK(Výsledky!$HR$3),"",Výsledky!HR35)</f>
        <v>20</v>
      </c>
      <c r="AP17" s="231">
        <f>IF(ISBLANK(Výsledky!$HY$3),"",Výsledky!HY35)</f>
        <v>40</v>
      </c>
      <c r="AQ17" s="231">
        <f>IF(ISBLANK(Výsledky!$IF$3),"",Výsledky!IF35)</f>
        <v>0</v>
      </c>
      <c r="AR17" s="231">
        <f>IF(ISBLANK(Výsledky!$IM$3),"",Výsledky!IM35)</f>
        <v>40</v>
      </c>
      <c r="AS17" s="231">
        <f>IF(ISBLANK(Výsledky!$IT$3),"",Výsledky!IT35)</f>
        <v>50</v>
      </c>
      <c r="AT17" s="231">
        <f>IF(ISBLANK(Výsledky!$JA$3),"",Výsledky!JA35)</f>
        <v>0</v>
      </c>
      <c r="AU17" s="231">
        <f>IF(ISBLANK(Výsledky!$JH$3),"",Výsledky!JH35)</f>
        <v>80</v>
      </c>
      <c r="AV17" s="231" t="str">
        <f>IF(ISBLANK(Výsledky!$JO$3),"",Výsledky!JO35)</f>
        <v/>
      </c>
      <c r="AW17" s="231">
        <f>IF(ISBLANK(Výsledky!$JV$3),"",Výsledky!JV35)</f>
        <v>50</v>
      </c>
      <c r="AX17" s="231" t="str">
        <f>IF(ISBLANK(Výsledky!$KC$3),"",Výsledky!KC35)</f>
        <v/>
      </c>
      <c r="AY17" s="231">
        <f>IF(ISBLANK(Výsledky!$KJ$3),"",Výsledky!KJ35)</f>
        <v>30</v>
      </c>
      <c r="AZ17" s="231">
        <f>IF(ISBLANK(Výsledky!$KQ$3),"",Výsledky!KQ35)</f>
        <v>0</v>
      </c>
      <c r="BA17" s="231">
        <f>IF(ISBLANK(Výsledky!$KX$3),"",Výsledky!KX35)</f>
        <v>20</v>
      </c>
      <c r="BB17" s="231">
        <f>IF(ISBLANK(Výsledky!$LE$3),"",Výsledky!LE35)</f>
        <v>20</v>
      </c>
      <c r="BC17" s="231">
        <f>IF(ISBLANK(Výsledky!$LL$3),"",Výsledky!LL35)</f>
        <v>40</v>
      </c>
      <c r="BD17" s="231">
        <f>IF(ISBLANK(Výsledky!$LS$3),"",Výsledky!LS35)</f>
        <v>0</v>
      </c>
      <c r="BE17" s="231">
        <f>IF(ISBLANK(Výsledky!$LZ$3),"",Výsledky!LZ35)</f>
        <v>40</v>
      </c>
      <c r="BF17" s="231">
        <f>IF(ISBLANK(Výsledky!$MG$3),"",Výsledky!MG35)</f>
        <v>20</v>
      </c>
      <c r="BG17" s="231" t="str">
        <f>IF(ISBLANK(Výsledky!$MN$3),"",Výsledky!MN35)</f>
        <v/>
      </c>
      <c r="BH17" s="231">
        <f>IF(ISBLANK(Výsledky!$MU$3),"",Výsledky!MU35)</f>
        <v>50</v>
      </c>
      <c r="BI17" s="231" t="str">
        <f>IF(ISBLANK(Výsledky!$NB$3),"",Výsledky!NB35)</f>
        <v/>
      </c>
      <c r="BJ17" s="231" t="str">
        <f>IF(ISBLANK(Výsledky!$NI$3),"",Výsledky!NI35)</f>
        <v/>
      </c>
      <c r="BK17" s="231" t="str">
        <f>IF(ISBLANK(Výsledky!$NP$3),"",Výsledky!NP35)</f>
        <v/>
      </c>
      <c r="BL17" s="231" t="str">
        <f>IF(ISBLANK(Výsledky!$NW$3),"",Výsledky!NW35)</f>
        <v/>
      </c>
      <c r="BM17" s="231" t="str">
        <f>IF(ISBLANK(Výsledky!$OD$3),"",Výsledky!OD35)</f>
        <v/>
      </c>
      <c r="BN17" s="231" t="str">
        <f>IF(ISBLANK(Výsledky!$OK$3),"",Výsledky!OK35)</f>
        <v/>
      </c>
      <c r="BO17" s="231" t="str">
        <f>IF(ISBLANK(Výsledky!$OR$3),"",Výsledky!OR35)</f>
        <v/>
      </c>
      <c r="BP17" s="231" t="str">
        <f>IF(ISBLANK(Výsledky!$OY$3),"",Výsledky!OY35)</f>
        <v/>
      </c>
      <c r="BQ17" s="231" t="str">
        <f>IF(ISBLANK(Výsledky!$PF$3),"",Výsledky!PF35)</f>
        <v/>
      </c>
      <c r="BR17" s="231" t="str">
        <f>IF(ISBLANK(Výsledky!$PM$3),"",Výsledky!PM35)</f>
        <v/>
      </c>
      <c r="BS17" s="231" t="str">
        <f>IF(ISBLANK(Výsledky!$PT$3),"",Výsledky!PT35)</f>
        <v/>
      </c>
      <c r="BT17" s="231" t="str">
        <f>IF(ISBLANK(Výsledky!$QA$3),"",Výsledky!QA35)</f>
        <v/>
      </c>
      <c r="BU17" s="231" t="str">
        <f>IF(ISBLANK(Výsledky!$QH$3),"",Výsledky!QH35)</f>
        <v/>
      </c>
      <c r="BV17" s="231" t="str">
        <f>IF(ISBLANK(Výsledky!$QO$3),"",Výsledky!QO35)</f>
        <v/>
      </c>
      <c r="BW17" s="263" t="str">
        <f>IF(ISBLANK(Výsledky!$QV$3),"",Výsledky!QV35)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16" t="s">
        <v>106</v>
      </c>
      <c r="C18" s="48">
        <f>Tipy!A6</f>
        <v>30</v>
      </c>
      <c r="D18" s="218" t="str">
        <f>IF(Tipy!B6="","",Tipy!B6)</f>
        <v>30milo</v>
      </c>
      <c r="E18" s="46">
        <f>SUM(F18:J18)</f>
        <v>1560</v>
      </c>
      <c r="F18" s="222">
        <f>IF(ISBLANK(Výsledky!$I$3),"-",SUM(K18:O18,Q18,S18,U18,V18,X18,Z18,AB18,AC18,AE18:AG18,AI18,AK18:AM18,AP18,AS18:AU18,AW18,AY18,BB18,BD18,BG18:BJ18,BL18,BO18,BP18,BR18,BT18,BU18))</f>
        <v>1020</v>
      </c>
      <c r="G18" s="242">
        <f>IF(ISBLANK(Výsledky!$AY$3),"-",SUM(P18,T18,W18,AA18,AD18,AH18,AV18,AX18,BC18,BE18,BK18,BM18,BQ18,BS18,BV18))</f>
        <v>210</v>
      </c>
      <c r="H18" s="243">
        <f>IF(ISBLANK(Výsledky!$BM$3),"-",SUM(R18,Y18,AJ18,AO18,AQ18,AZ18))</f>
        <v>220</v>
      </c>
      <c r="I18" s="223">
        <f>IF(ISBLANK(Výsledky!$GI$3),"-",SUM(AN18,AR18,BA18,BF18,BN18,BW18))</f>
        <v>110</v>
      </c>
      <c r="J18" s="237" t="str">
        <f>IF(ISBLANK(Výsledky!$I$3),"",Výsledky!I12)</f>
        <v>-</v>
      </c>
      <c r="K18" s="240">
        <f>IF(ISBLANK(Výsledky!$P$3),"",Výsledky!P12)</f>
        <v>0</v>
      </c>
      <c r="L18" s="241">
        <f>IF(ISBLANK(Výsledky!$W$3),"",Výsledky!W12)</f>
        <v>40</v>
      </c>
      <c r="M18" s="231">
        <f>IF(ISBLANK(Výsledky!$AD$3),"",Výsledky!AD12)</f>
        <v>40</v>
      </c>
      <c r="N18" s="231">
        <f>IF(ISBLANK(Výsledky!$AK$3),"",Výsledky!AK12)</f>
        <v>20</v>
      </c>
      <c r="O18" s="231">
        <f>IF(ISBLANK(Výsledky!$AR$3),"",Výsledky!AR12)</f>
        <v>50</v>
      </c>
      <c r="P18" s="231">
        <f>IF(ISBLANK(Výsledky!$AY$3),"",Výsledky!AY12)</f>
        <v>40</v>
      </c>
      <c r="Q18" s="231">
        <f>IF(ISBLANK(Výsledky!$BF$3),"",Výsledky!BF12)</f>
        <v>50</v>
      </c>
      <c r="R18" s="231">
        <f>IF(ISBLANK(Výsledky!$BM$3),"",Výsledky!BM12)</f>
        <v>80</v>
      </c>
      <c r="S18" s="231">
        <f>IF(ISBLANK(Výsledky!$BT$3),"",Výsledky!BT12)</f>
        <v>0</v>
      </c>
      <c r="T18" s="231">
        <f>IF(ISBLANK(Výsledky!$CA$3),"",Výsledky!CA12)</f>
        <v>20</v>
      </c>
      <c r="U18" s="231">
        <f>IF(ISBLANK(Výsledky!$CH$3),"",Výsledky!CH12)</f>
        <v>30</v>
      </c>
      <c r="V18" s="231">
        <f>IF(ISBLANK(Výsledky!$CO$3),"",Výsledky!CO12)</f>
        <v>80</v>
      </c>
      <c r="W18" s="231">
        <f>IF(ISBLANK(Výsledky!$CV$3),"",Výsledky!CV12)</f>
        <v>50</v>
      </c>
      <c r="X18" s="231">
        <f>IF(ISBLANK(Výsledky!$DC$3),"",Výsledky!DC12)</f>
        <v>50</v>
      </c>
      <c r="Y18" s="231">
        <f>IF(ISBLANK(Výsledky!$DJ$3),"",Výsledky!DJ12)</f>
        <v>60</v>
      </c>
      <c r="Z18" s="231">
        <f>IF(ISBLANK(Výsledky!$DQ$3),"",Výsledky!DQ12)</f>
        <v>0</v>
      </c>
      <c r="AA18" s="231">
        <f>IF(ISBLANK(Výsledky!$DX$3),"",Výsledky!DX12)</f>
        <v>0</v>
      </c>
      <c r="AB18" s="231">
        <f>IF(ISBLANK(Výsledky!$EE$3),"",Výsledky!EE12)</f>
        <v>60</v>
      </c>
      <c r="AC18" s="231">
        <f>IF(ISBLANK(Výsledky!$EL$3),"",Výsledky!EL12)</f>
        <v>30</v>
      </c>
      <c r="AD18" s="231">
        <f>IF(ISBLANK(Výsledky!$ES$3),"",Výsledky!ES12)</f>
        <v>20</v>
      </c>
      <c r="AE18" s="231">
        <f>IF(ISBLANK(Výsledky!$EZ$3),"",Výsledky!EZ12)</f>
        <v>80</v>
      </c>
      <c r="AF18" s="231">
        <f>IF(ISBLANK(Výsledky!$FG$3),"",Výsledky!FG12)</f>
        <v>70</v>
      </c>
      <c r="AG18" s="231">
        <f>IF(ISBLANK(Výsledky!$FN$3),"",Výsledky!FN12)</f>
        <v>40</v>
      </c>
      <c r="AH18" s="231">
        <f>IF(ISBLANK(Výsledky!$FU$3),"",Výsledky!FU12)</f>
        <v>0</v>
      </c>
      <c r="AI18" s="231">
        <f>IF(ISBLANK(Výsledky!$GB$3),"",Výsledky!GB12)</f>
        <v>0</v>
      </c>
      <c r="AJ18" s="231">
        <f>IF(ISBLANK(Výsledky!$GI$3),"",Výsledky!GI12)</f>
        <v>20</v>
      </c>
      <c r="AK18" s="231">
        <f>IF(ISBLANK(Výsledky!$GP$3),"",Výsledky!GP12)</f>
        <v>0</v>
      </c>
      <c r="AL18" s="231">
        <f>IF(ISBLANK(Výsledky!$GW$3),"",Výsledky!GW12)</f>
        <v>40</v>
      </c>
      <c r="AM18" s="231">
        <f>IF(ISBLANK(Výsledky!$HD$3),"",Výsledky!HD12)</f>
        <v>60</v>
      </c>
      <c r="AN18" s="231">
        <f>IF(ISBLANK(Výsledky!$HK$3),"",Výsledky!HK12)</f>
        <v>20</v>
      </c>
      <c r="AO18" s="231">
        <f>IF(ISBLANK(Výsledky!$HR$3),"",Výsledky!HR12)</f>
        <v>40</v>
      </c>
      <c r="AP18" s="231">
        <f>IF(ISBLANK(Výsledky!$HY$3),"",Výsledky!HY12)</f>
        <v>40</v>
      </c>
      <c r="AQ18" s="231">
        <f>IF(ISBLANK(Výsledky!$IF$3),"",Výsledky!IF12)</f>
        <v>20</v>
      </c>
      <c r="AR18" s="231" t="str">
        <f>IF(ISBLANK(Výsledky!$IM$3),"",Výsledky!IM12)</f>
        <v>-</v>
      </c>
      <c r="AS18" s="231">
        <f>IF(ISBLANK(Výsledky!$IT$3),"",Výsledky!IT12)</f>
        <v>40</v>
      </c>
      <c r="AT18" s="231">
        <f>IF(ISBLANK(Výsledky!$JA$3),"",Výsledky!JA12)</f>
        <v>0</v>
      </c>
      <c r="AU18" s="231">
        <f>IF(ISBLANK(Výsledky!$JH$3),"",Výsledky!JH12)</f>
        <v>40</v>
      </c>
      <c r="AV18" s="231" t="str">
        <f>IF(ISBLANK(Výsledky!$JO$3),"",Výsledky!JO12)</f>
        <v/>
      </c>
      <c r="AW18" s="231">
        <f>IF(ISBLANK(Výsledky!$JV$3),"",Výsledky!JV12)</f>
        <v>40</v>
      </c>
      <c r="AX18" s="231" t="str">
        <f>IF(ISBLANK(Výsledky!$KC$3),"",Výsledky!KC12)</f>
        <v/>
      </c>
      <c r="AY18" s="231">
        <f>IF(ISBLANK(Výsledky!$KJ$3),"",Výsledky!KJ12)</f>
        <v>40</v>
      </c>
      <c r="AZ18" s="231">
        <f>IF(ISBLANK(Výsledky!$KQ$3),"",Výsledky!KQ12)</f>
        <v>0</v>
      </c>
      <c r="BA18" s="231">
        <f>IF(ISBLANK(Výsledky!$KX$3),"",Výsledky!KX12)</f>
        <v>50</v>
      </c>
      <c r="BB18" s="231">
        <f>IF(ISBLANK(Výsledky!$LE$3),"",Výsledky!LE12)</f>
        <v>40</v>
      </c>
      <c r="BC18" s="231">
        <f>IF(ISBLANK(Výsledky!$LL$3),"",Výsledky!LL12)</f>
        <v>40</v>
      </c>
      <c r="BD18" s="231">
        <f>IF(ISBLANK(Výsledky!$LS$3),"",Výsledky!LS12)</f>
        <v>0</v>
      </c>
      <c r="BE18" s="231">
        <f>IF(ISBLANK(Výsledky!$LZ$3),"",Výsledky!LZ12)</f>
        <v>40</v>
      </c>
      <c r="BF18" s="231">
        <f>IF(ISBLANK(Výsledky!$MG$3),"",Výsledky!MG12)</f>
        <v>40</v>
      </c>
      <c r="BG18" s="231" t="str">
        <f>IF(ISBLANK(Výsledky!$MN$3),"",Výsledky!MN12)</f>
        <v/>
      </c>
      <c r="BH18" s="231">
        <f>IF(ISBLANK(Výsledky!$MU$3),"",Výsledky!MU12)</f>
        <v>40</v>
      </c>
      <c r="BI18" s="231" t="str">
        <f>IF(ISBLANK(Výsledky!$NB$3),"",Výsledky!NB12)</f>
        <v/>
      </c>
      <c r="BJ18" s="231" t="str">
        <f>IF(ISBLANK(Výsledky!$NI$3),"",Výsledky!NI12)</f>
        <v/>
      </c>
      <c r="BK18" s="231" t="str">
        <f>IF(ISBLANK(Výsledky!$NP$3),"",Výsledky!NP12)</f>
        <v/>
      </c>
      <c r="BL18" s="231" t="str">
        <f>IF(ISBLANK(Výsledky!$NW$3),"",Výsledky!NW12)</f>
        <v/>
      </c>
      <c r="BM18" s="231" t="str">
        <f>IF(ISBLANK(Výsledky!$OD$3),"",Výsledky!OD12)</f>
        <v/>
      </c>
      <c r="BN18" s="231" t="str">
        <f>IF(ISBLANK(Výsledky!$OK$3),"",Výsledky!OK12)</f>
        <v/>
      </c>
      <c r="BO18" s="231" t="str">
        <f>IF(ISBLANK(Výsledky!$OR$3),"",Výsledky!OR12)</f>
        <v/>
      </c>
      <c r="BP18" s="231" t="str">
        <f>IF(ISBLANK(Výsledky!$OY$3),"",Výsledky!OY12)</f>
        <v/>
      </c>
      <c r="BQ18" s="231" t="str">
        <f>IF(ISBLANK(Výsledky!$PF$3),"",Výsledky!PF12)</f>
        <v/>
      </c>
      <c r="BR18" s="231" t="str">
        <f>IF(ISBLANK(Výsledky!$PM$3),"",Výsledky!PM12)</f>
        <v/>
      </c>
      <c r="BS18" s="231" t="str">
        <f>IF(ISBLANK(Výsledky!$PT$3),"",Výsledky!PT12)</f>
        <v/>
      </c>
      <c r="BT18" s="231" t="str">
        <f>IF(ISBLANK(Výsledky!$QA$3),"",Výsledky!QA12)</f>
        <v/>
      </c>
      <c r="BU18" s="231" t="str">
        <f>IF(ISBLANK(Výsledky!$QH$3),"",Výsledky!QH12)</f>
        <v/>
      </c>
      <c r="BV18" s="231" t="str">
        <f>IF(ISBLANK(Výsledky!$QO$3),"",Výsledky!QO12)</f>
        <v/>
      </c>
      <c r="BW18" s="263" t="str">
        <f>IF(ISBLANK(Výsledky!$QV$3),"",Výsledky!QV12)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16" t="s">
        <v>107</v>
      </c>
      <c r="C19" s="48">
        <f>Tipy!A12</f>
        <v>48</v>
      </c>
      <c r="D19" s="218" t="str">
        <f>IF(Tipy!B12="","",Tipy!B12)</f>
        <v>Blakes</v>
      </c>
      <c r="E19" s="46">
        <f>SUM(F19:J19)</f>
        <v>1550</v>
      </c>
      <c r="F19" s="222">
        <f>IF(ISBLANK(Výsledky!$I$3),"-",SUM(K19:O19,Q19,S19,U19,V19,X19,Z19,AB19,AC19,AE19:AG19,AI19,AK19:AM19,AP19,AS19:AU19,AW19,AY19,BB19,BD19,BG19:BJ19,BL19,BO19,BP19,BR19,BT19,BU19))</f>
        <v>1040</v>
      </c>
      <c r="G19" s="242">
        <f>IF(ISBLANK(Výsledky!$AY$3),"-",SUM(P19,T19,W19,AA19,AD19,AH19,AV19,AX19,BC19,BE19,BK19,BM19,BQ19,BS19,BV19))</f>
        <v>220</v>
      </c>
      <c r="H19" s="243">
        <f>IF(ISBLANK(Výsledky!$BM$3),"-",SUM(R19,Y19,AJ19,AO19,AQ19,AZ19))</f>
        <v>150</v>
      </c>
      <c r="I19" s="223">
        <f>IF(ISBLANK(Výsledky!$GI$3),"-",SUM(AN19,AR19,BA19,BF19,BN19,BW19))</f>
        <v>140</v>
      </c>
      <c r="J19" s="237" t="str">
        <f>IF(ISBLANK(Výsledky!$I$3),"",Výsledky!I18)</f>
        <v>-</v>
      </c>
      <c r="K19" s="240">
        <f>IF(ISBLANK(Výsledky!$P$3),"",Výsledky!P18)</f>
        <v>80</v>
      </c>
      <c r="L19" s="241">
        <f>IF(ISBLANK(Výsledky!$W$3),"",Výsledky!W18)</f>
        <v>80</v>
      </c>
      <c r="M19" s="231">
        <f>IF(ISBLANK(Výsledky!$AD$3),"",Výsledky!AD18)</f>
        <v>60</v>
      </c>
      <c r="N19" s="231">
        <f>IF(ISBLANK(Výsledky!$AK$3),"",Výsledky!AK18)</f>
        <v>20</v>
      </c>
      <c r="O19" s="231">
        <f>IF(ISBLANK(Výsledky!$AR$3),"",Výsledky!AR18)</f>
        <v>50</v>
      </c>
      <c r="P19" s="231">
        <f>IF(ISBLANK(Výsledky!$AY$3),"",Výsledky!AY18)</f>
        <v>30</v>
      </c>
      <c r="Q19" s="231" t="str">
        <f>IF(ISBLANK(Výsledky!$BF$3),"",Výsledky!BF18)</f>
        <v>-</v>
      </c>
      <c r="R19" s="231">
        <f>IF(ISBLANK(Výsledky!$BM$3),"",Výsledky!BM18)</f>
        <v>40</v>
      </c>
      <c r="S19" s="231">
        <f>IF(ISBLANK(Výsledky!$BT$3),"",Výsledky!BT18)</f>
        <v>0</v>
      </c>
      <c r="T19" s="231">
        <f>IF(ISBLANK(Výsledky!$CA$3),"",Výsledky!CA18)</f>
        <v>20</v>
      </c>
      <c r="U19" s="231">
        <f>IF(ISBLANK(Výsledky!$CH$3),"",Výsledky!CH18)</f>
        <v>10</v>
      </c>
      <c r="V19" s="231">
        <f>IF(ISBLANK(Výsledky!$CO$3),"",Výsledky!CO18)</f>
        <v>20</v>
      </c>
      <c r="W19" s="231">
        <f>IF(ISBLANK(Výsledky!$CV$3),"",Výsledky!CV18)</f>
        <v>40</v>
      </c>
      <c r="X19" s="231">
        <f>IF(ISBLANK(Výsledky!$DC$3),"",Výsledky!DC18)</f>
        <v>50</v>
      </c>
      <c r="Y19" s="231">
        <f>IF(ISBLANK(Výsledky!$DJ$3),"",Výsledky!DJ18)</f>
        <v>60</v>
      </c>
      <c r="Z19" s="231">
        <f>IF(ISBLANK(Výsledky!$DQ$3),"",Výsledky!DQ18)</f>
        <v>0</v>
      </c>
      <c r="AA19" s="231" t="str">
        <f>IF(ISBLANK(Výsledky!$DX$3),"",Výsledky!DX18)</f>
        <v>-</v>
      </c>
      <c r="AB19" s="231">
        <f>IF(ISBLANK(Výsledky!$EE$3),"",Výsledky!EE18)</f>
        <v>0</v>
      </c>
      <c r="AC19" s="231">
        <f>IF(ISBLANK(Výsledky!$EL$3),"",Výsledky!EL18)</f>
        <v>60</v>
      </c>
      <c r="AD19" s="231">
        <f>IF(ISBLANK(Výsledky!$ES$3),"",Výsledky!ES18)</f>
        <v>40</v>
      </c>
      <c r="AE19" s="231">
        <f>IF(ISBLANK(Výsledky!$EZ$3),"",Výsledky!EZ18)</f>
        <v>40</v>
      </c>
      <c r="AF19" s="231">
        <f>IF(ISBLANK(Výsledky!$FG$3),"",Výsledky!FG18)</f>
        <v>20</v>
      </c>
      <c r="AG19" s="231">
        <f>IF(ISBLANK(Výsledky!$FN$3),"",Výsledky!FN18)</f>
        <v>50</v>
      </c>
      <c r="AH19" s="231">
        <f>IF(ISBLANK(Výsledky!$FU$3),"",Výsledky!FU18)</f>
        <v>10</v>
      </c>
      <c r="AI19" s="231">
        <f>IF(ISBLANK(Výsledky!$GB$3),"",Výsledky!GB18)</f>
        <v>0</v>
      </c>
      <c r="AJ19" s="231">
        <f>IF(ISBLANK(Výsledky!$GI$3),"",Výsledky!GI18)</f>
        <v>20</v>
      </c>
      <c r="AK19" s="231">
        <f>IF(ISBLANK(Výsledky!$GP$3),"",Výsledky!GP18)</f>
        <v>70</v>
      </c>
      <c r="AL19" s="231">
        <f>IF(ISBLANK(Výsledky!$GW$3),"",Výsledky!GW18)</f>
        <v>50</v>
      </c>
      <c r="AM19" s="231">
        <f>IF(ISBLANK(Výsledky!$HD$3),"",Výsledky!HD18)</f>
        <v>40</v>
      </c>
      <c r="AN19" s="231">
        <f>IF(ISBLANK(Výsledky!$HK$3),"",Výsledky!HK18)</f>
        <v>0</v>
      </c>
      <c r="AO19" s="231" t="str">
        <f>IF(ISBLANK(Výsledky!$HR$3),"",Výsledky!HR18)</f>
        <v>-</v>
      </c>
      <c r="AP19" s="231">
        <f>IF(ISBLANK(Výsledky!$HY$3),"",Výsledky!HY18)</f>
        <v>40</v>
      </c>
      <c r="AQ19" s="231">
        <f>IF(ISBLANK(Výsledky!$IF$3),"",Výsledky!IF18)</f>
        <v>10</v>
      </c>
      <c r="AR19" s="231">
        <f>IF(ISBLANK(Výsledky!$IM$3),"",Výsledky!IM18)</f>
        <v>70</v>
      </c>
      <c r="AS19" s="231">
        <f>IF(ISBLANK(Výsledky!$IT$3),"",Výsledky!IT18)</f>
        <v>40</v>
      </c>
      <c r="AT19" s="231">
        <f>IF(ISBLANK(Výsledky!$JA$3),"",Výsledky!JA18)</f>
        <v>0</v>
      </c>
      <c r="AU19" s="231">
        <f>IF(ISBLANK(Výsledky!$JH$3),"",Výsledky!JH18)</f>
        <v>80</v>
      </c>
      <c r="AV19" s="231" t="str">
        <f>IF(ISBLANK(Výsledky!$JO$3),"",Výsledky!JO18)</f>
        <v/>
      </c>
      <c r="AW19" s="231">
        <f>IF(ISBLANK(Výsledky!$JV$3),"",Výsledky!JV18)</f>
        <v>30</v>
      </c>
      <c r="AX19" s="231" t="str">
        <f>IF(ISBLANK(Výsledky!$KC$3),"",Výsledky!KC18)</f>
        <v/>
      </c>
      <c r="AY19" s="231">
        <f>IF(ISBLANK(Výsledky!$KJ$3),"",Výsledky!KJ18)</f>
        <v>40</v>
      </c>
      <c r="AZ19" s="231">
        <f>IF(ISBLANK(Výsledky!$KQ$3),"",Výsledky!KQ18)</f>
        <v>20</v>
      </c>
      <c r="BA19" s="231">
        <f>IF(ISBLANK(Výsledky!$KX$3),"",Výsledky!KX18)</f>
        <v>50</v>
      </c>
      <c r="BB19" s="231">
        <f>IF(ISBLANK(Výsledky!$LE$3),"",Výsledky!LE18)</f>
        <v>20</v>
      </c>
      <c r="BC19" s="231">
        <f>IF(ISBLANK(Výsledky!$LL$3),"",Výsledky!LL18)</f>
        <v>40</v>
      </c>
      <c r="BD19" s="231">
        <f>IF(ISBLANK(Výsledky!$LS$3),"",Výsledky!LS18)</f>
        <v>60</v>
      </c>
      <c r="BE19" s="231">
        <f>IF(ISBLANK(Výsledky!$LZ$3),"",Výsledky!LZ18)</f>
        <v>40</v>
      </c>
      <c r="BF19" s="231">
        <f>IF(ISBLANK(Výsledky!$MG$3),"",Výsledky!MG18)</f>
        <v>20</v>
      </c>
      <c r="BG19" s="231" t="str">
        <f>IF(ISBLANK(Výsledky!$MN$3),"",Výsledky!MN18)</f>
        <v/>
      </c>
      <c r="BH19" s="231">
        <f>IF(ISBLANK(Výsledky!$MU$3),"",Výsledky!MU18)</f>
        <v>30</v>
      </c>
      <c r="BI19" s="231" t="str">
        <f>IF(ISBLANK(Výsledky!$NB$3),"",Výsledky!NB18)</f>
        <v/>
      </c>
      <c r="BJ19" s="231" t="str">
        <f>IF(ISBLANK(Výsledky!$NI$3),"",Výsledky!NI18)</f>
        <v/>
      </c>
      <c r="BK19" s="231" t="str">
        <f>IF(ISBLANK(Výsledky!$NP$3),"",Výsledky!NP18)</f>
        <v/>
      </c>
      <c r="BL19" s="231" t="str">
        <f>IF(ISBLANK(Výsledky!$NW$3),"",Výsledky!NW18)</f>
        <v/>
      </c>
      <c r="BM19" s="231" t="str">
        <f>IF(ISBLANK(Výsledky!$OD$3),"",Výsledky!OD18)</f>
        <v/>
      </c>
      <c r="BN19" s="231" t="str">
        <f>IF(ISBLANK(Výsledky!$OK$3),"",Výsledky!OK18)</f>
        <v/>
      </c>
      <c r="BO19" s="231" t="str">
        <f>IF(ISBLANK(Výsledky!$OR$3),"",Výsledky!OR18)</f>
        <v/>
      </c>
      <c r="BP19" s="231" t="str">
        <f>IF(ISBLANK(Výsledky!$OY$3),"",Výsledky!OY18)</f>
        <v/>
      </c>
      <c r="BQ19" s="231" t="str">
        <f>IF(ISBLANK(Výsledky!$PF$3),"",Výsledky!PF18)</f>
        <v/>
      </c>
      <c r="BR19" s="231" t="str">
        <f>IF(ISBLANK(Výsledky!$PM$3),"",Výsledky!PM18)</f>
        <v/>
      </c>
      <c r="BS19" s="231" t="str">
        <f>IF(ISBLANK(Výsledky!$PT$3),"",Výsledky!PT18)</f>
        <v/>
      </c>
      <c r="BT19" s="231" t="str">
        <f>IF(ISBLANK(Výsledky!$QA$3),"",Výsledky!QA18)</f>
        <v/>
      </c>
      <c r="BU19" s="231" t="str">
        <f>IF(ISBLANK(Výsledky!$QH$3),"",Výsledky!QH18)</f>
        <v/>
      </c>
      <c r="BV19" s="231" t="str">
        <f>IF(ISBLANK(Výsledky!$QO$3),"",Výsledky!QO18)</f>
        <v/>
      </c>
      <c r="BW19" s="263" t="str">
        <f>IF(ISBLANK(Výsledky!$QV$3),"",Výsledky!QV18)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16" t="s">
        <v>108</v>
      </c>
      <c r="C20" s="48">
        <f>Tipy!A49</f>
        <v>3</v>
      </c>
      <c r="D20" s="218" t="str">
        <f>IF(Tipy!B49="","",Tipy!B49)</f>
        <v>ninetysix8</v>
      </c>
      <c r="E20" s="46">
        <f>SUM(F20:J20)</f>
        <v>1540</v>
      </c>
      <c r="F20" s="222">
        <f>IF(ISBLANK(Výsledky!$I$3),"-",SUM(K20:O20,Q20,S20,U20,V20,X20,Z20,AB20,AC20,AE20:AG20,AI20,AK20:AM20,AP20,AS20:AU20,AW20,AY20,BB20,BD20,BG20:BJ20,BL20,BO20,BP20,BR20,BT20,BU20))</f>
        <v>980</v>
      </c>
      <c r="G20" s="242">
        <f>IF(ISBLANK(Výsledky!$AY$3),"-",SUM(P20,T20,W20,AA20,AD20,AH20,AV20,AX20,BC20,BE20,BK20,BM20,BQ20,BS20,BV20))</f>
        <v>270</v>
      </c>
      <c r="H20" s="243">
        <f>IF(ISBLANK(Výsledky!$BM$3),"-",SUM(R20,Y20,AJ20,AO20,AQ20,AZ20))</f>
        <v>160</v>
      </c>
      <c r="I20" s="223">
        <f>IF(ISBLANK(Výsledky!$GI$3),"-",SUM(AN20,AR20,BA20,BF20,BN20,BW20))</f>
        <v>130</v>
      </c>
      <c r="J20" s="237" t="str">
        <f>IF(ISBLANK(Výsledky!$I$3),"",Výsledky!I55)</f>
        <v>-</v>
      </c>
      <c r="K20" s="240">
        <f>IF(ISBLANK(Výsledky!$P$3),"",Výsledky!P55)</f>
        <v>20</v>
      </c>
      <c r="L20" s="241">
        <f>IF(ISBLANK(Výsledky!$W$3),"",Výsledky!W55)</f>
        <v>80</v>
      </c>
      <c r="M20" s="231">
        <f>IF(ISBLANK(Výsledky!$AD$3),"",Výsledky!AD55)</f>
        <v>20</v>
      </c>
      <c r="N20" s="231">
        <f>IF(ISBLANK(Výsledky!$AK$3),"",Výsledky!AK55)</f>
        <v>50</v>
      </c>
      <c r="O20" s="231">
        <f>IF(ISBLANK(Výsledky!$AR$3),"",Výsledky!AR55)</f>
        <v>50</v>
      </c>
      <c r="P20" s="231">
        <f>IF(ISBLANK(Výsledky!$AY$3),"",Výsledky!AY55)</f>
        <v>30</v>
      </c>
      <c r="Q20" s="231">
        <f>IF(ISBLANK(Výsledky!$BF$3),"",Výsledky!BF55)</f>
        <v>50</v>
      </c>
      <c r="R20" s="231">
        <f>IF(ISBLANK(Výsledky!$BM$3),"",Výsledky!BM55)</f>
        <v>50</v>
      </c>
      <c r="S20" s="231">
        <f>IF(ISBLANK(Výsledky!$BT$3),"",Výsledky!BT55)</f>
        <v>0</v>
      </c>
      <c r="T20" s="231">
        <f>IF(ISBLANK(Výsledky!$CA$3),"",Výsledky!CA55)</f>
        <v>20</v>
      </c>
      <c r="U20" s="231">
        <f>IF(ISBLANK(Výsledky!$CH$3),"",Výsledky!CH55)</f>
        <v>0</v>
      </c>
      <c r="V20" s="231">
        <f>IF(ISBLANK(Výsledky!$CO$3),"",Výsledky!CO55)</f>
        <v>40</v>
      </c>
      <c r="W20" s="231">
        <f>IF(ISBLANK(Výsledky!$CV$3),"",Výsledky!CV55)</f>
        <v>40</v>
      </c>
      <c r="X20" s="231">
        <f>IF(ISBLANK(Výsledky!$DC$3),"",Výsledky!DC55)</f>
        <v>80</v>
      </c>
      <c r="Y20" s="231">
        <f>IF(ISBLANK(Výsledky!$DJ$3),"",Výsledky!DJ55)</f>
        <v>40</v>
      </c>
      <c r="Z20" s="231">
        <f>IF(ISBLANK(Výsledky!$DQ$3),"",Výsledky!DQ55)</f>
        <v>0</v>
      </c>
      <c r="AA20" s="231">
        <f>IF(ISBLANK(Výsledky!$DX$3),"",Výsledky!DX55)</f>
        <v>0</v>
      </c>
      <c r="AB20" s="231">
        <f>IF(ISBLANK(Výsledky!$EE$3),"",Výsledky!EE55)</f>
        <v>40</v>
      </c>
      <c r="AC20" s="231">
        <f>IF(ISBLANK(Výsledky!$EL$3),"",Výsledky!EL55)</f>
        <v>0</v>
      </c>
      <c r="AD20" s="231">
        <f>IF(ISBLANK(Výsledky!$ES$3),"",Výsledky!ES55)</f>
        <v>60</v>
      </c>
      <c r="AE20" s="231">
        <f>IF(ISBLANK(Výsledky!$EZ$3),"",Výsledky!EZ55)</f>
        <v>20</v>
      </c>
      <c r="AF20" s="231">
        <f>IF(ISBLANK(Výsledky!$FG$3),"",Výsledky!FG55)</f>
        <v>20</v>
      </c>
      <c r="AG20" s="231">
        <f>IF(ISBLANK(Výsledky!$FN$3),"",Výsledky!FN55)</f>
        <v>70</v>
      </c>
      <c r="AH20" s="231">
        <f>IF(ISBLANK(Výsledky!$FU$3),"",Výsledky!FU55)</f>
        <v>20</v>
      </c>
      <c r="AI20" s="231">
        <f>IF(ISBLANK(Výsledky!$GB$3),"",Výsledky!GB55)</f>
        <v>0</v>
      </c>
      <c r="AJ20" s="231">
        <f>IF(ISBLANK(Výsledky!$GI$3),"",Výsledky!GI55)</f>
        <v>50</v>
      </c>
      <c r="AK20" s="231">
        <f>IF(ISBLANK(Výsledky!$GP$3),"",Výsledky!GP55)</f>
        <v>50</v>
      </c>
      <c r="AL20" s="231">
        <f>IF(ISBLANK(Výsledky!$GW$3),"",Výsledky!GW55)</f>
        <v>60</v>
      </c>
      <c r="AM20" s="231">
        <f>IF(ISBLANK(Výsledky!$HD$3),"",Výsledky!HD55)</f>
        <v>40</v>
      </c>
      <c r="AN20" s="231">
        <f>IF(ISBLANK(Výsledky!$HK$3),"",Výsledky!HK55)</f>
        <v>40</v>
      </c>
      <c r="AO20" s="231">
        <f>IF(ISBLANK(Výsledky!$HR$3),"",Výsledky!HR55)</f>
        <v>20</v>
      </c>
      <c r="AP20" s="231">
        <f>IF(ISBLANK(Výsledky!$HY$3),"",Výsledky!HY55)</f>
        <v>50</v>
      </c>
      <c r="AQ20" s="231">
        <f>IF(ISBLANK(Výsledky!$IF$3),"",Výsledky!IF55)</f>
        <v>0</v>
      </c>
      <c r="AR20" s="231">
        <f>IF(ISBLANK(Výsledky!$IM$3),"",Výsledky!IM55)</f>
        <v>60</v>
      </c>
      <c r="AS20" s="231">
        <f>IF(ISBLANK(Výsledky!$IT$3),"",Výsledky!IT55)</f>
        <v>30</v>
      </c>
      <c r="AT20" s="231">
        <f>IF(ISBLANK(Výsledky!$JA$3),"",Výsledky!JA55)</f>
        <v>0</v>
      </c>
      <c r="AU20" s="231">
        <f>IF(ISBLANK(Výsledky!$JH$3),"",Výsledky!JH55)</f>
        <v>40</v>
      </c>
      <c r="AV20" s="231" t="str">
        <f>IF(ISBLANK(Výsledky!$JO$3),"",Výsledky!JO55)</f>
        <v/>
      </c>
      <c r="AW20" s="231">
        <f>IF(ISBLANK(Výsledky!$JV$3),"",Výsledky!JV55)</f>
        <v>40</v>
      </c>
      <c r="AX20" s="231" t="str">
        <f>IF(ISBLANK(Výsledky!$KC$3),"",Výsledky!KC55)</f>
        <v/>
      </c>
      <c r="AY20" s="231">
        <f>IF(ISBLANK(Výsledky!$KJ$3),"",Výsledky!KJ55)</f>
        <v>50</v>
      </c>
      <c r="AZ20" s="231">
        <f>IF(ISBLANK(Výsledky!$KQ$3),"",Výsledky!KQ55)</f>
        <v>0</v>
      </c>
      <c r="BA20" s="231">
        <f>IF(ISBLANK(Výsledky!$KX$3),"",Výsledky!KX55)</f>
        <v>30</v>
      </c>
      <c r="BB20" s="231">
        <f>IF(ISBLANK(Výsledky!$LE$3),"",Výsledky!LE55)</f>
        <v>30</v>
      </c>
      <c r="BC20" s="231">
        <f>IF(ISBLANK(Výsledky!$LL$3),"",Výsledky!LL55)</f>
        <v>60</v>
      </c>
      <c r="BD20" s="231">
        <f>IF(ISBLANK(Výsledky!$LS$3),"",Výsledky!LS55)</f>
        <v>10</v>
      </c>
      <c r="BE20" s="231">
        <f>IF(ISBLANK(Výsledky!$LZ$3),"",Výsledky!LZ55)</f>
        <v>40</v>
      </c>
      <c r="BF20" s="231">
        <f>IF(ISBLANK(Výsledky!$MG$3),"",Výsledky!MG55)</f>
        <v>0</v>
      </c>
      <c r="BG20" s="231" t="str">
        <f>IF(ISBLANK(Výsledky!$MN$3),"",Výsledky!MN55)</f>
        <v/>
      </c>
      <c r="BH20" s="231">
        <f>IF(ISBLANK(Výsledky!$MU$3),"",Výsledky!MU55)</f>
        <v>40</v>
      </c>
      <c r="BI20" s="231" t="str">
        <f>IF(ISBLANK(Výsledky!$NB$3),"",Výsledky!NB55)</f>
        <v/>
      </c>
      <c r="BJ20" s="231" t="str">
        <f>IF(ISBLANK(Výsledky!$NI$3),"",Výsledky!NI55)</f>
        <v/>
      </c>
      <c r="BK20" s="231" t="str">
        <f>IF(ISBLANK(Výsledky!$NP$3),"",Výsledky!NP55)</f>
        <v/>
      </c>
      <c r="BL20" s="231" t="str">
        <f>IF(ISBLANK(Výsledky!$NW$3),"",Výsledky!NW55)</f>
        <v/>
      </c>
      <c r="BM20" s="231" t="str">
        <f>IF(ISBLANK(Výsledky!$OD$3),"",Výsledky!OD55)</f>
        <v/>
      </c>
      <c r="BN20" s="231" t="str">
        <f>IF(ISBLANK(Výsledky!$OK$3),"",Výsledky!OK55)</f>
        <v/>
      </c>
      <c r="BO20" s="231" t="str">
        <f>IF(ISBLANK(Výsledky!$OR$3),"",Výsledky!OR55)</f>
        <v/>
      </c>
      <c r="BP20" s="231" t="str">
        <f>IF(ISBLANK(Výsledky!$OY$3),"",Výsledky!OY55)</f>
        <v/>
      </c>
      <c r="BQ20" s="231" t="str">
        <f>IF(ISBLANK(Výsledky!$PF$3),"",Výsledky!PF55)</f>
        <v/>
      </c>
      <c r="BR20" s="231" t="str">
        <f>IF(ISBLANK(Výsledky!$PM$3),"",Výsledky!PM55)</f>
        <v/>
      </c>
      <c r="BS20" s="231" t="str">
        <f>IF(ISBLANK(Výsledky!$PT$3),"",Výsledky!PT55)</f>
        <v/>
      </c>
      <c r="BT20" s="231" t="str">
        <f>IF(ISBLANK(Výsledky!$QA$3),"",Výsledky!QA55)</f>
        <v/>
      </c>
      <c r="BU20" s="231" t="str">
        <f>IF(ISBLANK(Výsledky!$QH$3),"",Výsledky!QH55)</f>
        <v/>
      </c>
      <c r="BV20" s="231" t="str">
        <f>IF(ISBLANK(Výsledky!$QO$3),"",Výsledky!QO55)</f>
        <v/>
      </c>
      <c r="BW20" s="263" t="str">
        <f>IF(ISBLANK(Výsledky!$QV$3),"",Výsledky!QV55)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16" t="s">
        <v>109</v>
      </c>
      <c r="C21" s="48">
        <f>Tipy!A56</f>
        <v>27</v>
      </c>
      <c r="D21" s="218" t="str">
        <f>IF(Tipy!B56="","",Tipy!B56)</f>
        <v>petro fonka</v>
      </c>
      <c r="E21" s="46">
        <f>SUM(F21:J21)</f>
        <v>1530</v>
      </c>
      <c r="F21" s="222">
        <f>IF(ISBLANK(Výsledky!$I$3),"-",SUM(K21:O21,Q21,S21,U21,V21,X21,Z21,AB21,AC21,AE21:AG21,AI21,AK21:AM21,AP21,AS21:AU21,AW21,AY21,BB21,BD21,BG21:BJ21,BL21,BO21,BP21,BR21,BT21,BU21))</f>
        <v>1030</v>
      </c>
      <c r="G21" s="242">
        <f>IF(ISBLANK(Výsledky!$AY$3),"-",SUM(P21,T21,W21,AA21,AD21,AH21,AV21,AX21,BC21,BE21,BK21,BM21,BQ21,BS21,BV21))</f>
        <v>230</v>
      </c>
      <c r="H21" s="243">
        <f>IF(ISBLANK(Výsledky!$BM$3),"-",SUM(R21,Y21,AJ21,AO21,AQ21,AZ21))</f>
        <v>180</v>
      </c>
      <c r="I21" s="223">
        <f>IF(ISBLANK(Výsledky!$GI$3),"-",SUM(AN21,AR21,BA21,BF21,BN21,BW21))</f>
        <v>90</v>
      </c>
      <c r="J21" s="237" t="str">
        <f>IF(ISBLANK(Výsledky!$I$3),"",Výsledky!I61)</f>
        <v>-</v>
      </c>
      <c r="K21" s="240">
        <f>IF(ISBLANK(Výsledky!$P$3),"",Výsledky!P62)</f>
        <v>20</v>
      </c>
      <c r="L21" s="241">
        <f>IF(ISBLANK(Výsledky!$W$3),"",Výsledky!W62)</f>
        <v>50</v>
      </c>
      <c r="M21" s="231">
        <f>IF(ISBLANK(Výsledky!$AD$3),"",Výsledky!AD62)</f>
        <v>30</v>
      </c>
      <c r="N21" s="231">
        <f>IF(ISBLANK(Výsledky!$AK$3),"",Výsledky!AK62)</f>
        <v>20</v>
      </c>
      <c r="O21" s="231">
        <f>IF(ISBLANK(Výsledky!$AR$3),"",Výsledky!AR62)</f>
        <v>60</v>
      </c>
      <c r="P21" s="231">
        <f>IF(ISBLANK(Výsledky!$AY$3),"",Výsledky!AY62)</f>
        <v>50</v>
      </c>
      <c r="Q21" s="231">
        <f>IF(ISBLANK(Výsledky!$BF$3),"",Výsledky!BF62)</f>
        <v>50</v>
      </c>
      <c r="R21" s="231">
        <f>IF(ISBLANK(Výsledky!$BM$3),"",Výsledky!BM62)</f>
        <v>50</v>
      </c>
      <c r="S21" s="231">
        <f>IF(ISBLANK(Výsledky!$BT$3),"",Výsledky!BT62)</f>
        <v>0</v>
      </c>
      <c r="T21" s="231">
        <f>IF(ISBLANK(Výsledky!$CA$3),"",Výsledky!CA62)</f>
        <v>20</v>
      </c>
      <c r="U21" s="231">
        <f>IF(ISBLANK(Výsledky!$CH$3),"",Výsledky!CH62)</f>
        <v>30</v>
      </c>
      <c r="V21" s="231">
        <f>IF(ISBLANK(Výsledky!$CO$3),"",Výsledky!CO62)</f>
        <v>60</v>
      </c>
      <c r="W21" s="231">
        <f>IF(ISBLANK(Výsledky!$CV$3),"",Výsledky!CV62)</f>
        <v>40</v>
      </c>
      <c r="X21" s="231">
        <f>IF(ISBLANK(Výsledky!$DC$3),"",Výsledky!DC62)</f>
        <v>50</v>
      </c>
      <c r="Y21" s="231">
        <f>IF(ISBLANK(Výsledky!$DJ$3),"",Výsledky!DJ62)</f>
        <v>40</v>
      </c>
      <c r="Z21" s="231">
        <f>IF(ISBLANK(Výsledky!$DQ$3),"",Výsledky!DQ62)</f>
        <v>0</v>
      </c>
      <c r="AA21" s="231">
        <f>IF(ISBLANK(Výsledky!$DX$3),"",Výsledky!DX62)</f>
        <v>0</v>
      </c>
      <c r="AB21" s="231">
        <f>IF(ISBLANK(Výsledky!$EE$3),"",Výsledky!EE62)</f>
        <v>40</v>
      </c>
      <c r="AC21" s="231">
        <f>IF(ISBLANK(Výsledky!$EL$3),"",Výsledky!EL62)</f>
        <v>40</v>
      </c>
      <c r="AD21" s="231">
        <f>IF(ISBLANK(Výsledky!$ES$3),"",Výsledky!ES62)</f>
        <v>40</v>
      </c>
      <c r="AE21" s="231">
        <f>IF(ISBLANK(Výsledky!$EZ$3),"",Výsledky!EZ62)</f>
        <v>20</v>
      </c>
      <c r="AF21" s="231">
        <f>IF(ISBLANK(Výsledky!$FG$3),"",Výsledky!FG62)</f>
        <v>20</v>
      </c>
      <c r="AG21" s="231">
        <f>IF(ISBLANK(Výsledky!$FN$3),"",Výsledky!FN62)</f>
        <v>80</v>
      </c>
      <c r="AH21" s="231">
        <f>IF(ISBLANK(Výsledky!$FU$3),"",Výsledky!FU62)</f>
        <v>0</v>
      </c>
      <c r="AI21" s="231">
        <f>IF(ISBLANK(Výsledky!$GB$3),"",Výsledky!GB62)</f>
        <v>0</v>
      </c>
      <c r="AJ21" s="231">
        <f>IF(ISBLANK(Výsledky!$GI$3),"",Výsledky!GI62)</f>
        <v>20</v>
      </c>
      <c r="AK21" s="231">
        <f>IF(ISBLANK(Výsledky!$GP$3),"",Výsledky!GP62)</f>
        <v>20</v>
      </c>
      <c r="AL21" s="231">
        <f>IF(ISBLANK(Výsledky!$GW$3),"",Výsledky!GW62)</f>
        <v>30</v>
      </c>
      <c r="AM21" s="231">
        <f>IF(ISBLANK(Výsledky!$HD$3),"",Výsledky!HD62)</f>
        <v>40</v>
      </c>
      <c r="AN21" s="231">
        <f>IF(ISBLANK(Výsledky!$HK$3),"",Výsledky!HK62)</f>
        <v>0</v>
      </c>
      <c r="AO21" s="231">
        <f>IF(ISBLANK(Výsledky!$HR$3),"",Výsledky!HR62)</f>
        <v>50</v>
      </c>
      <c r="AP21" s="231">
        <f>IF(ISBLANK(Výsledky!$HY$3),"",Výsledky!HY62)</f>
        <v>60</v>
      </c>
      <c r="AQ21" s="231">
        <f>IF(ISBLANK(Výsledky!$IF$3),"",Výsledky!IF62)</f>
        <v>0</v>
      </c>
      <c r="AR21" s="231">
        <f>IF(ISBLANK(Výsledky!$IM$3),"",Výsledky!IM62)</f>
        <v>40</v>
      </c>
      <c r="AS21" s="231">
        <f>IF(ISBLANK(Výsledky!$IT$3),"",Výsledky!IT62)</f>
        <v>40</v>
      </c>
      <c r="AT21" s="231">
        <f>IF(ISBLANK(Výsledky!$JA$3),"",Výsledky!JA62)</f>
        <v>0</v>
      </c>
      <c r="AU21" s="231">
        <f>IF(ISBLANK(Výsledky!$JH$3),"",Výsledky!JH62)</f>
        <v>100</v>
      </c>
      <c r="AV21" s="231" t="str">
        <f>IF(ISBLANK(Výsledky!$JO$3),"",Výsledky!JO62)</f>
        <v/>
      </c>
      <c r="AW21" s="231">
        <f>IF(ISBLANK(Výsledky!$JV$3),"",Výsledky!JV62)</f>
        <v>20</v>
      </c>
      <c r="AX21" s="231" t="str">
        <f>IF(ISBLANK(Výsledky!$KC$3),"",Výsledky!KC62)</f>
        <v/>
      </c>
      <c r="AY21" s="231">
        <f>IF(ISBLANK(Výsledky!$KJ$3),"",Výsledky!KJ62)</f>
        <v>20</v>
      </c>
      <c r="AZ21" s="231">
        <f>IF(ISBLANK(Výsledky!$KQ$3),"",Výsledky!KQ62)</f>
        <v>20</v>
      </c>
      <c r="BA21" s="231">
        <f>IF(ISBLANK(Výsledky!$KX$3),"",Výsledky!KX62)</f>
        <v>40</v>
      </c>
      <c r="BB21" s="231">
        <f>IF(ISBLANK(Výsledky!$LE$3),"",Výsledky!LE62)</f>
        <v>20</v>
      </c>
      <c r="BC21" s="231">
        <f>IF(ISBLANK(Výsledky!$LL$3),"",Výsledky!LL62)</f>
        <v>40</v>
      </c>
      <c r="BD21" s="231">
        <f>IF(ISBLANK(Výsledky!$LS$3),"",Výsledky!LS62)</f>
        <v>60</v>
      </c>
      <c r="BE21" s="231">
        <f>IF(ISBLANK(Výsledky!$LZ$3),"",Výsledky!LZ62)</f>
        <v>40</v>
      </c>
      <c r="BF21" s="231">
        <f>IF(ISBLANK(Výsledky!$MG$3),"",Výsledky!MG62)</f>
        <v>10</v>
      </c>
      <c r="BG21" s="231" t="str">
        <f>IF(ISBLANK(Výsledky!$MN$3),"",Výsledky!MN62)</f>
        <v/>
      </c>
      <c r="BH21" s="231">
        <f>IF(ISBLANK(Výsledky!$MU$3),"",Výsledky!MU62)</f>
        <v>50</v>
      </c>
      <c r="BI21" s="231" t="str">
        <f>IF(ISBLANK(Výsledky!$NB$3),"",Výsledky!NB62)</f>
        <v/>
      </c>
      <c r="BJ21" s="231" t="str">
        <f>IF(ISBLANK(Výsledky!$NI$3),"",Výsledky!NI62)</f>
        <v/>
      </c>
      <c r="BK21" s="231" t="str">
        <f>IF(ISBLANK(Výsledky!$NP$3),"",Výsledky!NP62)</f>
        <v/>
      </c>
      <c r="BL21" s="231" t="str">
        <f>IF(ISBLANK(Výsledky!$NW$3),"",Výsledky!NW62)</f>
        <v/>
      </c>
      <c r="BM21" s="231" t="str">
        <f>IF(ISBLANK(Výsledky!$OD$3),"",Výsledky!OD62)</f>
        <v/>
      </c>
      <c r="BN21" s="231" t="str">
        <f>IF(ISBLANK(Výsledky!$OK$3),"",Výsledky!OK62)</f>
        <v/>
      </c>
      <c r="BO21" s="231" t="str">
        <f>IF(ISBLANK(Výsledky!$OR$3),"",Výsledky!OR62)</f>
        <v/>
      </c>
      <c r="BP21" s="231" t="str">
        <f>IF(ISBLANK(Výsledky!$OY$3),"",Výsledky!OY62)</f>
        <v/>
      </c>
      <c r="BQ21" s="231" t="str">
        <f>IF(ISBLANK(Výsledky!$PF$3),"",Výsledky!PF62)</f>
        <v/>
      </c>
      <c r="BR21" s="231" t="str">
        <f>IF(ISBLANK(Výsledky!$PM$3),"",Výsledky!PM62)</f>
        <v/>
      </c>
      <c r="BS21" s="231" t="str">
        <f>IF(ISBLANK(Výsledky!$PT$3),"",Výsledky!PT62)</f>
        <v/>
      </c>
      <c r="BT21" s="231" t="str">
        <f>IF(ISBLANK(Výsledky!$QA$3),"",Výsledky!QA62)</f>
        <v/>
      </c>
      <c r="BU21" s="231" t="str">
        <f>IF(ISBLANK(Výsledky!$QH$3),"",Výsledky!QH62)</f>
        <v/>
      </c>
      <c r="BV21" s="231" t="str">
        <f>IF(ISBLANK(Výsledky!$QO$3),"",Výsledky!QO62)</f>
        <v/>
      </c>
      <c r="BW21" s="263" t="str">
        <f>IF(ISBLANK(Výsledky!$QV$3),"",Výsledky!QV62)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16" t="s">
        <v>110</v>
      </c>
      <c r="C22" s="48">
        <f>Tipy!A78</f>
        <v>10</v>
      </c>
      <c r="D22" s="218" t="str">
        <f>IF(Tipy!B78="","",Tipy!B78)</f>
        <v>xO2</v>
      </c>
      <c r="E22" s="46">
        <f>SUM(F22:J22)</f>
        <v>1520</v>
      </c>
      <c r="F22" s="222">
        <f>IF(ISBLANK(Výsledky!$I$3),"-",SUM(K22:O22,Q22,S22,U22,V22,X22,Z22,AB22,AC22,AE22:AG22,AI22,AK22:AM22,AP22,AS22:AU22,AW22,AY22,BB22,BD22,BG22:BJ22,BL22,BO22,BP22,BR22,BT22,BU22))</f>
        <v>970</v>
      </c>
      <c r="G22" s="242">
        <f>IF(ISBLANK(Výsledky!$AY$3),"-",SUM(P22,T22,W22,AA22,AD22,AH22,AV22,AX22,BC22,BE22,BK22,BM22,BQ22,BS22,BV22))</f>
        <v>280</v>
      </c>
      <c r="H22" s="243">
        <f>IF(ISBLANK(Výsledky!$BM$3),"-",SUM(R22,Y22,AJ22,AO22,AQ22,AZ22))</f>
        <v>200</v>
      </c>
      <c r="I22" s="223">
        <f>IF(ISBLANK(Výsledky!$GI$3),"-",SUM(AN22,AR22,BA22,BF22,BN22,BW22))</f>
        <v>70</v>
      </c>
      <c r="J22" s="237" t="str">
        <f>IF(ISBLANK(Výsledky!$I$3),"",Výsledky!I82)</f>
        <v>-</v>
      </c>
      <c r="K22" s="240">
        <f>IF(ISBLANK(Výsledky!$P$3),"",Výsledky!P84)</f>
        <v>0</v>
      </c>
      <c r="L22" s="241">
        <f>IF(ISBLANK(Výsledky!$W$3),"",Výsledky!W84)</f>
        <v>40</v>
      </c>
      <c r="M22" s="231">
        <f>IF(ISBLANK(Výsledky!$AD$3),"",Výsledky!AD84)</f>
        <v>70</v>
      </c>
      <c r="N22" s="231">
        <f>IF(ISBLANK(Výsledky!$AK$3),"",Výsledky!AK84)</f>
        <v>30</v>
      </c>
      <c r="O22" s="231">
        <f>IF(ISBLANK(Výsledky!$AR$3),"",Výsledky!AR84)</f>
        <v>80</v>
      </c>
      <c r="P22" s="231">
        <f>IF(ISBLANK(Výsledky!$AY$3),"",Výsledky!AY84)</f>
        <v>50</v>
      </c>
      <c r="Q22" s="231">
        <f>IF(ISBLANK(Výsledky!$BF$3),"",Výsledky!BF84)</f>
        <v>80</v>
      </c>
      <c r="R22" s="231">
        <f>IF(ISBLANK(Výsledky!$BM$3),"",Výsledky!BM84)</f>
        <v>80</v>
      </c>
      <c r="S22" s="231">
        <f>IF(ISBLANK(Výsledky!$BT$3),"",Výsledky!BT84)</f>
        <v>0</v>
      </c>
      <c r="T22" s="231">
        <f>IF(ISBLANK(Výsledky!$CA$3),"",Výsledky!CA84)</f>
        <v>40</v>
      </c>
      <c r="U22" s="231">
        <f>IF(ISBLANK(Výsledky!$CH$3),"",Výsledky!CH84)</f>
        <v>0</v>
      </c>
      <c r="V22" s="231">
        <f>IF(ISBLANK(Výsledky!$CO$3),"",Výsledky!CO84)</f>
        <v>40</v>
      </c>
      <c r="W22" s="231">
        <f>IF(ISBLANK(Výsledky!$CV$3),"",Výsledky!CV84)</f>
        <v>40</v>
      </c>
      <c r="X22" s="231">
        <f>IF(ISBLANK(Výsledky!$DC$3),"",Výsledky!DC84)</f>
        <v>100</v>
      </c>
      <c r="Y22" s="231">
        <f>IF(ISBLANK(Výsledky!$DJ$3),"",Výsledky!DJ84)</f>
        <v>70</v>
      </c>
      <c r="Z22" s="231">
        <f>IF(ISBLANK(Výsledky!$DQ$3),"",Výsledky!DQ84)</f>
        <v>0</v>
      </c>
      <c r="AA22" s="231">
        <f>IF(ISBLANK(Výsledky!$DX$3),"",Výsledky!DX84)</f>
        <v>0</v>
      </c>
      <c r="AB22" s="231">
        <f>IF(ISBLANK(Výsledky!$EE$3),"",Výsledky!EE84)</f>
        <v>30</v>
      </c>
      <c r="AC22" s="231">
        <f>IF(ISBLANK(Výsledky!$EL$3),"",Výsledky!EL84)</f>
        <v>40</v>
      </c>
      <c r="AD22" s="231">
        <f>IF(ISBLANK(Výsledky!$ES$3),"",Výsledky!ES84)</f>
        <v>50</v>
      </c>
      <c r="AE22" s="231">
        <f>IF(ISBLANK(Výsledky!$EZ$3),"",Výsledky!EZ84)</f>
        <v>40</v>
      </c>
      <c r="AF22" s="231">
        <f>IF(ISBLANK(Výsledky!$FG$3),"",Výsledky!FG84)</f>
        <v>20</v>
      </c>
      <c r="AG22" s="231">
        <f>IF(ISBLANK(Výsledky!$FN$3),"",Výsledky!FN84)</f>
        <v>50</v>
      </c>
      <c r="AH22" s="231">
        <f>IF(ISBLANK(Výsledky!$FU$3),"",Výsledky!FU84)</f>
        <v>0</v>
      </c>
      <c r="AI22" s="231">
        <f>IF(ISBLANK(Výsledky!$GB$3),"",Výsledky!GB84)</f>
        <v>0</v>
      </c>
      <c r="AJ22" s="231">
        <f>IF(ISBLANK(Výsledky!$GI$3),"",Výsledky!GI84)</f>
        <v>20</v>
      </c>
      <c r="AK22" s="231">
        <f>IF(ISBLANK(Výsledky!$GP$3),"",Výsledky!GP84)</f>
        <v>0</v>
      </c>
      <c r="AL22" s="231">
        <f>IF(ISBLANK(Výsledky!$GW$3),"",Výsledky!GW84)</f>
        <v>40</v>
      </c>
      <c r="AM22" s="231">
        <f>IF(ISBLANK(Výsledky!$HD$3),"",Výsledky!HD84)</f>
        <v>40</v>
      </c>
      <c r="AN22" s="231">
        <f>IF(ISBLANK(Výsledky!$HK$3),"",Výsledky!HK84)</f>
        <v>0</v>
      </c>
      <c r="AO22" s="231">
        <f>IF(ISBLANK(Výsledky!$HR$3),"",Výsledky!HR84)</f>
        <v>30</v>
      </c>
      <c r="AP22" s="231">
        <f>IF(ISBLANK(Výsledky!$HY$3),"",Výsledky!HY84)</f>
        <v>40</v>
      </c>
      <c r="AQ22" s="231">
        <f>IF(ISBLANK(Výsledky!$IF$3),"",Výsledky!IF84)</f>
        <v>0</v>
      </c>
      <c r="AR22" s="231">
        <f>IF(ISBLANK(Výsledky!$IM$3),"",Výsledky!IM84)</f>
        <v>40</v>
      </c>
      <c r="AS22" s="231" t="str">
        <f>IF(ISBLANK(Výsledky!$IT$3),"",Výsledky!IT84)</f>
        <v>-</v>
      </c>
      <c r="AT22" s="231">
        <f>IF(ISBLANK(Výsledky!$JA$3),"",Výsledky!JA84)</f>
        <v>0</v>
      </c>
      <c r="AU22" s="231">
        <f>IF(ISBLANK(Výsledky!$JH$3),"",Výsledky!JH84)</f>
        <v>50</v>
      </c>
      <c r="AV22" s="231" t="str">
        <f>IF(ISBLANK(Výsledky!$JO$3),"",Výsledky!JO84)</f>
        <v/>
      </c>
      <c r="AW22" s="231">
        <f>IF(ISBLANK(Výsledky!$JV$3),"",Výsledky!JV84)</f>
        <v>50</v>
      </c>
      <c r="AX22" s="231" t="str">
        <f>IF(ISBLANK(Výsledky!$KC$3),"",Výsledky!KC84)</f>
        <v/>
      </c>
      <c r="AY22" s="231">
        <f>IF(ISBLANK(Výsledky!$KJ$3),"",Výsledky!KJ84)</f>
        <v>40</v>
      </c>
      <c r="AZ22" s="231">
        <f>IF(ISBLANK(Výsledky!$KQ$3),"",Výsledky!KQ84)</f>
        <v>0</v>
      </c>
      <c r="BA22" s="231">
        <f>IF(ISBLANK(Výsledky!$KX$3),"",Výsledky!KX84)</f>
        <v>30</v>
      </c>
      <c r="BB22" s="231">
        <f>IF(ISBLANK(Výsledky!$LE$3),"",Výsledky!LE84)</f>
        <v>40</v>
      </c>
      <c r="BC22" s="231">
        <f>IF(ISBLANK(Výsledky!$LL$3),"",Výsledky!LL84)</f>
        <v>60</v>
      </c>
      <c r="BD22" s="231">
        <f>IF(ISBLANK(Výsledky!$LS$3),"",Výsledky!LS84)</f>
        <v>0</v>
      </c>
      <c r="BE22" s="231">
        <f>IF(ISBLANK(Výsledky!$LZ$3),"",Výsledky!LZ84)</f>
        <v>40</v>
      </c>
      <c r="BF22" s="231">
        <f>IF(ISBLANK(Výsledky!$MG$3),"",Výsledky!MG84)</f>
        <v>0</v>
      </c>
      <c r="BG22" s="231" t="str">
        <f>IF(ISBLANK(Výsledky!$MN$3),"",Výsledky!MN84)</f>
        <v/>
      </c>
      <c r="BH22" s="231">
        <f>IF(ISBLANK(Výsledky!$MU$3),"",Výsledky!MU84)</f>
        <v>50</v>
      </c>
      <c r="BI22" s="231" t="str">
        <f>IF(ISBLANK(Výsledky!$NB$3),"",Výsledky!NB84)</f>
        <v/>
      </c>
      <c r="BJ22" s="231" t="str">
        <f>IF(ISBLANK(Výsledky!$NI$3),"",Výsledky!NI84)</f>
        <v/>
      </c>
      <c r="BK22" s="231" t="str">
        <f>IF(ISBLANK(Výsledky!$NP$3),"",Výsledky!NP84)</f>
        <v/>
      </c>
      <c r="BL22" s="231" t="str">
        <f>IF(ISBLANK(Výsledky!$NW$3),"",Výsledky!NW84)</f>
        <v/>
      </c>
      <c r="BM22" s="231" t="str">
        <f>IF(ISBLANK(Výsledky!$OD$3),"",Výsledky!OD84)</f>
        <v/>
      </c>
      <c r="BN22" s="231" t="str">
        <f>IF(ISBLANK(Výsledky!$OK$3),"",Výsledky!OK84)</f>
        <v/>
      </c>
      <c r="BO22" s="231" t="str">
        <f>IF(ISBLANK(Výsledky!$OR$3),"",Výsledky!OR84)</f>
        <v/>
      </c>
      <c r="BP22" s="231" t="str">
        <f>IF(ISBLANK(Výsledky!$OY$3),"",Výsledky!OY84)</f>
        <v/>
      </c>
      <c r="BQ22" s="231" t="str">
        <f>IF(ISBLANK(Výsledky!$PF$3),"",Výsledky!PF84)</f>
        <v/>
      </c>
      <c r="BR22" s="231" t="str">
        <f>IF(ISBLANK(Výsledky!$PM$3),"",Výsledky!PM84)</f>
        <v/>
      </c>
      <c r="BS22" s="231" t="str">
        <f>IF(ISBLANK(Výsledky!$PT$3),"",Výsledky!PT84)</f>
        <v/>
      </c>
      <c r="BT22" s="231" t="str">
        <f>IF(ISBLANK(Výsledky!$QA$3),"",Výsledky!QA84)</f>
        <v/>
      </c>
      <c r="BU22" s="231" t="str">
        <f>IF(ISBLANK(Výsledky!$QH$3),"",Výsledky!QH84)</f>
        <v/>
      </c>
      <c r="BV22" s="231" t="str">
        <f>IF(ISBLANK(Výsledky!$QO$3),"",Výsledky!QO84)</f>
        <v/>
      </c>
      <c r="BW22" s="263" t="str">
        <f>IF(ISBLANK(Výsledky!$QV$3),"",Výsledky!QV84)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16" t="s">
        <v>111</v>
      </c>
      <c r="C23" s="48">
        <f>Tipy!A63</f>
        <v>26</v>
      </c>
      <c r="D23" s="218" t="str">
        <f>IF(Tipy!B63="","",Tipy!B63)</f>
        <v>Slavo</v>
      </c>
      <c r="E23" s="46">
        <f>SUM(F23:J23)</f>
        <v>1510</v>
      </c>
      <c r="F23" s="222">
        <f>IF(ISBLANK(Výsledky!$I$3),"-",SUM(K23:O23,Q23,S23,U23,V23,X23,Z23,AB23,AC23,AE23:AG23,AI23,AK23:AM23,AP23,AS23:AU23,AW23,AY23,BB23,BD23,BG23:BJ23,BL23,BO23,BP23,BR23,BT23,BU23))</f>
        <v>990</v>
      </c>
      <c r="G23" s="242">
        <f>IF(ISBLANK(Výsledky!$AY$3),"-",SUM(P23,T23,W23,AA23,AD23,AH23,AV23,AX23,BC23,BE23,BK23,BM23,BQ23,BS23,BV23))</f>
        <v>290</v>
      </c>
      <c r="H23" s="243">
        <f>IF(ISBLANK(Výsledky!$BM$3),"-",SUM(R23,Y23,AJ23,AO23,AQ23,AZ23))</f>
        <v>140</v>
      </c>
      <c r="I23" s="223">
        <f>IF(ISBLANK(Výsledky!$GI$3),"-",SUM(AN23,AR23,BA23,BF23,BN23,BW23))</f>
        <v>90</v>
      </c>
      <c r="J23" s="237" t="str">
        <f>IF(ISBLANK(Výsledky!$I$3),"",Výsledky!I68)</f>
        <v>-</v>
      </c>
      <c r="K23" s="240">
        <f>IF(ISBLANK(Výsledky!$P$3),"",Výsledky!P69)</f>
        <v>20</v>
      </c>
      <c r="L23" s="241">
        <f>IF(ISBLANK(Výsledky!$W$3),"",Výsledky!W69)</f>
        <v>40</v>
      </c>
      <c r="M23" s="231">
        <f>IF(ISBLANK(Výsledky!$AD$3),"",Výsledky!AD69)</f>
        <v>50</v>
      </c>
      <c r="N23" s="231">
        <f>IF(ISBLANK(Výsledky!$AK$3),"",Výsledky!AK69)</f>
        <v>30</v>
      </c>
      <c r="O23" s="231">
        <f>IF(ISBLANK(Výsledky!$AR$3),"",Výsledky!AR69)</f>
        <v>50</v>
      </c>
      <c r="P23" s="231">
        <f>IF(ISBLANK(Výsledky!$AY$3),"",Výsledky!AY69)</f>
        <v>80</v>
      </c>
      <c r="Q23" s="231">
        <f>IF(ISBLANK(Výsledky!$BF$3),"",Výsledky!BF69)</f>
        <v>80</v>
      </c>
      <c r="R23" s="231">
        <f>IF(ISBLANK(Výsledky!$BM$3),"",Výsledky!BM69)</f>
        <v>30</v>
      </c>
      <c r="S23" s="231">
        <f>IF(ISBLANK(Výsledky!$BT$3),"",Výsledky!BT69)</f>
        <v>0</v>
      </c>
      <c r="T23" s="231">
        <f>IF(ISBLANK(Výsledky!$CA$3),"",Výsledky!CA69)</f>
        <v>20</v>
      </c>
      <c r="U23" s="231">
        <f>IF(ISBLANK(Výsledky!$CH$3),"",Výsledky!CH69)</f>
        <v>20</v>
      </c>
      <c r="V23" s="231">
        <f>IF(ISBLANK(Výsledky!$CO$3),"",Výsledky!CO69)</f>
        <v>80</v>
      </c>
      <c r="W23" s="231">
        <f>IF(ISBLANK(Výsledky!$CV$3),"",Výsledky!CV69)</f>
        <v>80</v>
      </c>
      <c r="X23" s="231">
        <f>IF(ISBLANK(Výsledky!$DC$3),"",Výsledky!DC69)</f>
        <v>50</v>
      </c>
      <c r="Y23" s="231">
        <f>IF(ISBLANK(Výsledky!$DJ$3),"",Výsledky!DJ69)</f>
        <v>50</v>
      </c>
      <c r="Z23" s="231">
        <f>IF(ISBLANK(Výsledky!$DQ$3),"",Výsledky!DQ69)</f>
        <v>0</v>
      </c>
      <c r="AA23" s="231">
        <f>IF(ISBLANK(Výsledky!$DX$3),"",Výsledky!DX69)</f>
        <v>0</v>
      </c>
      <c r="AB23" s="231">
        <f>IF(ISBLANK(Výsledky!$EE$3),"",Výsledky!EE69)</f>
        <v>70</v>
      </c>
      <c r="AC23" s="231">
        <f>IF(ISBLANK(Výsledky!$EL$3),"",Výsledky!EL69)</f>
        <v>0</v>
      </c>
      <c r="AD23" s="231">
        <f>IF(ISBLANK(Výsledky!$ES$3),"",Výsledky!ES69)</f>
        <v>50</v>
      </c>
      <c r="AE23" s="231">
        <f>IF(ISBLANK(Výsledky!$EZ$3),"",Výsledky!EZ69)</f>
        <v>40</v>
      </c>
      <c r="AF23" s="231">
        <f>IF(ISBLANK(Výsledky!$FG$3),"",Výsledky!FG69)</f>
        <v>20</v>
      </c>
      <c r="AG23" s="231">
        <f>IF(ISBLANK(Výsledky!$FN$3),"",Výsledky!FN69)</f>
        <v>50</v>
      </c>
      <c r="AH23" s="231" t="str">
        <f>IF(ISBLANK(Výsledky!$FU$3),"",Výsledky!FU69)</f>
        <v>-</v>
      </c>
      <c r="AI23" s="231">
        <f>IF(ISBLANK(Výsledky!$GB$3),"",Výsledky!GB69)</f>
        <v>0</v>
      </c>
      <c r="AJ23" s="231">
        <f>IF(ISBLANK(Výsledky!$GI$3),"",Výsledky!GI69)</f>
        <v>20</v>
      </c>
      <c r="AK23" s="231">
        <f>IF(ISBLANK(Výsledky!$GP$3),"",Výsledky!GP69)</f>
        <v>50</v>
      </c>
      <c r="AL23" s="231">
        <f>IF(ISBLANK(Výsledky!$GW$3),"",Výsledky!GW69)</f>
        <v>30</v>
      </c>
      <c r="AM23" s="231">
        <f>IF(ISBLANK(Výsledky!$HD$3),"",Výsledky!HD69)</f>
        <v>40</v>
      </c>
      <c r="AN23" s="231">
        <f>IF(ISBLANK(Výsledky!$HK$3),"",Výsledky!HK69)</f>
        <v>20</v>
      </c>
      <c r="AO23" s="231">
        <f>IF(ISBLANK(Výsledky!$HR$3),"",Výsledky!HR69)</f>
        <v>40</v>
      </c>
      <c r="AP23" s="231">
        <f>IF(ISBLANK(Výsledky!$HY$3),"",Výsledky!HY69)</f>
        <v>60</v>
      </c>
      <c r="AQ23" s="231">
        <f>IF(ISBLANK(Výsledky!$IF$3),"",Výsledky!IF69)</f>
        <v>0</v>
      </c>
      <c r="AR23" s="231">
        <f>IF(ISBLANK(Výsledky!$IM$3),"",Výsledky!IM69)</f>
        <v>20</v>
      </c>
      <c r="AS23" s="231">
        <f>IF(ISBLANK(Výsledky!$IT$3),"",Výsledky!IT69)</f>
        <v>20</v>
      </c>
      <c r="AT23" s="231">
        <f>IF(ISBLANK(Výsledky!$JA$3),"",Výsledky!JA69)</f>
        <v>0</v>
      </c>
      <c r="AU23" s="231">
        <f>IF(ISBLANK(Výsledky!$JH$3),"",Výsledky!JH69)</f>
        <v>80</v>
      </c>
      <c r="AV23" s="231" t="str">
        <f>IF(ISBLANK(Výsledky!$JO$3),"",Výsledky!JO69)</f>
        <v/>
      </c>
      <c r="AW23" s="231" t="str">
        <f>IF(ISBLANK(Výsledky!$JV$3),"",Výsledky!JV69)</f>
        <v>-</v>
      </c>
      <c r="AX23" s="231" t="str">
        <f>IF(ISBLANK(Výsledky!$KC$3),"",Výsledky!KC69)</f>
        <v/>
      </c>
      <c r="AY23" s="231">
        <f>IF(ISBLANK(Výsledky!$KJ$3),"",Výsledky!KJ69)</f>
        <v>40</v>
      </c>
      <c r="AZ23" s="231">
        <f>IF(ISBLANK(Výsledky!$KQ$3),"",Výsledky!KQ69)</f>
        <v>0</v>
      </c>
      <c r="BA23" s="231">
        <f>IF(ISBLANK(Výsledky!$KX$3),"",Výsledky!KX69)</f>
        <v>30</v>
      </c>
      <c r="BB23" s="231">
        <f>IF(ISBLANK(Výsledky!$LE$3),"",Výsledky!LE69)</f>
        <v>20</v>
      </c>
      <c r="BC23" s="231">
        <f>IF(ISBLANK(Výsledky!$LL$3),"",Výsledky!LL69)</f>
        <v>20</v>
      </c>
      <c r="BD23" s="231">
        <f>IF(ISBLANK(Výsledky!$LS$3),"",Výsledky!LS69)</f>
        <v>0</v>
      </c>
      <c r="BE23" s="231">
        <f>IF(ISBLANK(Výsledky!$LZ$3),"",Výsledky!LZ69)</f>
        <v>40</v>
      </c>
      <c r="BF23" s="231">
        <f>IF(ISBLANK(Výsledky!$MG$3),"",Výsledky!MG69)</f>
        <v>20</v>
      </c>
      <c r="BG23" s="231" t="str">
        <f>IF(ISBLANK(Výsledky!$MN$3),"",Výsledky!MN69)</f>
        <v/>
      </c>
      <c r="BH23" s="231">
        <f>IF(ISBLANK(Výsledky!$MU$3),"",Výsledky!MU69)</f>
        <v>50</v>
      </c>
      <c r="BI23" s="231" t="str">
        <f>IF(ISBLANK(Výsledky!$NB$3),"",Výsledky!NB69)</f>
        <v/>
      </c>
      <c r="BJ23" s="231" t="str">
        <f>IF(ISBLANK(Výsledky!$NI$3),"",Výsledky!NI69)</f>
        <v/>
      </c>
      <c r="BK23" s="231" t="str">
        <f>IF(ISBLANK(Výsledky!$NP$3),"",Výsledky!NP69)</f>
        <v/>
      </c>
      <c r="BL23" s="231" t="str">
        <f>IF(ISBLANK(Výsledky!$NW$3),"",Výsledky!NW69)</f>
        <v/>
      </c>
      <c r="BM23" s="231" t="str">
        <f>IF(ISBLANK(Výsledky!$OD$3),"",Výsledky!OD69)</f>
        <v/>
      </c>
      <c r="BN23" s="231" t="str">
        <f>IF(ISBLANK(Výsledky!$OK$3),"",Výsledky!OK69)</f>
        <v/>
      </c>
      <c r="BO23" s="231" t="str">
        <f>IF(ISBLANK(Výsledky!$OR$3),"",Výsledky!OR69)</f>
        <v/>
      </c>
      <c r="BP23" s="231" t="str">
        <f>IF(ISBLANK(Výsledky!$OY$3),"",Výsledky!OY69)</f>
        <v/>
      </c>
      <c r="BQ23" s="231" t="str">
        <f>IF(ISBLANK(Výsledky!$PF$3),"",Výsledky!PF69)</f>
        <v/>
      </c>
      <c r="BR23" s="231" t="str">
        <f>IF(ISBLANK(Výsledky!$PM$3),"",Výsledky!PM69)</f>
        <v/>
      </c>
      <c r="BS23" s="231" t="str">
        <f>IF(ISBLANK(Výsledky!$PT$3),"",Výsledky!PT69)</f>
        <v/>
      </c>
      <c r="BT23" s="231" t="str">
        <f>IF(ISBLANK(Výsledky!$QA$3),"",Výsledky!QA69)</f>
        <v/>
      </c>
      <c r="BU23" s="231" t="str">
        <f>IF(ISBLANK(Výsledky!$QH$3),"",Výsledky!QH69)</f>
        <v/>
      </c>
      <c r="BV23" s="231" t="str">
        <f>IF(ISBLANK(Výsledky!$QO$3),"",Výsledky!QO69)</f>
        <v/>
      </c>
      <c r="BW23" s="263" t="str">
        <f>IF(ISBLANK(Výsledky!$QV$3),"",Výsledky!QV69)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16" t="s">
        <v>112</v>
      </c>
      <c r="C24" s="48">
        <f>Tipy!A71</f>
        <v>65</v>
      </c>
      <c r="D24" s="218" t="str">
        <f>IF(Tipy!B71="","",Tipy!B71)</f>
        <v>Tomas Horvath</v>
      </c>
      <c r="E24" s="46">
        <f>SUM(F24:J24)</f>
        <v>1500</v>
      </c>
      <c r="F24" s="222">
        <f>IF(ISBLANK(Výsledky!$I$3),"-",SUM(K24:O24,Q24,S24,U24,V24,X24,Z24,AB24,AC24,AE24:AG24,AI24,AK24:AM24,AP24,AS24:AU24,AW24,AY24,BB24,BD24,BG24:BJ24,BL24,BO24,BP24,BR24,BT24,BU24))</f>
        <v>820</v>
      </c>
      <c r="G24" s="242">
        <f>IF(ISBLANK(Výsledky!$AY$3),"-",SUM(P24,T24,W24,AA24,AD24,AH24,AV24,AX24,BC24,BE24,BK24,BM24,BQ24,BS24,BV24))</f>
        <v>240</v>
      </c>
      <c r="H24" s="243">
        <f>IF(ISBLANK(Výsledky!$BM$3),"-",SUM(R24,Y24,AJ24,AO24,AQ24,AZ24))</f>
        <v>270</v>
      </c>
      <c r="I24" s="223">
        <f>IF(ISBLANK(Výsledky!$GI$3),"-",SUM(AN24,AR24,BA24,BF24,BN24,BW24))</f>
        <v>170</v>
      </c>
      <c r="J24" s="237" t="str">
        <f>IF(ISBLANK(Výsledky!$I$3),"",Výsledky!I77)</f>
        <v>-</v>
      </c>
      <c r="K24" s="240">
        <f>IF(ISBLANK(Výsledky!$P$3),"",Výsledky!P77)</f>
        <v>20</v>
      </c>
      <c r="L24" s="241">
        <f>IF(ISBLANK(Výsledky!$W$3),"",Výsledky!W77)</f>
        <v>0</v>
      </c>
      <c r="M24" s="231">
        <f>IF(ISBLANK(Výsledky!$AD$3),"",Výsledky!AD77)</f>
        <v>0</v>
      </c>
      <c r="N24" s="231">
        <f>IF(ISBLANK(Výsledky!$AK$3),"",Výsledky!AK77)</f>
        <v>60</v>
      </c>
      <c r="O24" s="231">
        <f>IF(ISBLANK(Výsledky!$AR$3),"",Výsledky!AR77)</f>
        <v>20</v>
      </c>
      <c r="P24" s="231">
        <f>IF(ISBLANK(Výsledky!$AY$3),"",Výsledky!AY77)</f>
        <v>30</v>
      </c>
      <c r="Q24" s="231">
        <f>IF(ISBLANK(Výsledky!$BF$3),"",Výsledky!BF77)</f>
        <v>20</v>
      </c>
      <c r="R24" s="231">
        <f>IF(ISBLANK(Výsledky!$BM$3),"",Výsledky!BM77)</f>
        <v>60</v>
      </c>
      <c r="S24" s="231">
        <f>IF(ISBLANK(Výsledky!$BT$3),"",Výsledky!BT77)</f>
        <v>0</v>
      </c>
      <c r="T24" s="231">
        <f>IF(ISBLANK(Výsledky!$CA$3),"",Výsledky!CA77)</f>
        <v>40</v>
      </c>
      <c r="U24" s="231">
        <f>IF(ISBLANK(Výsledky!$CH$3),"",Výsledky!CH77)</f>
        <v>20</v>
      </c>
      <c r="V24" s="231">
        <f>IF(ISBLANK(Výsledky!$CO$3),"",Výsledky!CO77)</f>
        <v>70</v>
      </c>
      <c r="W24" s="231">
        <f>IF(ISBLANK(Výsledky!$CV$3),"",Výsledky!CV77)</f>
        <v>60</v>
      </c>
      <c r="X24" s="231">
        <f>IF(ISBLANK(Výsledky!$DC$3),"",Výsledky!DC77)</f>
        <v>40</v>
      </c>
      <c r="Y24" s="231">
        <f>IF(ISBLANK(Výsledky!$DJ$3),"",Výsledky!DJ77)</f>
        <v>40</v>
      </c>
      <c r="Z24" s="231">
        <f>IF(ISBLANK(Výsledky!$DQ$3),"",Výsledky!DQ77)</f>
        <v>0</v>
      </c>
      <c r="AA24" s="231">
        <f>IF(ISBLANK(Výsledky!$DX$3),"",Výsledky!DX77)</f>
        <v>0</v>
      </c>
      <c r="AB24" s="231">
        <f>IF(ISBLANK(Výsledky!$EE$3),"",Výsledky!EE77)</f>
        <v>40</v>
      </c>
      <c r="AC24" s="231">
        <f>IF(ISBLANK(Výsledky!$EL$3),"",Výsledky!EL77)</f>
        <v>60</v>
      </c>
      <c r="AD24" s="231">
        <f>IF(ISBLANK(Výsledky!$ES$3),"",Výsledky!ES77)</f>
        <v>20</v>
      </c>
      <c r="AE24" s="231">
        <f>IF(ISBLANK(Výsledky!$EZ$3),"",Výsledky!EZ77)</f>
        <v>50</v>
      </c>
      <c r="AF24" s="231">
        <f>IF(ISBLANK(Výsledky!$FG$3),"",Výsledky!FG77)</f>
        <v>0</v>
      </c>
      <c r="AG24" s="231" t="str">
        <f>IF(ISBLANK(Výsledky!$FN$3),"",Výsledky!FN77)</f>
        <v>-</v>
      </c>
      <c r="AH24" s="231">
        <f>IF(ISBLANK(Výsledky!$FU$3),"",Výsledky!FU77)</f>
        <v>10</v>
      </c>
      <c r="AI24" s="231">
        <f>IF(ISBLANK(Výsledky!$GB$3),"",Výsledky!GB77)</f>
        <v>0</v>
      </c>
      <c r="AJ24" s="231">
        <f>IF(ISBLANK(Výsledky!$GI$3),"",Výsledky!GI77)</f>
        <v>60</v>
      </c>
      <c r="AK24" s="231">
        <f>IF(ISBLANK(Výsledky!$GP$3),"",Výsledky!GP77)</f>
        <v>30</v>
      </c>
      <c r="AL24" s="231">
        <f>IF(ISBLANK(Výsledky!$GW$3),"",Výsledky!GW77)</f>
        <v>50</v>
      </c>
      <c r="AM24" s="231">
        <f>IF(ISBLANK(Výsledky!$HD$3),"",Výsledky!HD77)</f>
        <v>60</v>
      </c>
      <c r="AN24" s="231">
        <f>IF(ISBLANK(Výsledky!$HK$3),"",Výsledky!HK77)</f>
        <v>40</v>
      </c>
      <c r="AO24" s="231">
        <f>IF(ISBLANK(Výsledky!$HR$3),"",Výsledky!HR77)</f>
        <v>30</v>
      </c>
      <c r="AP24" s="231">
        <f>IF(ISBLANK(Výsledky!$HY$3),"",Výsledky!HY77)</f>
        <v>30</v>
      </c>
      <c r="AQ24" s="231">
        <f>IF(ISBLANK(Výsledky!$IF$3),"",Výsledky!IF77)</f>
        <v>80</v>
      </c>
      <c r="AR24" s="231">
        <f>IF(ISBLANK(Výsledky!$IM$3),"",Výsledky!IM77)</f>
        <v>40</v>
      </c>
      <c r="AS24" s="231">
        <f>IF(ISBLANK(Výsledky!$IT$3),"",Výsledky!IT77)</f>
        <v>60</v>
      </c>
      <c r="AT24" s="231">
        <f>IF(ISBLANK(Výsledky!$JA$3),"",Výsledky!JA77)</f>
        <v>0</v>
      </c>
      <c r="AU24" s="231">
        <f>IF(ISBLANK(Výsledky!$JH$3),"",Výsledky!JH77)</f>
        <v>50</v>
      </c>
      <c r="AV24" s="231" t="str">
        <f>IF(ISBLANK(Výsledky!$JO$3),"",Výsledky!JO77)</f>
        <v/>
      </c>
      <c r="AW24" s="231">
        <f>IF(ISBLANK(Výsledky!$JV$3),"",Výsledky!JV77)</f>
        <v>40</v>
      </c>
      <c r="AX24" s="231" t="str">
        <f>IF(ISBLANK(Výsledky!$KC$3),"",Výsledky!KC77)</f>
        <v/>
      </c>
      <c r="AY24" s="231">
        <f>IF(ISBLANK(Výsledky!$KJ$3),"",Výsledky!KJ77)</f>
        <v>40</v>
      </c>
      <c r="AZ24" s="231">
        <f>IF(ISBLANK(Výsledky!$KQ$3),"",Výsledky!KQ77)</f>
        <v>0</v>
      </c>
      <c r="BA24" s="231">
        <f>IF(ISBLANK(Výsledky!$KX$3),"",Výsledky!KX77)</f>
        <v>50</v>
      </c>
      <c r="BB24" s="231">
        <f>IF(ISBLANK(Výsledky!$LE$3),"",Výsledky!LE77)</f>
        <v>20</v>
      </c>
      <c r="BC24" s="231">
        <f>IF(ISBLANK(Výsledky!$LL$3),"",Výsledky!LL77)</f>
        <v>40</v>
      </c>
      <c r="BD24" s="231">
        <f>IF(ISBLANK(Výsledky!$LS$3),"",Výsledky!LS77)</f>
        <v>0</v>
      </c>
      <c r="BE24" s="231">
        <f>IF(ISBLANK(Výsledky!$LZ$3),"",Výsledky!LZ77)</f>
        <v>40</v>
      </c>
      <c r="BF24" s="231">
        <f>IF(ISBLANK(Výsledky!$MG$3),"",Výsledky!MG77)</f>
        <v>40</v>
      </c>
      <c r="BG24" s="231" t="str">
        <f>IF(ISBLANK(Výsledky!$MN$3),"",Výsledky!MN77)</f>
        <v/>
      </c>
      <c r="BH24" s="231">
        <f>IF(ISBLANK(Výsledky!$MU$3),"",Výsledky!MU77)</f>
        <v>40</v>
      </c>
      <c r="BI24" s="231" t="str">
        <f>IF(ISBLANK(Výsledky!$NB$3),"",Výsledky!NB77)</f>
        <v/>
      </c>
      <c r="BJ24" s="231" t="str">
        <f>IF(ISBLANK(Výsledky!$NI$3),"",Výsledky!NI77)</f>
        <v/>
      </c>
      <c r="BK24" s="231" t="str">
        <f>IF(ISBLANK(Výsledky!$NP$3),"",Výsledky!NP77)</f>
        <v/>
      </c>
      <c r="BL24" s="231" t="str">
        <f>IF(ISBLANK(Výsledky!$NW$3),"",Výsledky!NW77)</f>
        <v/>
      </c>
      <c r="BM24" s="231" t="str">
        <f>IF(ISBLANK(Výsledky!$OD$3),"",Výsledky!OD77)</f>
        <v/>
      </c>
      <c r="BN24" s="231" t="str">
        <f>IF(ISBLANK(Výsledky!$OK$3),"",Výsledky!OK77)</f>
        <v/>
      </c>
      <c r="BO24" s="231" t="str">
        <f>IF(ISBLANK(Výsledky!$OR$3),"",Výsledky!OR77)</f>
        <v/>
      </c>
      <c r="BP24" s="231" t="str">
        <f>IF(ISBLANK(Výsledky!$OY$3),"",Výsledky!OY77)</f>
        <v/>
      </c>
      <c r="BQ24" s="231" t="str">
        <f>IF(ISBLANK(Výsledky!$PF$3),"",Výsledky!PF77)</f>
        <v/>
      </c>
      <c r="BR24" s="231" t="str">
        <f>IF(ISBLANK(Výsledky!$PM$3),"",Výsledky!PM77)</f>
        <v/>
      </c>
      <c r="BS24" s="231" t="str">
        <f>IF(ISBLANK(Výsledky!$PT$3),"",Výsledky!PT77)</f>
        <v/>
      </c>
      <c r="BT24" s="231" t="str">
        <f>IF(ISBLANK(Výsledky!$QA$3),"",Výsledky!QA77)</f>
        <v/>
      </c>
      <c r="BU24" s="231" t="str">
        <f>IF(ISBLANK(Výsledky!$QH$3),"",Výsledky!QH77)</f>
        <v/>
      </c>
      <c r="BV24" s="231" t="str">
        <f>IF(ISBLANK(Výsledky!$QO$3),"",Výsledky!QO77)</f>
        <v/>
      </c>
      <c r="BW24" s="263" t="str">
        <f>IF(ISBLANK(Výsledky!$QV$3),"",Výsledky!QV77)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16" t="s">
        <v>113</v>
      </c>
      <c r="C25" s="48">
        <f>Tipy!A27</f>
        <v>13</v>
      </c>
      <c r="D25" s="218" t="str">
        <f>IF(Tipy!B27="","",Tipy!B27)</f>
        <v>Jymi</v>
      </c>
      <c r="E25" s="46">
        <f>SUM(F25:J25)</f>
        <v>1480</v>
      </c>
      <c r="F25" s="222">
        <f>IF(ISBLANK(Výsledky!$I$3),"-",SUM(K25:O25,Q25,S25,U25,V25,X25,Z25,AB25,AC25,AE25:AG25,AI25,AK25:AM25,AP25,AS25:AU25,AW25,AY25,BB25,BD25,BG25:BJ25,BL25,BO25,BP25,BR25,BT25,BU25))</f>
        <v>1030</v>
      </c>
      <c r="G25" s="242">
        <f>IF(ISBLANK(Výsledky!$AY$3),"-",SUM(P25,T25,W25,AA25,AD25,AH25,AV25,AX25,BC25,BE25,BK25,BM25,BQ25,BS25,BV25))</f>
        <v>180</v>
      </c>
      <c r="H25" s="243">
        <f>IF(ISBLANK(Výsledky!$BM$3),"-",SUM(R25,Y25,AJ25,AO25,AQ25,AZ25))</f>
        <v>160</v>
      </c>
      <c r="I25" s="223">
        <f>IF(ISBLANK(Výsledky!$GI$3),"-",SUM(AN25,AR25,BA25,BF25,BN25,BW25))</f>
        <v>110</v>
      </c>
      <c r="J25" s="237" t="str">
        <f>IF(ISBLANK(Výsledky!$I$3),"",Výsledky!I33)</f>
        <v>-</v>
      </c>
      <c r="K25" s="240">
        <f>IF(ISBLANK(Výsledky!$P$3),"",Výsledky!P33)</f>
        <v>20</v>
      </c>
      <c r="L25" s="241">
        <f>IF(ISBLANK(Výsledky!$W$3),"",Výsledky!W33)</f>
        <v>80</v>
      </c>
      <c r="M25" s="231">
        <f>IF(ISBLANK(Výsledky!$AD$3),"",Výsledky!AD33)</f>
        <v>50</v>
      </c>
      <c r="N25" s="231">
        <f>IF(ISBLANK(Výsledky!$AK$3),"",Výsledky!AK33)</f>
        <v>0</v>
      </c>
      <c r="O25" s="231">
        <f>IF(ISBLANK(Výsledky!$AR$3),"",Výsledky!AR33)</f>
        <v>0</v>
      </c>
      <c r="P25" s="231">
        <f>IF(ISBLANK(Výsledky!$AY$3),"",Výsledky!AY33)</f>
        <v>20</v>
      </c>
      <c r="Q25" s="231">
        <f>IF(ISBLANK(Výsledky!$BF$3),"",Výsledky!BF33)</f>
        <v>50</v>
      </c>
      <c r="R25" s="231">
        <f>IF(ISBLANK(Výsledky!$BM$3),"",Výsledky!BM33)</f>
        <v>40</v>
      </c>
      <c r="S25" s="231">
        <f>IF(ISBLANK(Výsledky!$BT$3),"",Výsledky!BT33)</f>
        <v>10</v>
      </c>
      <c r="T25" s="231">
        <f>IF(ISBLANK(Výsledky!$CA$3),"",Výsledky!CA33)</f>
        <v>20</v>
      </c>
      <c r="U25" s="231">
        <f>IF(ISBLANK(Výsledky!$CH$3),"",Výsledky!CH33)</f>
        <v>0</v>
      </c>
      <c r="V25" s="231">
        <f>IF(ISBLANK(Výsledky!$CO$3),"",Výsledky!CO33)</f>
        <v>40</v>
      </c>
      <c r="W25" s="231">
        <f>IF(ISBLANK(Výsledky!$CV$3),"",Výsledky!CV33)</f>
        <v>40</v>
      </c>
      <c r="X25" s="231">
        <f>IF(ISBLANK(Výsledky!$DC$3),"",Výsledky!DC33)</f>
        <v>70</v>
      </c>
      <c r="Y25" s="231">
        <f>IF(ISBLANK(Výsledky!$DJ$3),"",Výsledky!DJ33)</f>
        <v>50</v>
      </c>
      <c r="Z25" s="231">
        <f>IF(ISBLANK(Výsledky!$DQ$3),"",Výsledky!DQ33)</f>
        <v>0</v>
      </c>
      <c r="AA25" s="231" t="str">
        <f>IF(ISBLANK(Výsledky!$DX$3),"",Výsledky!DX33)</f>
        <v>-</v>
      </c>
      <c r="AB25" s="231">
        <f>IF(ISBLANK(Výsledky!$EE$3),"",Výsledky!EE33)</f>
        <v>50</v>
      </c>
      <c r="AC25" s="231">
        <f>IF(ISBLANK(Výsledky!$EL$3),"",Výsledky!EL33)</f>
        <v>20</v>
      </c>
      <c r="AD25" s="231">
        <f>IF(ISBLANK(Výsledky!$ES$3),"",Výsledky!ES33)</f>
        <v>80</v>
      </c>
      <c r="AE25" s="231">
        <f>IF(ISBLANK(Výsledky!$EZ$3),"",Výsledky!EZ33)</f>
        <v>20</v>
      </c>
      <c r="AF25" s="231">
        <f>IF(ISBLANK(Výsledky!$FG$3),"",Výsledky!FG33)</f>
        <v>20</v>
      </c>
      <c r="AG25" s="231">
        <f>IF(ISBLANK(Výsledky!$FN$3),"",Výsledky!FN33)</f>
        <v>50</v>
      </c>
      <c r="AH25" s="231">
        <f>IF(ISBLANK(Výsledky!$FU$3),"",Výsledky!FU33)</f>
        <v>0</v>
      </c>
      <c r="AI25" s="231">
        <f>IF(ISBLANK(Výsledky!$GB$3),"",Výsledky!GB33)</f>
        <v>0</v>
      </c>
      <c r="AJ25" s="231" t="str">
        <f>IF(ISBLANK(Výsledky!$GI$3),"",Výsledky!GI33)</f>
        <v>-</v>
      </c>
      <c r="AK25" s="231">
        <f>IF(ISBLANK(Výsledky!$GP$3),"",Výsledky!GP33)</f>
        <v>110</v>
      </c>
      <c r="AL25" s="231">
        <f>IF(ISBLANK(Výsledky!$GW$3),"",Výsledky!GW33)</f>
        <v>20</v>
      </c>
      <c r="AM25" s="231">
        <f>IF(ISBLANK(Výsledky!$HD$3),"",Výsledky!HD33)</f>
        <v>40</v>
      </c>
      <c r="AN25" s="231">
        <f>IF(ISBLANK(Výsledky!$HK$3),"",Výsledky!HK33)</f>
        <v>30</v>
      </c>
      <c r="AO25" s="231">
        <f>IF(ISBLANK(Výsledky!$HR$3),"",Výsledky!HR33)</f>
        <v>50</v>
      </c>
      <c r="AP25" s="231">
        <f>IF(ISBLANK(Výsledky!$HY$3),"",Výsledky!HY33)</f>
        <v>50</v>
      </c>
      <c r="AQ25" s="231">
        <f>IF(ISBLANK(Výsledky!$IF$3),"",Výsledky!IF33)</f>
        <v>20</v>
      </c>
      <c r="AR25" s="231">
        <f>IF(ISBLANK(Výsledky!$IM$3),"",Výsledky!IM33)</f>
        <v>40</v>
      </c>
      <c r="AS25" s="231">
        <f>IF(ISBLANK(Výsledky!$IT$3),"",Výsledky!IT33)</f>
        <v>70</v>
      </c>
      <c r="AT25" s="231">
        <f>IF(ISBLANK(Výsledky!$JA$3),"",Výsledky!JA33)</f>
        <v>0</v>
      </c>
      <c r="AU25" s="231">
        <f>IF(ISBLANK(Výsledky!$JH$3),"",Výsledky!JH33)</f>
        <v>80</v>
      </c>
      <c r="AV25" s="231" t="str">
        <f>IF(ISBLANK(Výsledky!$JO$3),"",Výsledky!JO33)</f>
        <v/>
      </c>
      <c r="AW25" s="231">
        <f>IF(ISBLANK(Výsledky!$JV$3),"",Výsledky!JV33)</f>
        <v>20</v>
      </c>
      <c r="AX25" s="231" t="str">
        <f>IF(ISBLANK(Výsledky!$KC$3),"",Výsledky!KC33)</f>
        <v/>
      </c>
      <c r="AY25" s="231">
        <f>IF(ISBLANK(Výsledky!$KJ$3),"",Výsledky!KJ33)</f>
        <v>60</v>
      </c>
      <c r="AZ25" s="231">
        <f>IF(ISBLANK(Výsledky!$KQ$3),"",Výsledky!KQ33)</f>
        <v>0</v>
      </c>
      <c r="BA25" s="231">
        <f>IF(ISBLANK(Výsledky!$KX$3),"",Výsledky!KX33)</f>
        <v>20</v>
      </c>
      <c r="BB25" s="231">
        <f>IF(ISBLANK(Výsledky!$LE$3),"",Výsledky!LE33)</f>
        <v>20</v>
      </c>
      <c r="BC25" s="231" t="str">
        <f>IF(ISBLANK(Výsledky!$LL$3),"",Výsledky!LL33)</f>
        <v>-</v>
      </c>
      <c r="BD25" s="231" t="str">
        <f>IF(ISBLANK(Výsledky!$LS$3),"",Výsledky!LS33)</f>
        <v>-</v>
      </c>
      <c r="BE25" s="231">
        <f>IF(ISBLANK(Výsledky!$LZ$3),"",Výsledky!LZ33)</f>
        <v>20</v>
      </c>
      <c r="BF25" s="231">
        <f>IF(ISBLANK(Výsledky!$MG$3),"",Výsledky!MG33)</f>
        <v>20</v>
      </c>
      <c r="BG25" s="231" t="str">
        <f>IF(ISBLANK(Výsledky!$MN$3),"",Výsledky!MN33)</f>
        <v/>
      </c>
      <c r="BH25" s="231">
        <f>IF(ISBLANK(Výsledky!$MU$3),"",Výsledky!MU33)</f>
        <v>80</v>
      </c>
      <c r="BI25" s="231" t="str">
        <f>IF(ISBLANK(Výsledky!$NB$3),"",Výsledky!NB33)</f>
        <v/>
      </c>
      <c r="BJ25" s="231" t="str">
        <f>IF(ISBLANK(Výsledky!$NI$3),"",Výsledky!NI33)</f>
        <v/>
      </c>
      <c r="BK25" s="231" t="str">
        <f>IF(ISBLANK(Výsledky!$NP$3),"",Výsledky!NP33)</f>
        <v/>
      </c>
      <c r="BL25" s="231" t="str">
        <f>IF(ISBLANK(Výsledky!$NW$3),"",Výsledky!NW33)</f>
        <v/>
      </c>
      <c r="BM25" s="231" t="str">
        <f>IF(ISBLANK(Výsledky!$OD$3),"",Výsledky!OD33)</f>
        <v/>
      </c>
      <c r="BN25" s="231" t="str">
        <f>IF(ISBLANK(Výsledky!$OK$3),"",Výsledky!OK33)</f>
        <v/>
      </c>
      <c r="BO25" s="231" t="str">
        <f>IF(ISBLANK(Výsledky!$OR$3),"",Výsledky!OR33)</f>
        <v/>
      </c>
      <c r="BP25" s="231" t="str">
        <f>IF(ISBLANK(Výsledky!$OY$3),"",Výsledky!OY33)</f>
        <v/>
      </c>
      <c r="BQ25" s="231" t="str">
        <f>IF(ISBLANK(Výsledky!$PF$3),"",Výsledky!PF33)</f>
        <v/>
      </c>
      <c r="BR25" s="231" t="str">
        <f>IF(ISBLANK(Výsledky!$PM$3),"",Výsledky!PM33)</f>
        <v/>
      </c>
      <c r="BS25" s="231" t="str">
        <f>IF(ISBLANK(Výsledky!$PT$3),"",Výsledky!PT33)</f>
        <v/>
      </c>
      <c r="BT25" s="231" t="str">
        <f>IF(ISBLANK(Výsledky!$QA$3),"",Výsledky!QA33)</f>
        <v/>
      </c>
      <c r="BU25" s="231" t="str">
        <f>IF(ISBLANK(Výsledky!$QH$3),"",Výsledky!QH33)</f>
        <v/>
      </c>
      <c r="BV25" s="231" t="str">
        <f>IF(ISBLANK(Výsledky!$QO$3),"",Výsledky!QO33)</f>
        <v/>
      </c>
      <c r="BW25" s="263" t="str">
        <f>IF(ISBLANK(Výsledky!$QV$3),"",Výsledky!QV33)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16" t="s">
        <v>114</v>
      </c>
      <c r="C26" s="48">
        <f>Tipy!A22</f>
        <v>15</v>
      </c>
      <c r="D26" s="218" t="str">
        <f>IF(Tipy!B22="","",Tipy!B22)</f>
        <v>Fifo</v>
      </c>
      <c r="E26" s="46">
        <f>SUM(F26:J26)</f>
        <v>1470</v>
      </c>
      <c r="F26" s="222">
        <f>IF(ISBLANK(Výsledky!$I$3),"-",SUM(K26:O26,Q26,S26,U26,V26,X26,Z26,AB26,AC26,AE26:AG26,AI26,AK26:AM26,AP26,AS26:AU26,AW26,AY26,BB26,BD26,BG26:BJ26,BL26,BO26,BP26,BR26,BT26,BU26))</f>
        <v>940</v>
      </c>
      <c r="G26" s="242">
        <f>IF(ISBLANK(Výsledky!$AY$3),"-",SUM(P26,T26,W26,AA26,AD26,AH26,AV26,AX26,BC26,BE26,BK26,BM26,BQ26,BS26,BV26))</f>
        <v>230</v>
      </c>
      <c r="H26" s="243">
        <f>IF(ISBLANK(Výsledky!$BM$3),"-",SUM(R26,Y26,AJ26,AO26,AQ26,AZ26))</f>
        <v>150</v>
      </c>
      <c r="I26" s="223">
        <f>IF(ISBLANK(Výsledky!$GI$3),"-",SUM(AN26,AR26,BA26,BF26,BN26,BW26))</f>
        <v>150</v>
      </c>
      <c r="J26" s="237" t="str">
        <f>IF(ISBLANK(Výsledky!$I$3),"",Výsledky!I28)</f>
        <v>-</v>
      </c>
      <c r="K26" s="240">
        <f>IF(ISBLANK(Výsledky!$P$3),"",Výsledky!P28)</f>
        <v>80</v>
      </c>
      <c r="L26" s="241">
        <f>IF(ISBLANK(Výsledky!$W$3),"",Výsledky!W28)</f>
        <v>40</v>
      </c>
      <c r="M26" s="231">
        <f>IF(ISBLANK(Výsledky!$AD$3),"",Výsledky!AD28)</f>
        <v>10</v>
      </c>
      <c r="N26" s="231" t="str">
        <f>IF(ISBLANK(Výsledky!$AK$3),"",Výsledky!AK28)</f>
        <v>-</v>
      </c>
      <c r="O26" s="231" t="str">
        <f>IF(ISBLANK(Výsledky!$AR$3),"",Výsledky!AR28)</f>
        <v>-</v>
      </c>
      <c r="P26" s="231">
        <f>IF(ISBLANK(Výsledky!$AY$3),"",Výsledky!AY28)</f>
        <v>50</v>
      </c>
      <c r="Q26" s="231">
        <f>IF(ISBLANK(Výsledky!$BF$3),"",Výsledky!BF28)</f>
        <v>20</v>
      </c>
      <c r="R26" s="231">
        <f>IF(ISBLANK(Výsledky!$BM$3),"",Výsledky!BM28)</f>
        <v>40</v>
      </c>
      <c r="S26" s="231">
        <f>IF(ISBLANK(Výsledky!$BT$3),"",Výsledky!BT28)</f>
        <v>0</v>
      </c>
      <c r="T26" s="231">
        <f>IF(ISBLANK(Výsledky!$CA$3),"",Výsledky!CA28)</f>
        <v>20</v>
      </c>
      <c r="U26" s="231">
        <f>IF(ISBLANK(Výsledky!$CH$3),"",Výsledky!CH28)</f>
        <v>10</v>
      </c>
      <c r="V26" s="231">
        <f>IF(ISBLANK(Výsledky!$CO$3),"",Výsledky!CO28)</f>
        <v>80</v>
      </c>
      <c r="W26" s="231">
        <f>IF(ISBLANK(Výsledky!$CV$3),"",Výsledky!CV28)</f>
        <v>40</v>
      </c>
      <c r="X26" s="231">
        <f>IF(ISBLANK(Výsledky!$DC$3),"",Výsledky!DC28)</f>
        <v>100</v>
      </c>
      <c r="Y26" s="231">
        <f>IF(ISBLANK(Výsledky!$DJ$3),"",Výsledky!DJ28)</f>
        <v>50</v>
      </c>
      <c r="Z26" s="231">
        <f>IF(ISBLANK(Výsledky!$DQ$3),"",Výsledky!DQ28)</f>
        <v>0</v>
      </c>
      <c r="AA26" s="231">
        <f>IF(ISBLANK(Výsledky!$DX$3),"",Výsledky!DX28)</f>
        <v>40</v>
      </c>
      <c r="AB26" s="231">
        <f>IF(ISBLANK(Výsledky!$EE$3),"",Výsledky!EE28)</f>
        <v>70</v>
      </c>
      <c r="AC26" s="231">
        <f>IF(ISBLANK(Výsledky!$EL$3),"",Výsledky!EL28)</f>
        <v>60</v>
      </c>
      <c r="AD26" s="231">
        <f>IF(ISBLANK(Výsledky!$ES$3),"",Výsledky!ES28)</f>
        <v>20</v>
      </c>
      <c r="AE26" s="231">
        <f>IF(ISBLANK(Výsledky!$EZ$3),"",Výsledky!EZ28)</f>
        <v>40</v>
      </c>
      <c r="AF26" s="231">
        <f>IF(ISBLANK(Výsledky!$FG$3),"",Výsledky!FG28)</f>
        <v>30</v>
      </c>
      <c r="AG26" s="231">
        <f>IF(ISBLANK(Výsledky!$FN$3),"",Výsledky!FN28)</f>
        <v>80</v>
      </c>
      <c r="AH26" s="231" t="str">
        <f>IF(ISBLANK(Výsledky!$FU$3),"",Výsledky!FU28)</f>
        <v>-</v>
      </c>
      <c r="AI26" s="231">
        <f>IF(ISBLANK(Výsledky!$GB$3),"",Výsledky!GB28)</f>
        <v>0</v>
      </c>
      <c r="AJ26" s="231" t="str">
        <f>IF(ISBLANK(Výsledky!$GI$3),"",Výsledky!GI28)</f>
        <v>-</v>
      </c>
      <c r="AK26" s="231">
        <f>IF(ISBLANK(Výsledky!$GP$3),"",Výsledky!GP28)</f>
        <v>10</v>
      </c>
      <c r="AL26" s="231">
        <f>IF(ISBLANK(Výsledky!$GW$3),"",Výsledky!GW28)</f>
        <v>30</v>
      </c>
      <c r="AM26" s="231">
        <f>IF(ISBLANK(Výsledky!$HD$3),"",Výsledky!HD28)</f>
        <v>60</v>
      </c>
      <c r="AN26" s="231">
        <f>IF(ISBLANK(Výsledky!$HK$3),"",Výsledky!HK28)</f>
        <v>30</v>
      </c>
      <c r="AO26" s="231">
        <f>IF(ISBLANK(Výsledky!$HR$3),"",Výsledky!HR28)</f>
        <v>50</v>
      </c>
      <c r="AP26" s="231">
        <f>IF(ISBLANK(Výsledky!$HY$3),"",Výsledky!HY28)</f>
        <v>20</v>
      </c>
      <c r="AQ26" s="231">
        <f>IF(ISBLANK(Výsledky!$IF$3),"",Výsledky!IF28)</f>
        <v>10</v>
      </c>
      <c r="AR26" s="231">
        <f>IF(ISBLANK(Výsledky!$IM$3),"",Výsledky!IM28)</f>
        <v>40</v>
      </c>
      <c r="AS26" s="231">
        <f>IF(ISBLANK(Výsledky!$IT$3),"",Výsledky!IT28)</f>
        <v>60</v>
      </c>
      <c r="AT26" s="231">
        <f>IF(ISBLANK(Výsledky!$JA$3),"",Výsledky!JA28)</f>
        <v>0</v>
      </c>
      <c r="AU26" s="231" t="str">
        <f>IF(ISBLANK(Výsledky!$JH$3),"",Výsledky!JH28)</f>
        <v>-</v>
      </c>
      <c r="AV26" s="231" t="str">
        <f>IF(ISBLANK(Výsledky!$JO$3),"",Výsledky!JO28)</f>
        <v/>
      </c>
      <c r="AW26" s="231">
        <f>IF(ISBLANK(Výsledky!$JV$3),"",Výsledky!JV28)</f>
        <v>20</v>
      </c>
      <c r="AX26" s="231" t="str">
        <f>IF(ISBLANK(Výsledky!$KC$3),"",Výsledky!KC28)</f>
        <v/>
      </c>
      <c r="AY26" s="231">
        <f>IF(ISBLANK(Výsledky!$KJ$3),"",Výsledky!KJ28)</f>
        <v>40</v>
      </c>
      <c r="AZ26" s="231">
        <f>IF(ISBLANK(Výsledky!$KQ$3),"",Výsledky!KQ28)</f>
        <v>0</v>
      </c>
      <c r="BA26" s="231">
        <f>IF(ISBLANK(Výsledky!$KX$3),"",Výsledky!KX28)</f>
        <v>60</v>
      </c>
      <c r="BB26" s="231">
        <f>IF(ISBLANK(Výsledky!$LE$3),"",Výsledky!LE28)</f>
        <v>30</v>
      </c>
      <c r="BC26" s="231">
        <f>IF(ISBLANK(Výsledky!$LL$3),"",Výsledky!LL28)</f>
        <v>0</v>
      </c>
      <c r="BD26" s="231">
        <f>IF(ISBLANK(Výsledky!$LS$3),"",Výsledky!LS28)</f>
        <v>10</v>
      </c>
      <c r="BE26" s="231">
        <f>IF(ISBLANK(Výsledky!$LZ$3),"",Výsledky!LZ28)</f>
        <v>60</v>
      </c>
      <c r="BF26" s="231">
        <f>IF(ISBLANK(Výsledky!$MG$3),"",Výsledky!MG28)</f>
        <v>20</v>
      </c>
      <c r="BG26" s="231" t="str">
        <f>IF(ISBLANK(Výsledky!$MN$3),"",Výsledky!MN28)</f>
        <v/>
      </c>
      <c r="BH26" s="231">
        <f>IF(ISBLANK(Výsledky!$MU$3),"",Výsledky!MU28)</f>
        <v>40</v>
      </c>
      <c r="BI26" s="231" t="str">
        <f>IF(ISBLANK(Výsledky!$NB$3),"",Výsledky!NB28)</f>
        <v/>
      </c>
      <c r="BJ26" s="231" t="str">
        <f>IF(ISBLANK(Výsledky!$NI$3),"",Výsledky!NI28)</f>
        <v/>
      </c>
      <c r="BK26" s="231" t="str">
        <f>IF(ISBLANK(Výsledky!$NP$3),"",Výsledky!NP28)</f>
        <v/>
      </c>
      <c r="BL26" s="231" t="str">
        <f>IF(ISBLANK(Výsledky!$NW$3),"",Výsledky!NW28)</f>
        <v/>
      </c>
      <c r="BM26" s="231" t="str">
        <f>IF(ISBLANK(Výsledky!$OD$3),"",Výsledky!OD28)</f>
        <v/>
      </c>
      <c r="BN26" s="231" t="str">
        <f>IF(ISBLANK(Výsledky!$OK$3),"",Výsledky!OK28)</f>
        <v/>
      </c>
      <c r="BO26" s="231" t="str">
        <f>IF(ISBLANK(Výsledky!$OR$3),"",Výsledky!OR28)</f>
        <v/>
      </c>
      <c r="BP26" s="231" t="str">
        <f>IF(ISBLANK(Výsledky!$OY$3),"",Výsledky!OY28)</f>
        <v/>
      </c>
      <c r="BQ26" s="231" t="str">
        <f>IF(ISBLANK(Výsledky!$PF$3),"",Výsledky!PF28)</f>
        <v/>
      </c>
      <c r="BR26" s="231" t="str">
        <f>IF(ISBLANK(Výsledky!$PM$3),"",Výsledky!PM28)</f>
        <v/>
      </c>
      <c r="BS26" s="231" t="str">
        <f>IF(ISBLANK(Výsledky!$PT$3),"",Výsledky!PT28)</f>
        <v/>
      </c>
      <c r="BT26" s="231" t="str">
        <f>IF(ISBLANK(Výsledky!$QA$3),"",Výsledky!QA28)</f>
        <v/>
      </c>
      <c r="BU26" s="231" t="str">
        <f>IF(ISBLANK(Výsledky!$QH$3),"",Výsledky!QH28)</f>
        <v/>
      </c>
      <c r="BV26" s="231" t="str">
        <f>IF(ISBLANK(Výsledky!$QO$3),"",Výsledky!QO28)</f>
        <v/>
      </c>
      <c r="BW26" s="263" t="str">
        <f>IF(ISBLANK(Výsledky!$QV$3),"",Výsledky!QV28)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16" t="s">
        <v>115</v>
      </c>
      <c r="C27" s="48">
        <f>Tipy!A34</f>
        <v>28</v>
      </c>
      <c r="D27" s="218" t="str">
        <f>IF(Tipy!B34="","",Tipy!B34)</f>
        <v>Lukáš</v>
      </c>
      <c r="E27" s="46">
        <f>SUM(F27:J27)</f>
        <v>1460</v>
      </c>
      <c r="F27" s="222">
        <f>IF(ISBLANK(Výsledky!$I$3),"-",SUM(K27:O27,Q27,S27,U27,V27,X27,Z27,AB27,AC27,AE27:AG27,AI27,AK27:AM27,AP27,AS27:AU27,AW27,AY27,BB27,BD27,BG27:BJ27,BL27,BO27,BP27,BR27,BT27,BU27))</f>
        <v>840</v>
      </c>
      <c r="G27" s="242">
        <f>IF(ISBLANK(Výsledky!$AY$3),"-",SUM(P27,T27,W27,AA27,AD27,AH27,AV27,AX27,BC27,BE27,BK27,BM27,BQ27,BS27,BV27))</f>
        <v>290</v>
      </c>
      <c r="H27" s="243">
        <f>IF(ISBLANK(Výsledky!$BM$3),"-",SUM(R27,Y27,AJ27,AO27,AQ27,AZ27))</f>
        <v>180</v>
      </c>
      <c r="I27" s="223">
        <f>IF(ISBLANK(Výsledky!$GI$3),"-",SUM(AN27,AR27,BA27,BF27,BN27,BW27))</f>
        <v>150</v>
      </c>
      <c r="J27" s="237" t="str">
        <f>IF(ISBLANK(Výsledky!$I$3),"",Výsledky!I40)</f>
        <v>-</v>
      </c>
      <c r="K27" s="240">
        <f>IF(ISBLANK(Výsledky!$P$3),"",Výsledky!P40)</f>
        <v>20</v>
      </c>
      <c r="L27" s="241">
        <f>IF(ISBLANK(Výsledky!$W$3),"",Výsledky!W40)</f>
        <v>80</v>
      </c>
      <c r="M27" s="231">
        <f>IF(ISBLANK(Výsledky!$AD$3),"",Výsledky!AD40)</f>
        <v>10</v>
      </c>
      <c r="N27" s="231">
        <f>IF(ISBLANK(Výsledky!$AK$3),"",Výsledky!AK40)</f>
        <v>20</v>
      </c>
      <c r="O27" s="231">
        <f>IF(ISBLANK(Výsledky!$AR$3),"",Výsledky!AR40)</f>
        <v>20</v>
      </c>
      <c r="P27" s="231">
        <f>IF(ISBLANK(Výsledky!$AY$3),"",Výsledky!AY40)</f>
        <v>50</v>
      </c>
      <c r="Q27" s="231">
        <f>IF(ISBLANK(Výsledky!$BF$3),"",Výsledky!BF40)</f>
        <v>80</v>
      </c>
      <c r="R27" s="231">
        <f>IF(ISBLANK(Výsledky!$BM$3),"",Výsledky!BM40)</f>
        <v>50</v>
      </c>
      <c r="S27" s="231">
        <f>IF(ISBLANK(Výsledky!$BT$3),"",Výsledky!BT40)</f>
        <v>10</v>
      </c>
      <c r="T27" s="231">
        <f>IF(ISBLANK(Výsledky!$CA$3),"",Výsledky!CA40)</f>
        <v>60</v>
      </c>
      <c r="U27" s="231">
        <f>IF(ISBLANK(Výsledky!$CH$3),"",Výsledky!CH40)</f>
        <v>20</v>
      </c>
      <c r="V27" s="231">
        <f>IF(ISBLANK(Výsledky!$CO$3),"",Výsledky!CO40)</f>
        <v>40</v>
      </c>
      <c r="W27" s="231">
        <f>IF(ISBLANK(Výsledky!$CV$3),"",Výsledky!CV40)</f>
        <v>40</v>
      </c>
      <c r="X27" s="231">
        <f>IF(ISBLANK(Výsledky!$DC$3),"",Výsledky!DC40)</f>
        <v>60</v>
      </c>
      <c r="Y27" s="231">
        <f>IF(ISBLANK(Výsledky!$DJ$3),"",Výsledky!DJ40)</f>
        <v>50</v>
      </c>
      <c r="Z27" s="231">
        <f>IF(ISBLANK(Výsledky!$DQ$3),"",Výsledky!DQ40)</f>
        <v>0</v>
      </c>
      <c r="AA27" s="231">
        <f>IF(ISBLANK(Výsledky!$DX$3),"",Výsledky!DX40)</f>
        <v>0</v>
      </c>
      <c r="AB27" s="231">
        <f>IF(ISBLANK(Výsledky!$EE$3),"",Výsledky!EE40)</f>
        <v>40</v>
      </c>
      <c r="AC27" s="231">
        <f>IF(ISBLANK(Výsledky!$EL$3),"",Výsledky!EL40)</f>
        <v>40</v>
      </c>
      <c r="AD27" s="231">
        <f>IF(ISBLANK(Výsledky!$ES$3),"",Výsledky!ES40)</f>
        <v>80</v>
      </c>
      <c r="AE27" s="231">
        <f>IF(ISBLANK(Výsledky!$EZ$3),"",Výsledky!EZ40)</f>
        <v>20</v>
      </c>
      <c r="AF27" s="231">
        <f>IF(ISBLANK(Výsledky!$FG$3),"",Výsledky!FG40)</f>
        <v>30</v>
      </c>
      <c r="AG27" s="231">
        <f>IF(ISBLANK(Výsledky!$FN$3),"",Výsledky!FN40)</f>
        <v>40</v>
      </c>
      <c r="AH27" s="231">
        <f>IF(ISBLANK(Výsledky!$FU$3),"",Výsledky!FU40)</f>
        <v>0</v>
      </c>
      <c r="AI27" s="231">
        <f>IF(ISBLANK(Výsledky!$GB$3),"",Výsledky!GB40)</f>
        <v>0</v>
      </c>
      <c r="AJ27" s="231">
        <f>IF(ISBLANK(Výsledky!$GI$3),"",Výsledky!GI40)</f>
        <v>40</v>
      </c>
      <c r="AK27" s="231">
        <f>IF(ISBLANK(Výsledky!$GP$3),"",Výsledky!GP40)</f>
        <v>20</v>
      </c>
      <c r="AL27" s="231">
        <f>IF(ISBLANK(Výsledky!$GW$3),"",Výsledky!GW40)</f>
        <v>60</v>
      </c>
      <c r="AM27" s="231">
        <f>IF(ISBLANK(Výsledky!$HD$3),"",Výsledky!HD40)</f>
        <v>20</v>
      </c>
      <c r="AN27" s="231">
        <f>IF(ISBLANK(Výsledky!$HK$3),"",Výsledky!HK40)</f>
        <v>30</v>
      </c>
      <c r="AO27" s="231">
        <f>IF(ISBLANK(Výsledky!$HR$3),"",Výsledky!HR40)</f>
        <v>30</v>
      </c>
      <c r="AP27" s="231">
        <f>IF(ISBLANK(Výsledky!$HY$3),"",Výsledky!HY40)</f>
        <v>60</v>
      </c>
      <c r="AQ27" s="231">
        <f>IF(ISBLANK(Výsledky!$IF$3),"",Výsledky!IF40)</f>
        <v>10</v>
      </c>
      <c r="AR27" s="231">
        <f>IF(ISBLANK(Výsledky!$IM$3),"",Výsledky!IM40)</f>
        <v>40</v>
      </c>
      <c r="AS27" s="231" t="str">
        <f>IF(ISBLANK(Výsledky!$IT$3),"",Výsledky!IT40)</f>
        <v>-</v>
      </c>
      <c r="AT27" s="231">
        <f>IF(ISBLANK(Výsledky!$JA$3),"",Výsledky!JA40)</f>
        <v>0</v>
      </c>
      <c r="AU27" s="231">
        <f>IF(ISBLANK(Výsledky!$JH$3),"",Výsledky!JH40)</f>
        <v>50</v>
      </c>
      <c r="AV27" s="231" t="str">
        <f>IF(ISBLANK(Výsledky!$JO$3),"",Výsledky!JO40)</f>
        <v/>
      </c>
      <c r="AW27" s="231">
        <f>IF(ISBLANK(Výsledky!$JV$3),"",Výsledky!JV40)</f>
        <v>20</v>
      </c>
      <c r="AX27" s="231" t="str">
        <f>IF(ISBLANK(Výsledky!$KC$3),"",Výsledky!KC40)</f>
        <v/>
      </c>
      <c r="AY27" s="231">
        <f>IF(ISBLANK(Výsledky!$KJ$3),"",Výsledky!KJ40)</f>
        <v>40</v>
      </c>
      <c r="AZ27" s="231">
        <f>IF(ISBLANK(Výsledky!$KQ$3),"",Výsledky!KQ40)</f>
        <v>0</v>
      </c>
      <c r="BA27" s="231">
        <f>IF(ISBLANK(Výsledky!$KX$3),"",Výsledky!KX40)</f>
        <v>40</v>
      </c>
      <c r="BB27" s="231">
        <f>IF(ISBLANK(Výsledky!$LE$3),"",Výsledky!LE40)</f>
        <v>20</v>
      </c>
      <c r="BC27" s="231" t="str">
        <f>IF(ISBLANK(Výsledky!$LL$3),"",Výsledky!LL40)</f>
        <v>-</v>
      </c>
      <c r="BD27" s="231">
        <f>IF(ISBLANK(Výsledky!$LS$3),"",Výsledky!LS40)</f>
        <v>0</v>
      </c>
      <c r="BE27" s="231">
        <f>IF(ISBLANK(Výsledky!$LZ$3),"",Výsledky!LZ40)</f>
        <v>60</v>
      </c>
      <c r="BF27" s="231">
        <f>IF(ISBLANK(Výsledky!$MG$3),"",Výsledky!MG40)</f>
        <v>40</v>
      </c>
      <c r="BG27" s="231" t="str">
        <f>IF(ISBLANK(Výsledky!$MN$3),"",Výsledky!MN40)</f>
        <v/>
      </c>
      <c r="BH27" s="231">
        <f>IF(ISBLANK(Výsledky!$MU$3),"",Výsledky!MU40)</f>
        <v>20</v>
      </c>
      <c r="BI27" s="231" t="str">
        <f>IF(ISBLANK(Výsledky!$NB$3),"",Výsledky!NB40)</f>
        <v/>
      </c>
      <c r="BJ27" s="231" t="str">
        <f>IF(ISBLANK(Výsledky!$NI$3),"",Výsledky!NI40)</f>
        <v/>
      </c>
      <c r="BK27" s="231" t="str">
        <f>IF(ISBLANK(Výsledky!$NP$3),"",Výsledky!NP40)</f>
        <v/>
      </c>
      <c r="BL27" s="231" t="str">
        <f>IF(ISBLANK(Výsledky!$NW$3),"",Výsledky!NW40)</f>
        <v/>
      </c>
      <c r="BM27" s="231" t="str">
        <f>IF(ISBLANK(Výsledky!$OD$3),"",Výsledky!OD40)</f>
        <v/>
      </c>
      <c r="BN27" s="231" t="str">
        <f>IF(ISBLANK(Výsledky!$OK$3),"",Výsledky!OK40)</f>
        <v/>
      </c>
      <c r="BO27" s="231" t="str">
        <f>IF(ISBLANK(Výsledky!$OR$3),"",Výsledky!OR40)</f>
        <v/>
      </c>
      <c r="BP27" s="231" t="str">
        <f>IF(ISBLANK(Výsledky!$OY$3),"",Výsledky!OY40)</f>
        <v/>
      </c>
      <c r="BQ27" s="231" t="str">
        <f>IF(ISBLANK(Výsledky!$PF$3),"",Výsledky!PF40)</f>
        <v/>
      </c>
      <c r="BR27" s="231" t="str">
        <f>IF(ISBLANK(Výsledky!$PM$3),"",Výsledky!PM40)</f>
        <v/>
      </c>
      <c r="BS27" s="231" t="str">
        <f>IF(ISBLANK(Výsledky!$PT$3),"",Výsledky!PT40)</f>
        <v/>
      </c>
      <c r="BT27" s="231" t="str">
        <f>IF(ISBLANK(Výsledky!$QA$3),"",Výsledky!QA40)</f>
        <v/>
      </c>
      <c r="BU27" s="231" t="str">
        <f>IF(ISBLANK(Výsledky!$QH$3),"",Výsledky!QH40)</f>
        <v/>
      </c>
      <c r="BV27" s="231" t="str">
        <f>IF(ISBLANK(Výsledky!$QO$3),"",Výsledky!QO40)</f>
        <v/>
      </c>
      <c r="BW27" s="263" t="str">
        <f>IF(ISBLANK(Výsledky!$QV$3),"",Výsledky!QV40)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16" t="s">
        <v>116</v>
      </c>
      <c r="C28" s="48">
        <f>Tipy!A75</f>
        <v>67</v>
      </c>
      <c r="D28" s="218" t="str">
        <f>IF(Tipy!B75="","",Tipy!B75)</f>
        <v>Waldemar</v>
      </c>
      <c r="E28" s="46">
        <f>SUM(F28:J28)</f>
        <v>1460</v>
      </c>
      <c r="F28" s="222">
        <f>IF(ISBLANK(Výsledky!$I$3),"-",SUM(K28:O28,Q28,S28,U28,V28,X28,Z28,AB28,AC28,AE28:AG28,AI28,AK28:AM28,AP28,AS28:AU28,AW28,AY28,BB28,BD28,BG28:BJ28,BL28,BO28,BP28,BR28,BT28,BU28))</f>
        <v>940</v>
      </c>
      <c r="G28" s="242">
        <f>IF(ISBLANK(Výsledky!$AY$3),"-",SUM(P28,T28,W28,AA28,AD28,AH28,AV28,AX28,BC28,BE28,BK28,BM28,BQ28,BS28,BV28))</f>
        <v>290</v>
      </c>
      <c r="H28" s="243">
        <f>IF(ISBLANK(Výsledky!$BM$3),"-",SUM(R28,Y28,AJ28,AO28,AQ28,AZ28))</f>
        <v>140</v>
      </c>
      <c r="I28" s="223">
        <f>IF(ISBLANK(Výsledky!$GI$3),"-",SUM(AN28,AR28,BA28,BF28,BN28,BW28))</f>
        <v>90</v>
      </c>
      <c r="J28" s="237" t="str">
        <f>IF(ISBLANK(Výsledky!$I$3),"",Výsledky!I81)</f>
        <v>-</v>
      </c>
      <c r="K28" s="240">
        <f>IF(ISBLANK(Výsledky!$P$3),"",Výsledky!P81)</f>
        <v>20</v>
      </c>
      <c r="L28" s="241">
        <f>IF(ISBLANK(Výsledky!$W$3),"",Výsledky!W81)</f>
        <v>30</v>
      </c>
      <c r="M28" s="231">
        <f>IF(ISBLANK(Výsledky!$AD$3),"",Výsledky!AD81)</f>
        <v>80</v>
      </c>
      <c r="N28" s="231">
        <f>IF(ISBLANK(Výsledky!$AK$3),"",Výsledky!AK81)</f>
        <v>40</v>
      </c>
      <c r="O28" s="231">
        <f>IF(ISBLANK(Výsledky!$AR$3),"",Výsledky!AR81)</f>
        <v>30</v>
      </c>
      <c r="P28" s="231">
        <f>IF(ISBLANK(Výsledky!$AY$3),"",Výsledky!AY81)</f>
        <v>50</v>
      </c>
      <c r="Q28" s="231" t="str">
        <f>IF(ISBLANK(Výsledky!$BF$3),"",Výsledky!BF81)</f>
        <v>-</v>
      </c>
      <c r="R28" s="231">
        <f>IF(ISBLANK(Výsledky!$BM$3),"",Výsledky!BM81)</f>
        <v>30</v>
      </c>
      <c r="S28" s="231">
        <f>IF(ISBLANK(Výsledky!$BT$3),"",Výsledky!BT81)</f>
        <v>0</v>
      </c>
      <c r="T28" s="231">
        <f>IF(ISBLANK(Výsledky!$CA$3),"",Výsledky!CA81)</f>
        <v>20</v>
      </c>
      <c r="U28" s="231">
        <f>IF(ISBLANK(Výsledky!$CH$3),"",Výsledky!CH81)</f>
        <v>20</v>
      </c>
      <c r="V28" s="231">
        <f>IF(ISBLANK(Výsledky!$CO$3),"",Výsledky!CO81)</f>
        <v>30</v>
      </c>
      <c r="W28" s="231">
        <f>IF(ISBLANK(Výsledky!$CV$3),"",Výsledky!CV81)</f>
        <v>40</v>
      </c>
      <c r="X28" s="231">
        <f>IF(ISBLANK(Výsledky!$DC$3),"",Výsledky!DC81)</f>
        <v>50</v>
      </c>
      <c r="Y28" s="231">
        <f>IF(ISBLANK(Výsledky!$DJ$3),"",Výsledky!DJ81)</f>
        <v>40</v>
      </c>
      <c r="Z28" s="231">
        <f>IF(ISBLANK(Výsledky!$DQ$3),"",Výsledky!DQ81)</f>
        <v>0</v>
      </c>
      <c r="AA28" s="231">
        <f>IF(ISBLANK(Výsledky!$DX$3),"",Výsledky!DX81)</f>
        <v>0</v>
      </c>
      <c r="AB28" s="231">
        <f>IF(ISBLANK(Výsledky!$EE$3),"",Výsledky!EE81)</f>
        <v>50</v>
      </c>
      <c r="AC28" s="231">
        <f>IF(ISBLANK(Výsledky!$EL$3),"",Výsledky!EL81)</f>
        <v>30</v>
      </c>
      <c r="AD28" s="231">
        <f>IF(ISBLANK(Výsledky!$ES$3),"",Výsledky!ES81)</f>
        <v>80</v>
      </c>
      <c r="AE28" s="231">
        <f>IF(ISBLANK(Výsledky!$EZ$3),"",Výsledky!EZ81)</f>
        <v>40</v>
      </c>
      <c r="AF28" s="231">
        <f>IF(ISBLANK(Výsledky!$FG$3),"",Výsledky!FG81)</f>
        <v>20</v>
      </c>
      <c r="AG28" s="231">
        <f>IF(ISBLANK(Výsledky!$FN$3),"",Výsledky!FN81)</f>
        <v>50</v>
      </c>
      <c r="AH28" s="231">
        <f>IF(ISBLANK(Výsledky!$FU$3),"",Výsledky!FU81)</f>
        <v>0</v>
      </c>
      <c r="AI28" s="231">
        <f>IF(ISBLANK(Výsledky!$GB$3),"",Výsledky!GB81)</f>
        <v>0</v>
      </c>
      <c r="AJ28" s="231">
        <f>IF(ISBLANK(Výsledky!$GI$3),"",Výsledky!GI81)</f>
        <v>20</v>
      </c>
      <c r="AK28" s="231">
        <f>IF(ISBLANK(Výsledky!$GP$3),"",Výsledky!GP81)</f>
        <v>20</v>
      </c>
      <c r="AL28" s="231">
        <f>IF(ISBLANK(Výsledky!$GW$3),"",Výsledky!GW81)</f>
        <v>40</v>
      </c>
      <c r="AM28" s="231">
        <f>IF(ISBLANK(Výsledky!$HD$3),"",Výsledky!HD81)</f>
        <v>60</v>
      </c>
      <c r="AN28" s="231">
        <f>IF(ISBLANK(Výsledky!$HK$3),"",Výsledky!HK81)</f>
        <v>40</v>
      </c>
      <c r="AO28" s="231">
        <f>IF(ISBLANK(Výsledky!$HR$3),"",Výsledky!HR81)</f>
        <v>30</v>
      </c>
      <c r="AP28" s="231">
        <f>IF(ISBLANK(Výsledky!$HY$3),"",Výsledky!HY81)</f>
        <v>40</v>
      </c>
      <c r="AQ28" s="231">
        <f>IF(ISBLANK(Výsledky!$IF$3),"",Výsledky!IF81)</f>
        <v>10</v>
      </c>
      <c r="AR28" s="231" t="str">
        <f>IF(ISBLANK(Výsledky!$IM$3),"",Výsledky!IM81)</f>
        <v>-</v>
      </c>
      <c r="AS28" s="231">
        <f>IF(ISBLANK(Výsledky!$IT$3),"",Výsledky!IT81)</f>
        <v>50</v>
      </c>
      <c r="AT28" s="231">
        <f>IF(ISBLANK(Výsledky!$JA$3),"",Výsledky!JA81)</f>
        <v>0</v>
      </c>
      <c r="AU28" s="231">
        <f>IF(ISBLANK(Výsledky!$JH$3),"",Výsledky!JH81)</f>
        <v>50</v>
      </c>
      <c r="AV28" s="231" t="str">
        <f>IF(ISBLANK(Výsledky!$JO$3),"",Výsledky!JO81)</f>
        <v/>
      </c>
      <c r="AW28" s="231">
        <f>IF(ISBLANK(Výsledky!$JV$3),"",Výsledky!JV81)</f>
        <v>50</v>
      </c>
      <c r="AX28" s="231" t="str">
        <f>IF(ISBLANK(Výsledky!$KC$3),"",Výsledky!KC81)</f>
        <v/>
      </c>
      <c r="AY28" s="231">
        <f>IF(ISBLANK(Výsledky!$KJ$3),"",Výsledky!KJ81)</f>
        <v>70</v>
      </c>
      <c r="AZ28" s="231">
        <f>IF(ISBLANK(Výsledky!$KQ$3),"",Výsledky!KQ81)</f>
        <v>10</v>
      </c>
      <c r="BA28" s="231">
        <f>IF(ISBLANK(Výsledky!$KX$3),"",Výsledky!KX81)</f>
        <v>30</v>
      </c>
      <c r="BB28" s="231">
        <f>IF(ISBLANK(Výsledky!$LE$3),"",Výsledky!LE81)</f>
        <v>30</v>
      </c>
      <c r="BC28" s="231">
        <f>IF(ISBLANK(Výsledky!$LL$3),"",Výsledky!LL81)</f>
        <v>60</v>
      </c>
      <c r="BD28" s="231">
        <f>IF(ISBLANK(Výsledky!$LS$3),"",Výsledky!LS81)</f>
        <v>0</v>
      </c>
      <c r="BE28" s="231">
        <f>IF(ISBLANK(Výsledky!$LZ$3),"",Výsledky!LZ81)</f>
        <v>40</v>
      </c>
      <c r="BF28" s="231">
        <f>IF(ISBLANK(Výsledky!$MG$3),"",Výsledky!MG81)</f>
        <v>20</v>
      </c>
      <c r="BG28" s="231" t="str">
        <f>IF(ISBLANK(Výsledky!$MN$3),"",Výsledky!MN81)</f>
        <v/>
      </c>
      <c r="BH28" s="231">
        <f>IF(ISBLANK(Výsledky!$MU$3),"",Výsledky!MU81)</f>
        <v>40</v>
      </c>
      <c r="BI28" s="231" t="str">
        <f>IF(ISBLANK(Výsledky!$NB$3),"",Výsledky!NB81)</f>
        <v/>
      </c>
      <c r="BJ28" s="231" t="str">
        <f>IF(ISBLANK(Výsledky!$NI$3),"",Výsledky!NI81)</f>
        <v/>
      </c>
      <c r="BK28" s="231" t="str">
        <f>IF(ISBLANK(Výsledky!$NP$3),"",Výsledky!NP81)</f>
        <v/>
      </c>
      <c r="BL28" s="231" t="str">
        <f>IF(ISBLANK(Výsledky!$NW$3),"",Výsledky!NW81)</f>
        <v/>
      </c>
      <c r="BM28" s="231" t="str">
        <f>IF(ISBLANK(Výsledky!$OD$3),"",Výsledky!OD81)</f>
        <v/>
      </c>
      <c r="BN28" s="231" t="str">
        <f>IF(ISBLANK(Výsledky!$OK$3),"",Výsledky!OK81)</f>
        <v/>
      </c>
      <c r="BO28" s="231" t="str">
        <f>IF(ISBLANK(Výsledky!$OR$3),"",Výsledky!OR81)</f>
        <v/>
      </c>
      <c r="BP28" s="231" t="str">
        <f>IF(ISBLANK(Výsledky!$OY$3),"",Výsledky!OY81)</f>
        <v/>
      </c>
      <c r="BQ28" s="231" t="str">
        <f>IF(ISBLANK(Výsledky!$PF$3),"",Výsledky!PF81)</f>
        <v/>
      </c>
      <c r="BR28" s="231" t="str">
        <f>IF(ISBLANK(Výsledky!$PM$3),"",Výsledky!PM81)</f>
        <v/>
      </c>
      <c r="BS28" s="231" t="str">
        <f>IF(ISBLANK(Výsledky!$PT$3),"",Výsledky!PT81)</f>
        <v/>
      </c>
      <c r="BT28" s="231" t="str">
        <f>IF(ISBLANK(Výsledky!$QA$3),"",Výsledky!QA81)</f>
        <v/>
      </c>
      <c r="BU28" s="231" t="str">
        <f>IF(ISBLANK(Výsledky!$QH$3),"",Výsledky!QH81)</f>
        <v/>
      </c>
      <c r="BV28" s="231" t="str">
        <f>IF(ISBLANK(Výsledky!$QO$3),"",Výsledky!QO81)</f>
        <v/>
      </c>
      <c r="BW28" s="263" t="str">
        <f>IF(ISBLANK(Výsledky!$QV$3),"",Výsledky!QV81)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16" t="s">
        <v>117</v>
      </c>
      <c r="C29" s="48">
        <f>Tipy!A61</f>
        <v>50</v>
      </c>
      <c r="D29" s="218" t="str">
        <f>IF(Tipy!B61="","",Tipy!B61)</f>
        <v>Robbie66Fowler</v>
      </c>
      <c r="E29" s="46">
        <f>SUM(F29:J29)</f>
        <v>1450</v>
      </c>
      <c r="F29" s="222">
        <f>IF(ISBLANK(Výsledky!$I$3),"-",SUM(K29:O29,Q29,S29,U29,V29,X29,Z29,AB29,AC29,AE29:AG29,AI29,AK29:AM29,AP29,AS29:AU29,AW29,AY29,BB29,BD29,BG29:BJ29,BL29,BO29,BP29,BR29,BT29,BU29))</f>
        <v>850</v>
      </c>
      <c r="G29" s="242">
        <f>IF(ISBLANK(Výsledky!$AY$3),"-",SUM(P29,T29,W29,AA29,AD29,AH29,AV29,AX29,BC29,BE29,BK29,BM29,BQ29,BS29,BV29))</f>
        <v>290</v>
      </c>
      <c r="H29" s="243">
        <f>IF(ISBLANK(Výsledky!$BM$3),"-",SUM(R29,Y29,AJ29,AO29,AQ29,AZ29))</f>
        <v>240</v>
      </c>
      <c r="I29" s="223">
        <f>IF(ISBLANK(Výsledky!$GI$3),"-",SUM(AN29,AR29,BA29,BF29,BN29,BW29))</f>
        <v>70</v>
      </c>
      <c r="J29" s="237" t="str">
        <f>IF(ISBLANK(Výsledky!$I$3),"",Výsledky!I66)</f>
        <v>-</v>
      </c>
      <c r="K29" s="240">
        <f>IF(ISBLANK(Výsledky!$P$3),"",Výsledky!P67)</f>
        <v>20</v>
      </c>
      <c r="L29" s="241" t="str">
        <f>IF(ISBLANK(Výsledky!$W$3),"",Výsledky!W67)</f>
        <v>-</v>
      </c>
      <c r="M29" s="231">
        <f>IF(ISBLANK(Výsledky!$AD$3),"",Výsledky!AD67)</f>
        <v>10</v>
      </c>
      <c r="N29" s="231">
        <f>IF(ISBLANK(Výsledky!$AK$3),"",Výsledky!AK67)</f>
        <v>40</v>
      </c>
      <c r="O29" s="231">
        <f>IF(ISBLANK(Výsledky!$AR$3),"",Výsledky!AR67)</f>
        <v>30</v>
      </c>
      <c r="P29" s="231">
        <f>IF(ISBLANK(Výsledky!$AY$3),"",Výsledky!AY67)</f>
        <v>40</v>
      </c>
      <c r="Q29" s="231">
        <f>IF(ISBLANK(Výsledky!$BF$3),"",Výsledky!BF67)</f>
        <v>50</v>
      </c>
      <c r="R29" s="231">
        <f>IF(ISBLANK(Výsledky!$BM$3),"",Výsledky!BM67)</f>
        <v>50</v>
      </c>
      <c r="S29" s="231">
        <f>IF(ISBLANK(Výsledky!$BT$3),"",Výsledky!BT67)</f>
        <v>0</v>
      </c>
      <c r="T29" s="231">
        <f>IF(ISBLANK(Výsledky!$CA$3),"",Výsledky!CA67)</f>
        <v>20</v>
      </c>
      <c r="U29" s="231">
        <f>IF(ISBLANK(Výsledky!$CH$3),"",Výsledky!CH67)</f>
        <v>0</v>
      </c>
      <c r="V29" s="231">
        <f>IF(ISBLANK(Výsledky!$CO$3),"",Výsledky!CO67)</f>
        <v>20</v>
      </c>
      <c r="W29" s="231">
        <f>IF(ISBLANK(Výsledky!$CV$3),"",Výsledky!CV67)</f>
        <v>40</v>
      </c>
      <c r="X29" s="231">
        <f>IF(ISBLANK(Výsledky!$DC$3),"",Výsledky!DC67)</f>
        <v>50</v>
      </c>
      <c r="Y29" s="231">
        <f>IF(ISBLANK(Výsledky!$DJ$3),"",Výsledky!DJ67)</f>
        <v>100</v>
      </c>
      <c r="Z29" s="231">
        <f>IF(ISBLANK(Výsledky!$DQ$3),"",Výsledky!DQ67)</f>
        <v>0</v>
      </c>
      <c r="AA29" s="231">
        <f>IF(ISBLANK(Výsledky!$DX$3),"",Výsledky!DX67)</f>
        <v>30</v>
      </c>
      <c r="AB29" s="231">
        <f>IF(ISBLANK(Výsledky!$EE$3),"",Výsledky!EE67)</f>
        <v>50</v>
      </c>
      <c r="AC29" s="231">
        <f>IF(ISBLANK(Výsledky!$EL$3),"",Výsledky!EL67)</f>
        <v>0</v>
      </c>
      <c r="AD29" s="231">
        <f>IF(ISBLANK(Výsledky!$ES$3),"",Výsledky!ES67)</f>
        <v>30</v>
      </c>
      <c r="AE29" s="231">
        <f>IF(ISBLANK(Výsledky!$EZ$3),"",Výsledky!EZ67)</f>
        <v>20</v>
      </c>
      <c r="AF29" s="231">
        <f>IF(ISBLANK(Výsledky!$FG$3),"",Výsledky!FG67)</f>
        <v>20</v>
      </c>
      <c r="AG29" s="231">
        <f>IF(ISBLANK(Výsledky!$FN$3),"",Výsledky!FN67)</f>
        <v>40</v>
      </c>
      <c r="AH29" s="231">
        <f>IF(ISBLANK(Výsledky!$FU$3),"",Výsledky!FU67)</f>
        <v>10</v>
      </c>
      <c r="AI29" s="231">
        <f>IF(ISBLANK(Výsledky!$GB$3),"",Výsledky!GB67)</f>
        <v>0</v>
      </c>
      <c r="AJ29" s="231">
        <f>IF(ISBLANK(Výsledky!$GI$3),"",Výsledky!GI67)</f>
        <v>40</v>
      </c>
      <c r="AK29" s="231">
        <f>IF(ISBLANK(Výsledky!$GP$3),"",Výsledky!GP67)</f>
        <v>20</v>
      </c>
      <c r="AL29" s="231">
        <f>IF(ISBLANK(Výsledky!$GW$3),"",Výsledky!GW67)</f>
        <v>60</v>
      </c>
      <c r="AM29" s="231">
        <f>IF(ISBLANK(Výsledky!$HD$3),"",Výsledky!HD67)</f>
        <v>50</v>
      </c>
      <c r="AN29" s="231">
        <f>IF(ISBLANK(Výsledky!$HK$3),"",Výsledky!HK67)</f>
        <v>0</v>
      </c>
      <c r="AO29" s="231">
        <f>IF(ISBLANK(Výsledky!$HR$3),"",Výsledky!HR67)</f>
        <v>20</v>
      </c>
      <c r="AP29" s="231">
        <f>IF(ISBLANK(Výsledky!$HY$3),"",Výsledky!HY67)</f>
        <v>70</v>
      </c>
      <c r="AQ29" s="231">
        <f>IF(ISBLANK(Výsledky!$IF$3),"",Výsledky!IF67)</f>
        <v>10</v>
      </c>
      <c r="AR29" s="231">
        <f>IF(ISBLANK(Výsledky!$IM$3),"",Výsledky!IM67)</f>
        <v>20</v>
      </c>
      <c r="AS29" s="231">
        <f>IF(ISBLANK(Výsledky!$IT$3),"",Výsledky!IT67)</f>
        <v>20</v>
      </c>
      <c r="AT29" s="231">
        <f>IF(ISBLANK(Výsledky!$JA$3),"",Výsledky!JA67)</f>
        <v>0</v>
      </c>
      <c r="AU29" s="231">
        <f>IF(ISBLANK(Výsledky!$JH$3),"",Výsledky!JH67)</f>
        <v>110</v>
      </c>
      <c r="AV29" s="231" t="str">
        <f>IF(ISBLANK(Výsledky!$JO$3),"",Výsledky!JO67)</f>
        <v/>
      </c>
      <c r="AW29" s="231" t="str">
        <f>IF(ISBLANK(Výsledky!$JV$3),"",Výsledky!JV67)</f>
        <v>-</v>
      </c>
      <c r="AX29" s="231" t="str">
        <f>IF(ISBLANK(Výsledky!$KC$3),"",Výsledky!KC67)</f>
        <v/>
      </c>
      <c r="AY29" s="231">
        <f>IF(ISBLANK(Výsledky!$KJ$3),"",Výsledky!KJ67)</f>
        <v>50</v>
      </c>
      <c r="AZ29" s="231">
        <f>IF(ISBLANK(Výsledky!$KQ$3),"",Výsledky!KQ67)</f>
        <v>20</v>
      </c>
      <c r="BA29" s="231">
        <f>IF(ISBLANK(Výsledky!$KX$3),"",Výsledky!KX67)</f>
        <v>50</v>
      </c>
      <c r="BB29" s="231">
        <f>IF(ISBLANK(Výsledky!$LE$3),"",Výsledky!LE67)</f>
        <v>60</v>
      </c>
      <c r="BC29" s="231">
        <f>IF(ISBLANK(Výsledky!$LL$3),"",Výsledky!LL67)</f>
        <v>60</v>
      </c>
      <c r="BD29" s="231">
        <f>IF(ISBLANK(Výsledky!$LS$3),"",Výsledky!LS67)</f>
        <v>60</v>
      </c>
      <c r="BE29" s="231">
        <f>IF(ISBLANK(Výsledky!$LZ$3),"",Výsledky!LZ67)</f>
        <v>60</v>
      </c>
      <c r="BF29" s="231" t="str">
        <f>IF(ISBLANK(Výsledky!$MG$3),"",Výsledky!MG67)</f>
        <v>-</v>
      </c>
      <c r="BG29" s="231" t="str">
        <f>IF(ISBLANK(Výsledky!$MN$3),"",Výsledky!MN67)</f>
        <v/>
      </c>
      <c r="BH29" s="231" t="str">
        <f>IF(ISBLANK(Výsledky!$MU$3),"",Výsledky!MU67)</f>
        <v>-</v>
      </c>
      <c r="BI29" s="231" t="str">
        <f>IF(ISBLANK(Výsledky!$NB$3),"",Výsledky!NB67)</f>
        <v/>
      </c>
      <c r="BJ29" s="231" t="str">
        <f>IF(ISBLANK(Výsledky!$NI$3),"",Výsledky!NI67)</f>
        <v/>
      </c>
      <c r="BK29" s="231" t="str">
        <f>IF(ISBLANK(Výsledky!$NP$3),"",Výsledky!NP67)</f>
        <v/>
      </c>
      <c r="BL29" s="231" t="str">
        <f>IF(ISBLANK(Výsledky!$NW$3),"",Výsledky!NW67)</f>
        <v/>
      </c>
      <c r="BM29" s="231" t="str">
        <f>IF(ISBLANK(Výsledky!$OD$3),"",Výsledky!OD67)</f>
        <v/>
      </c>
      <c r="BN29" s="231" t="str">
        <f>IF(ISBLANK(Výsledky!$OK$3),"",Výsledky!OK67)</f>
        <v/>
      </c>
      <c r="BO29" s="231" t="str">
        <f>IF(ISBLANK(Výsledky!$OR$3),"",Výsledky!OR67)</f>
        <v/>
      </c>
      <c r="BP29" s="231" t="str">
        <f>IF(ISBLANK(Výsledky!$OY$3),"",Výsledky!OY67)</f>
        <v/>
      </c>
      <c r="BQ29" s="231" t="str">
        <f>IF(ISBLANK(Výsledky!$PF$3),"",Výsledky!PF67)</f>
        <v/>
      </c>
      <c r="BR29" s="231" t="str">
        <f>IF(ISBLANK(Výsledky!$PM$3),"",Výsledky!PM67)</f>
        <v/>
      </c>
      <c r="BS29" s="231" t="str">
        <f>IF(ISBLANK(Výsledky!$PT$3),"",Výsledky!PT67)</f>
        <v/>
      </c>
      <c r="BT29" s="231" t="str">
        <f>IF(ISBLANK(Výsledky!$QA$3),"",Výsledky!QA67)</f>
        <v/>
      </c>
      <c r="BU29" s="231" t="str">
        <f>IF(ISBLANK(Výsledky!$QH$3),"",Výsledky!QH67)</f>
        <v/>
      </c>
      <c r="BV29" s="231" t="str">
        <f>IF(ISBLANK(Výsledky!$QO$3),"",Výsledky!QO67)</f>
        <v/>
      </c>
      <c r="BW29" s="263" t="str">
        <f>IF(ISBLANK(Výsledky!$QV$3),"",Výsledky!QV67)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16" t="s">
        <v>118</v>
      </c>
      <c r="C30" s="48">
        <f>Tipy!A37</f>
        <v>44</v>
      </c>
      <c r="D30" s="218" t="str">
        <f>IF(Tipy!B37="","",Tipy!B37)</f>
        <v>MajkLFC</v>
      </c>
      <c r="E30" s="46">
        <f>SUM(F30:J30)</f>
        <v>1440</v>
      </c>
      <c r="F30" s="222">
        <f>IF(ISBLANK(Výsledky!$I$3),"-",SUM(K30:O30,Q30,S30,U30,V30,X30,Z30,AB30,AC30,AE30:AG30,AI30,AK30:AM30,AP30,AS30:AU30,AW30,AY30,BB30,BD30,BG30:BJ30,BL30,BO30,BP30,BR30,BT30,BU30))</f>
        <v>950</v>
      </c>
      <c r="G30" s="242">
        <f>IF(ISBLANK(Výsledky!$AY$3),"-",SUM(P30,T30,W30,AA30,AD30,AH30,AV30,AX30,BC30,BE30,BK30,BM30,BQ30,BS30,BV30))</f>
        <v>260</v>
      </c>
      <c r="H30" s="243">
        <f>IF(ISBLANK(Výsledky!$BM$3),"-",SUM(R30,Y30,AJ30,AO30,AQ30,AZ30))</f>
        <v>130</v>
      </c>
      <c r="I30" s="223">
        <f>IF(ISBLANK(Výsledky!$GI$3),"-",SUM(AN30,AR30,BA30,BF30,BN30,BW30))</f>
        <v>100</v>
      </c>
      <c r="J30" s="237" t="str">
        <f>IF(ISBLANK(Výsledky!$I$3),"",Výsledky!I43)</f>
        <v>-</v>
      </c>
      <c r="K30" s="240">
        <f>IF(ISBLANK(Výsledky!$P$3),"",Výsledky!P43)</f>
        <v>40</v>
      </c>
      <c r="L30" s="241">
        <f>IF(ISBLANK(Výsledky!$W$3),"",Výsledky!W43)</f>
        <v>60</v>
      </c>
      <c r="M30" s="231">
        <f>IF(ISBLANK(Výsledky!$AD$3),"",Výsledky!AD43)</f>
        <v>10</v>
      </c>
      <c r="N30" s="231">
        <f>IF(ISBLANK(Výsledky!$AK$3),"",Výsledky!AK43)</f>
        <v>60</v>
      </c>
      <c r="O30" s="231">
        <f>IF(ISBLANK(Výsledky!$AR$3),"",Výsledky!AR43)</f>
        <v>20</v>
      </c>
      <c r="P30" s="231">
        <f>IF(ISBLANK(Výsledky!$AY$3),"",Výsledky!AY43)</f>
        <v>20</v>
      </c>
      <c r="Q30" s="231">
        <f>IF(ISBLANK(Výsledky!$BF$3),"",Výsledky!BF43)</f>
        <v>80</v>
      </c>
      <c r="R30" s="231" t="str">
        <f>IF(ISBLANK(Výsledky!$BM$3),"",Výsledky!BM43)</f>
        <v>-</v>
      </c>
      <c r="S30" s="231" t="str">
        <f>IF(ISBLANK(Výsledky!$BT$3),"",Výsledky!BT43)</f>
        <v>-</v>
      </c>
      <c r="T30" s="231">
        <f>IF(ISBLANK(Výsledky!$CA$3),"",Výsledky!CA43)</f>
        <v>60</v>
      </c>
      <c r="U30" s="231">
        <f>IF(ISBLANK(Výsledky!$CH$3),"",Výsledky!CH43)</f>
        <v>60</v>
      </c>
      <c r="V30" s="231" t="str">
        <f>IF(ISBLANK(Výsledky!$CO$3),"",Výsledky!CO43)</f>
        <v>-</v>
      </c>
      <c r="W30" s="231">
        <f>IF(ISBLANK(Výsledky!$CV$3),"",Výsledky!CV43)</f>
        <v>40</v>
      </c>
      <c r="X30" s="231">
        <f>IF(ISBLANK(Výsledky!$DC$3),"",Výsledky!DC43)</f>
        <v>70</v>
      </c>
      <c r="Y30" s="231" t="str">
        <f>IF(ISBLANK(Výsledky!$DJ$3),"",Výsledky!DJ43)</f>
        <v>-</v>
      </c>
      <c r="Z30" s="231">
        <f>IF(ISBLANK(Výsledky!$DQ$3),"",Výsledky!DQ43)</f>
        <v>0</v>
      </c>
      <c r="AA30" s="231" t="str">
        <f>IF(ISBLANK(Výsledky!$DX$3),"",Výsledky!DX43)</f>
        <v>-</v>
      </c>
      <c r="AB30" s="231">
        <f>IF(ISBLANK(Výsledky!$EE$3),"",Výsledky!EE43)</f>
        <v>50</v>
      </c>
      <c r="AC30" s="231">
        <f>IF(ISBLANK(Výsledky!$EL$3),"",Výsledky!EL43)</f>
        <v>60</v>
      </c>
      <c r="AD30" s="231">
        <f>IF(ISBLANK(Výsledky!$ES$3),"",Výsledky!ES43)</f>
        <v>30</v>
      </c>
      <c r="AE30" s="231">
        <f>IF(ISBLANK(Výsledky!$EZ$3),"",Výsledky!EZ43)</f>
        <v>20</v>
      </c>
      <c r="AF30" s="231" t="str">
        <f>IF(ISBLANK(Výsledky!$FG$3),"",Výsledky!FG43)</f>
        <v>-</v>
      </c>
      <c r="AG30" s="231">
        <f>IF(ISBLANK(Výsledky!$FN$3),"",Výsledky!FN43)</f>
        <v>80</v>
      </c>
      <c r="AH30" s="231">
        <f>IF(ISBLANK(Výsledky!$FU$3),"",Výsledky!FU43)</f>
        <v>10</v>
      </c>
      <c r="AI30" s="231">
        <f>IF(ISBLANK(Výsledky!$GB$3),"",Výsledky!GB43)</f>
        <v>0</v>
      </c>
      <c r="AJ30" s="231" t="str">
        <f>IF(ISBLANK(Výsledky!$GI$3),"",Výsledky!GI43)</f>
        <v>-</v>
      </c>
      <c r="AK30" s="231">
        <f>IF(ISBLANK(Výsledky!$GP$3),"",Výsledky!GP43)</f>
        <v>80</v>
      </c>
      <c r="AL30" s="231" t="str">
        <f>IF(ISBLANK(Výsledky!$GW$3),"",Výsledky!GW43)</f>
        <v>-</v>
      </c>
      <c r="AM30" s="231">
        <f>IF(ISBLANK(Výsledky!$HD$3),"",Výsledky!HD43)</f>
        <v>20</v>
      </c>
      <c r="AN30" s="231">
        <f>IF(ISBLANK(Výsledky!$HK$3),"",Výsledky!HK43)</f>
        <v>0</v>
      </c>
      <c r="AO30" s="231">
        <f>IF(ISBLANK(Výsledky!$HR$3),"",Výsledky!HR43)</f>
        <v>30</v>
      </c>
      <c r="AP30" s="231" t="str">
        <f>IF(ISBLANK(Výsledky!$HY$3),"",Výsledky!HY43)</f>
        <v>-</v>
      </c>
      <c r="AQ30" s="231">
        <f>IF(ISBLANK(Výsledky!$IF$3),"",Výsledky!IF43)</f>
        <v>80</v>
      </c>
      <c r="AR30" s="231">
        <f>IF(ISBLANK(Výsledky!$IM$3),"",Výsledky!IM43)</f>
        <v>40</v>
      </c>
      <c r="AS30" s="231">
        <f>IF(ISBLANK(Výsledky!$IT$3),"",Výsledky!IT43)</f>
        <v>30</v>
      </c>
      <c r="AT30" s="231">
        <f>IF(ISBLANK(Výsledky!$JA$3),"",Výsledky!JA43)</f>
        <v>0</v>
      </c>
      <c r="AU30" s="231">
        <f>IF(ISBLANK(Výsledky!$JH$3),"",Výsledky!JH43)</f>
        <v>60</v>
      </c>
      <c r="AV30" s="231" t="str">
        <f>IF(ISBLANK(Výsledky!$JO$3),"",Výsledky!JO43)</f>
        <v/>
      </c>
      <c r="AW30" s="231">
        <f>IF(ISBLANK(Výsledky!$JV$3),"",Výsledky!JV43)</f>
        <v>40</v>
      </c>
      <c r="AX30" s="231" t="str">
        <f>IF(ISBLANK(Výsledky!$KC$3),"",Výsledky!KC43)</f>
        <v/>
      </c>
      <c r="AY30" s="231">
        <f>IF(ISBLANK(Výsledky!$KJ$3),"",Výsledky!KJ43)</f>
        <v>40</v>
      </c>
      <c r="AZ30" s="231">
        <f>IF(ISBLANK(Výsledky!$KQ$3),"",Výsledky!KQ43)</f>
        <v>20</v>
      </c>
      <c r="BA30" s="231">
        <f>IF(ISBLANK(Výsledky!$KX$3),"",Výsledky!KX43)</f>
        <v>0</v>
      </c>
      <c r="BB30" s="231">
        <f>IF(ISBLANK(Výsledky!$LE$3),"",Výsledky!LE43)</f>
        <v>20</v>
      </c>
      <c r="BC30" s="231">
        <f>IF(ISBLANK(Výsledky!$LL$3),"",Výsledky!LL43)</f>
        <v>40</v>
      </c>
      <c r="BD30" s="231" t="str">
        <f>IF(ISBLANK(Výsledky!$LS$3),"",Výsledky!LS43)</f>
        <v>-</v>
      </c>
      <c r="BE30" s="231">
        <f>IF(ISBLANK(Výsledky!$LZ$3),"",Výsledky!LZ43)</f>
        <v>60</v>
      </c>
      <c r="BF30" s="231">
        <f>IF(ISBLANK(Výsledky!$MG$3),"",Výsledky!MG43)</f>
        <v>60</v>
      </c>
      <c r="BG30" s="231" t="str">
        <f>IF(ISBLANK(Výsledky!$MN$3),"",Výsledky!MN43)</f>
        <v/>
      </c>
      <c r="BH30" s="231">
        <f>IF(ISBLANK(Výsledky!$MU$3),"",Výsledky!MU43)</f>
        <v>50</v>
      </c>
      <c r="BI30" s="231" t="str">
        <f>IF(ISBLANK(Výsledky!$NB$3),"",Výsledky!NB43)</f>
        <v/>
      </c>
      <c r="BJ30" s="231" t="str">
        <f>IF(ISBLANK(Výsledky!$NI$3),"",Výsledky!NI43)</f>
        <v/>
      </c>
      <c r="BK30" s="231" t="str">
        <f>IF(ISBLANK(Výsledky!$NP$3),"",Výsledky!NP43)</f>
        <v/>
      </c>
      <c r="BL30" s="231" t="str">
        <f>IF(ISBLANK(Výsledky!$NW$3),"",Výsledky!NW43)</f>
        <v/>
      </c>
      <c r="BM30" s="231" t="str">
        <f>IF(ISBLANK(Výsledky!$OD$3),"",Výsledky!OD43)</f>
        <v/>
      </c>
      <c r="BN30" s="231" t="str">
        <f>IF(ISBLANK(Výsledky!$OK$3),"",Výsledky!OK43)</f>
        <v/>
      </c>
      <c r="BO30" s="231" t="str">
        <f>IF(ISBLANK(Výsledky!$OR$3),"",Výsledky!OR43)</f>
        <v/>
      </c>
      <c r="BP30" s="231" t="str">
        <f>IF(ISBLANK(Výsledky!$OY$3),"",Výsledky!OY43)</f>
        <v/>
      </c>
      <c r="BQ30" s="231" t="str">
        <f>IF(ISBLANK(Výsledky!$PF$3),"",Výsledky!PF43)</f>
        <v/>
      </c>
      <c r="BR30" s="231" t="str">
        <f>IF(ISBLANK(Výsledky!$PM$3),"",Výsledky!PM43)</f>
        <v/>
      </c>
      <c r="BS30" s="231" t="str">
        <f>IF(ISBLANK(Výsledky!$PT$3),"",Výsledky!PT43)</f>
        <v/>
      </c>
      <c r="BT30" s="231" t="str">
        <f>IF(ISBLANK(Výsledky!$QA$3),"",Výsledky!QA43)</f>
        <v/>
      </c>
      <c r="BU30" s="231" t="str">
        <f>IF(ISBLANK(Výsledky!$QH$3),"",Výsledky!QH43)</f>
        <v/>
      </c>
      <c r="BV30" s="231" t="str">
        <f>IF(ISBLANK(Výsledky!$QO$3),"",Výsledky!QO43)</f>
        <v/>
      </c>
      <c r="BW30" s="263" t="str">
        <f>IF(ISBLANK(Výsledky!$QV$3),"",Výsledky!QV43)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16" t="s">
        <v>119</v>
      </c>
      <c r="C31" s="48">
        <f>Tipy!A25</f>
        <v>24</v>
      </c>
      <c r="D31" s="218" t="str">
        <f>IF(Tipy!B25="","",Tipy!B25)</f>
        <v>ja</v>
      </c>
      <c r="E31" s="46">
        <f>SUM(F31:J31)</f>
        <v>1420</v>
      </c>
      <c r="F31" s="222">
        <f>IF(ISBLANK(Výsledky!$I$3),"-",SUM(K31:O31,Q31,S31,U31,V31,X31,Z31,AB31,AC31,AE31:AG31,AI31,AK31:AM31,AP31,AS31:AU31,AW31,AY31,BB31,BD31,BG31:BJ31,BL31,BO31,BP31,BR31,BT31,BU31))</f>
        <v>940</v>
      </c>
      <c r="G31" s="242">
        <f>IF(ISBLANK(Výsledky!$AY$3),"-",SUM(P31,T31,W31,AA31,AD31,AH31,AV31,AX31,BC31,BE31,BK31,BM31,BQ31,BS31,BV31))</f>
        <v>240</v>
      </c>
      <c r="H31" s="243">
        <f>IF(ISBLANK(Výsledky!$BM$3),"-",SUM(R31,Y31,AJ31,AO31,AQ31,AZ31))</f>
        <v>140</v>
      </c>
      <c r="I31" s="223">
        <f>IF(ISBLANK(Výsledky!$GI$3),"-",SUM(AN31,AR31,BA31,BF31,BN31,BW31))</f>
        <v>100</v>
      </c>
      <c r="J31" s="237" t="str">
        <f>IF(ISBLANK(Výsledky!$I$3),"",Výsledky!I31)</f>
        <v>-</v>
      </c>
      <c r="K31" s="240">
        <f>IF(ISBLANK(Výsledky!$P$3),"",Výsledky!P31)</f>
        <v>0</v>
      </c>
      <c r="L31" s="241">
        <f>IF(ISBLANK(Výsledky!$W$3),"",Výsledky!W31)</f>
        <v>50</v>
      </c>
      <c r="M31" s="231">
        <f>IF(ISBLANK(Výsledky!$AD$3),"",Výsledky!AD31)</f>
        <v>20</v>
      </c>
      <c r="N31" s="231">
        <f>IF(ISBLANK(Výsledky!$AK$3),"",Výsledky!AK31)</f>
        <v>80</v>
      </c>
      <c r="O31" s="231">
        <f>IF(ISBLANK(Výsledky!$AR$3),"",Výsledky!AR31)</f>
        <v>20</v>
      </c>
      <c r="P31" s="231">
        <f>IF(ISBLANK(Výsledky!$AY$3),"",Výsledky!AY31)</f>
        <v>30</v>
      </c>
      <c r="Q31" s="231">
        <f>IF(ISBLANK(Výsledky!$BF$3),"",Výsledky!BF31)</f>
        <v>30</v>
      </c>
      <c r="R31" s="231">
        <f>IF(ISBLANK(Výsledky!$BM$3),"",Výsledky!BM31)</f>
        <v>20</v>
      </c>
      <c r="S31" s="231">
        <f>IF(ISBLANK(Výsledky!$BT$3),"",Výsledky!BT31)</f>
        <v>0</v>
      </c>
      <c r="T31" s="231">
        <f>IF(ISBLANK(Výsledky!$CA$3),"",Výsledky!CA31)</f>
        <v>60</v>
      </c>
      <c r="U31" s="231">
        <f>IF(ISBLANK(Výsledky!$CH$3),"",Výsledky!CH31)</f>
        <v>0</v>
      </c>
      <c r="V31" s="231">
        <f>IF(ISBLANK(Výsledky!$CO$3),"",Výsledky!CO31)</f>
        <v>40</v>
      </c>
      <c r="W31" s="231">
        <f>IF(ISBLANK(Výsledky!$CV$3),"",Výsledky!CV31)</f>
        <v>20</v>
      </c>
      <c r="X31" s="231">
        <f>IF(ISBLANK(Výsledky!$DC$3),"",Výsledky!DC31)</f>
        <v>40</v>
      </c>
      <c r="Y31" s="231">
        <f>IF(ISBLANK(Výsledky!$DJ$3),"",Výsledky!DJ31)</f>
        <v>40</v>
      </c>
      <c r="Z31" s="231">
        <f>IF(ISBLANK(Výsledky!$DQ$3),"",Výsledky!DQ31)</f>
        <v>0</v>
      </c>
      <c r="AA31" s="231">
        <f>IF(ISBLANK(Výsledky!$DX$3),"",Výsledky!DX31)</f>
        <v>20</v>
      </c>
      <c r="AB31" s="231">
        <f>IF(ISBLANK(Výsledky!$EE$3),"",Výsledky!EE31)</f>
        <v>50</v>
      </c>
      <c r="AC31" s="231">
        <f>IF(ISBLANK(Výsledky!$EL$3),"",Výsledky!EL31)</f>
        <v>60</v>
      </c>
      <c r="AD31" s="231">
        <f>IF(ISBLANK(Výsledky!$ES$3),"",Výsledky!ES31)</f>
        <v>50</v>
      </c>
      <c r="AE31" s="231">
        <f>IF(ISBLANK(Výsledky!$EZ$3),"",Výsledky!EZ31)</f>
        <v>20</v>
      </c>
      <c r="AF31" s="231">
        <f>IF(ISBLANK(Výsledky!$FG$3),"",Výsledky!FG31)</f>
        <v>30</v>
      </c>
      <c r="AG31" s="231">
        <f>IF(ISBLANK(Výsledky!$FN$3),"",Výsledky!FN31)</f>
        <v>20</v>
      </c>
      <c r="AH31" s="231">
        <f>IF(ISBLANK(Výsledky!$FU$3),"",Výsledky!FU31)</f>
        <v>0</v>
      </c>
      <c r="AI31" s="231">
        <f>IF(ISBLANK(Výsledky!$GB$3),"",Výsledky!GB31)</f>
        <v>0</v>
      </c>
      <c r="AJ31" s="231">
        <f>IF(ISBLANK(Výsledky!$GI$3),"",Výsledky!GI31)</f>
        <v>40</v>
      </c>
      <c r="AK31" s="231">
        <f>IF(ISBLANK(Výsledky!$GP$3),"",Výsledky!GP31)</f>
        <v>40</v>
      </c>
      <c r="AL31" s="231">
        <f>IF(ISBLANK(Výsledky!$GW$3),"",Výsledky!GW31)</f>
        <v>40</v>
      </c>
      <c r="AM31" s="231">
        <f>IF(ISBLANK(Výsledky!$HD$3),"",Výsledky!HD31)</f>
        <v>60</v>
      </c>
      <c r="AN31" s="231">
        <f>IF(ISBLANK(Výsledky!$HK$3),"",Výsledky!HK31)</f>
        <v>0</v>
      </c>
      <c r="AO31" s="231">
        <f>IF(ISBLANK(Výsledky!$HR$3),"",Výsledky!HR31)</f>
        <v>30</v>
      </c>
      <c r="AP31" s="231">
        <f>IF(ISBLANK(Výsledky!$HY$3),"",Výsledky!HY31)</f>
        <v>40</v>
      </c>
      <c r="AQ31" s="231">
        <f>IF(ISBLANK(Výsledky!$IF$3),"",Výsledky!IF31)</f>
        <v>10</v>
      </c>
      <c r="AR31" s="231">
        <f>IF(ISBLANK(Výsledky!$IM$3),"",Výsledky!IM31)</f>
        <v>40</v>
      </c>
      <c r="AS31" s="231" t="str">
        <f>IF(ISBLANK(Výsledky!$IT$3),"",Výsledky!IT31)</f>
        <v>-</v>
      </c>
      <c r="AT31" s="231">
        <f>IF(ISBLANK(Výsledky!$JA$3),"",Výsledky!JA31)</f>
        <v>0</v>
      </c>
      <c r="AU31" s="231">
        <f>IF(ISBLANK(Výsledky!$JH$3),"",Výsledky!JH31)</f>
        <v>40</v>
      </c>
      <c r="AV31" s="231" t="str">
        <f>IF(ISBLANK(Výsledky!$JO$3),"",Výsledky!JO31)</f>
        <v/>
      </c>
      <c r="AW31" s="231">
        <f>IF(ISBLANK(Výsledky!$JV$3),"",Výsledky!JV31)</f>
        <v>60</v>
      </c>
      <c r="AX31" s="231" t="str">
        <f>IF(ISBLANK(Výsledky!$KC$3),"",Výsledky!KC31)</f>
        <v/>
      </c>
      <c r="AY31" s="231">
        <f>IF(ISBLANK(Výsledky!$KJ$3),"",Výsledky!KJ31)</f>
        <v>90</v>
      </c>
      <c r="AZ31" s="231">
        <f>IF(ISBLANK(Výsledky!$KQ$3),"",Výsledky!KQ31)</f>
        <v>0</v>
      </c>
      <c r="BA31" s="231">
        <f>IF(ISBLANK(Výsledky!$KX$3),"",Výsledky!KX31)</f>
        <v>20</v>
      </c>
      <c r="BB31" s="231">
        <f>IF(ISBLANK(Výsledky!$LE$3),"",Výsledky!LE31)</f>
        <v>20</v>
      </c>
      <c r="BC31" s="231">
        <f>IF(ISBLANK(Výsledky!$LL$3),"",Výsledky!LL31)</f>
        <v>20</v>
      </c>
      <c r="BD31" s="231">
        <f>IF(ISBLANK(Výsledky!$LS$3),"",Výsledky!LS31)</f>
        <v>20</v>
      </c>
      <c r="BE31" s="231">
        <f>IF(ISBLANK(Výsledky!$LZ$3),"",Výsledky!LZ31)</f>
        <v>40</v>
      </c>
      <c r="BF31" s="231">
        <f>IF(ISBLANK(Výsledky!$MG$3),"",Výsledky!MG31)</f>
        <v>40</v>
      </c>
      <c r="BG31" s="231" t="str">
        <f>IF(ISBLANK(Výsledky!$MN$3),"",Výsledky!MN31)</f>
        <v/>
      </c>
      <c r="BH31" s="231">
        <f>IF(ISBLANK(Výsledky!$MU$3),"",Výsledky!MU31)</f>
        <v>70</v>
      </c>
      <c r="BI31" s="231" t="str">
        <f>IF(ISBLANK(Výsledky!$NB$3),"",Výsledky!NB31)</f>
        <v/>
      </c>
      <c r="BJ31" s="231" t="str">
        <f>IF(ISBLANK(Výsledky!$NI$3),"",Výsledky!NI31)</f>
        <v/>
      </c>
      <c r="BK31" s="231" t="str">
        <f>IF(ISBLANK(Výsledky!$NP$3),"",Výsledky!NP31)</f>
        <v/>
      </c>
      <c r="BL31" s="231" t="str">
        <f>IF(ISBLANK(Výsledky!$NW$3),"",Výsledky!NW31)</f>
        <v/>
      </c>
      <c r="BM31" s="231" t="str">
        <f>IF(ISBLANK(Výsledky!$OD$3),"",Výsledky!OD31)</f>
        <v/>
      </c>
      <c r="BN31" s="231" t="str">
        <f>IF(ISBLANK(Výsledky!$OK$3),"",Výsledky!OK31)</f>
        <v/>
      </c>
      <c r="BO31" s="231" t="str">
        <f>IF(ISBLANK(Výsledky!$OR$3),"",Výsledky!OR31)</f>
        <v/>
      </c>
      <c r="BP31" s="231" t="str">
        <f>IF(ISBLANK(Výsledky!$OY$3),"",Výsledky!OY31)</f>
        <v/>
      </c>
      <c r="BQ31" s="231" t="str">
        <f>IF(ISBLANK(Výsledky!$PF$3),"",Výsledky!PF31)</f>
        <v/>
      </c>
      <c r="BR31" s="231" t="str">
        <f>IF(ISBLANK(Výsledky!$PM$3),"",Výsledky!PM31)</f>
        <v/>
      </c>
      <c r="BS31" s="231" t="str">
        <f>IF(ISBLANK(Výsledky!$PT$3),"",Výsledky!PT31)</f>
        <v/>
      </c>
      <c r="BT31" s="231" t="str">
        <f>IF(ISBLANK(Výsledky!$QA$3),"",Výsledky!QA31)</f>
        <v/>
      </c>
      <c r="BU31" s="231" t="str">
        <f>IF(ISBLANK(Výsledky!$QH$3),"",Výsledky!QH31)</f>
        <v/>
      </c>
      <c r="BV31" s="231" t="str">
        <f>IF(ISBLANK(Výsledky!$QO$3),"",Výsledky!QO31)</f>
        <v/>
      </c>
      <c r="BW31" s="263" t="str">
        <f>IF(ISBLANK(Výsledky!$QV$3),"",Výsledky!QV31)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16" t="s">
        <v>120</v>
      </c>
      <c r="C32" s="48">
        <f>Tipy!A60</f>
        <v>22</v>
      </c>
      <c r="D32" s="218" t="str">
        <f>IF(Tipy!B60="","",Tipy!B60)</f>
        <v>REDbull</v>
      </c>
      <c r="E32" s="46">
        <f>SUM(F32:J32)</f>
        <v>1390</v>
      </c>
      <c r="F32" s="222">
        <f>IF(ISBLANK(Výsledky!$I$3),"-",SUM(K32:O32,Q32,S32,U32,V32,X32,Z32,AB32,AC32,AE32:AG32,AI32,AK32:AM32,AP32,AS32:AU32,AW32,AY32,BB32,BD32,BG32:BJ32,BL32,BO32,BP32,BR32,BT32,BU32))</f>
        <v>920</v>
      </c>
      <c r="G32" s="242">
        <f>IF(ISBLANK(Výsledky!$AY$3),"-",SUM(P32,T32,W32,AA32,AD32,AH32,AV32,AX32,BC32,BE32,BK32,BM32,BQ32,BS32,BV32))</f>
        <v>210</v>
      </c>
      <c r="H32" s="243">
        <f>IF(ISBLANK(Výsledky!$BM$3),"-",SUM(R32,Y32,AJ32,AO32,AQ32,AZ32))</f>
        <v>200</v>
      </c>
      <c r="I32" s="223">
        <f>IF(ISBLANK(Výsledky!$GI$3),"-",SUM(AN32,AR32,BA32,BF32,BN32,BW32))</f>
        <v>60</v>
      </c>
      <c r="J32" s="237" t="str">
        <f>IF(ISBLANK(Výsledky!$I$3),"",Výsledky!I65)</f>
        <v>-</v>
      </c>
      <c r="K32" s="240">
        <f>IF(ISBLANK(Výsledky!$P$3),"",Výsledky!P66)</f>
        <v>20</v>
      </c>
      <c r="L32" s="241">
        <f>IF(ISBLANK(Výsledky!$W$3),"",Výsledky!W66)</f>
        <v>40</v>
      </c>
      <c r="M32" s="231">
        <f>IF(ISBLANK(Výsledky!$AD$3),"",Výsledky!AD66)</f>
        <v>10</v>
      </c>
      <c r="N32" s="231" t="str">
        <f>IF(ISBLANK(Výsledky!$AK$3),"",Výsledky!AK66)</f>
        <v>-</v>
      </c>
      <c r="O32" s="231">
        <f>IF(ISBLANK(Výsledky!$AR$3),"",Výsledky!AR66)</f>
        <v>50</v>
      </c>
      <c r="P32" s="231">
        <f>IF(ISBLANK(Výsledky!$AY$3),"",Výsledky!AY66)</f>
        <v>50</v>
      </c>
      <c r="Q32" s="231">
        <f>IF(ISBLANK(Výsledky!$BF$3),"",Výsledky!BF66)</f>
        <v>40</v>
      </c>
      <c r="R32" s="231">
        <f>IF(ISBLANK(Výsledky!$BM$3),"",Výsledky!BM66)</f>
        <v>30</v>
      </c>
      <c r="S32" s="231">
        <f>IF(ISBLANK(Výsledky!$BT$3),"",Výsledky!BT66)</f>
        <v>10</v>
      </c>
      <c r="T32" s="231">
        <f>IF(ISBLANK(Výsledky!$CA$3),"",Výsledky!CA66)</f>
        <v>20</v>
      </c>
      <c r="U32" s="231">
        <f>IF(ISBLANK(Výsledky!$CH$3),"",Výsledky!CH66)</f>
        <v>0</v>
      </c>
      <c r="V32" s="231">
        <f>IF(ISBLANK(Výsledky!$CO$3),"",Výsledky!CO66)</f>
        <v>80</v>
      </c>
      <c r="W32" s="231">
        <f>IF(ISBLANK(Výsledky!$CV$3),"",Výsledky!CV66)</f>
        <v>40</v>
      </c>
      <c r="X32" s="231">
        <f>IF(ISBLANK(Výsledky!$DC$3),"",Výsledky!DC66)</f>
        <v>50</v>
      </c>
      <c r="Y32" s="231">
        <f>IF(ISBLANK(Výsledky!$DJ$3),"",Výsledky!DJ66)</f>
        <v>20</v>
      </c>
      <c r="Z32" s="231">
        <f>IF(ISBLANK(Výsledky!$DQ$3),"",Výsledky!DQ66)</f>
        <v>0</v>
      </c>
      <c r="AA32" s="231">
        <f>IF(ISBLANK(Výsledky!$DX$3),"",Výsledky!DX66)</f>
        <v>20</v>
      </c>
      <c r="AB32" s="231">
        <f>IF(ISBLANK(Výsledky!$EE$3),"",Výsledky!EE66)</f>
        <v>40</v>
      </c>
      <c r="AC32" s="231">
        <f>IF(ISBLANK(Výsledky!$EL$3),"",Výsledky!EL66)</f>
        <v>20</v>
      </c>
      <c r="AD32" s="231">
        <f>IF(ISBLANK(Výsledky!$ES$3),"",Výsledky!ES66)</f>
        <v>40</v>
      </c>
      <c r="AE32" s="231">
        <f>IF(ISBLANK(Výsledky!$EZ$3),"",Výsledky!EZ66)</f>
        <v>20</v>
      </c>
      <c r="AF32" s="231">
        <f>IF(ISBLANK(Výsledky!$FG$3),"",Výsledky!FG66)</f>
        <v>130</v>
      </c>
      <c r="AG32" s="231">
        <f>IF(ISBLANK(Výsledky!$FN$3),"",Výsledky!FN66)</f>
        <v>50</v>
      </c>
      <c r="AH32" s="231">
        <f>IF(ISBLANK(Výsledky!$FU$3),"",Výsledky!FU66)</f>
        <v>0</v>
      </c>
      <c r="AI32" s="231">
        <f>IF(ISBLANK(Výsledky!$GB$3),"",Výsledky!GB66)</f>
        <v>0</v>
      </c>
      <c r="AJ32" s="231">
        <f>IF(ISBLANK(Výsledky!$GI$3),"",Výsledky!GI66)</f>
        <v>20</v>
      </c>
      <c r="AK32" s="231">
        <f>IF(ISBLANK(Výsledky!$GP$3),"",Výsledky!GP66)</f>
        <v>30</v>
      </c>
      <c r="AL32" s="231">
        <f>IF(ISBLANK(Výsledky!$GW$3),"",Výsledky!GW66)</f>
        <v>60</v>
      </c>
      <c r="AM32" s="231">
        <f>IF(ISBLANK(Výsledky!$HD$3),"",Výsledky!HD66)</f>
        <v>20</v>
      </c>
      <c r="AN32" s="231">
        <f>IF(ISBLANK(Výsledky!$HK$3),"",Výsledky!HK66)</f>
        <v>0</v>
      </c>
      <c r="AO32" s="231">
        <f>IF(ISBLANK(Výsledky!$HR$3),"",Výsledky!HR66)</f>
        <v>50</v>
      </c>
      <c r="AP32" s="231">
        <f>IF(ISBLANK(Výsledky!$HY$3),"",Výsledky!HY66)</f>
        <v>40</v>
      </c>
      <c r="AQ32" s="231">
        <f>IF(ISBLANK(Výsledky!$IF$3),"",Výsledky!IF66)</f>
        <v>60</v>
      </c>
      <c r="AR32" s="231">
        <f>IF(ISBLANK(Výsledky!$IM$3),"",Výsledky!IM66)</f>
        <v>40</v>
      </c>
      <c r="AS32" s="231">
        <f>IF(ISBLANK(Výsledky!$IT$3),"",Výsledky!IT66)</f>
        <v>0</v>
      </c>
      <c r="AT32" s="231">
        <f>IF(ISBLANK(Výsledky!$JA$3),"",Výsledky!JA66)</f>
        <v>0</v>
      </c>
      <c r="AU32" s="231">
        <f>IF(ISBLANK(Výsledky!$JH$3),"",Výsledky!JH66)</f>
        <v>50</v>
      </c>
      <c r="AV32" s="231" t="str">
        <f>IF(ISBLANK(Výsledky!$JO$3),"",Výsledky!JO66)</f>
        <v/>
      </c>
      <c r="AW32" s="231">
        <f>IF(ISBLANK(Výsledky!$JV$3),"",Výsledky!JV66)</f>
        <v>40</v>
      </c>
      <c r="AX32" s="231" t="str">
        <f>IF(ISBLANK(Výsledky!$KC$3),"",Výsledky!KC66)</f>
        <v/>
      </c>
      <c r="AY32" s="231">
        <f>IF(ISBLANK(Výsledky!$KJ$3),"",Výsledky!KJ66)</f>
        <v>50</v>
      </c>
      <c r="AZ32" s="231">
        <f>IF(ISBLANK(Výsledky!$KQ$3),"",Výsledky!KQ66)</f>
        <v>20</v>
      </c>
      <c r="BA32" s="231">
        <f>IF(ISBLANK(Výsledky!$KX$3),"",Výsledky!KX66)</f>
        <v>20</v>
      </c>
      <c r="BB32" s="231">
        <f>IF(ISBLANK(Výsledky!$LE$3),"",Výsledky!LE66)</f>
        <v>20</v>
      </c>
      <c r="BC32" s="231">
        <f>IF(ISBLANK(Výsledky!$LL$3),"",Výsledky!LL66)</f>
        <v>0</v>
      </c>
      <c r="BD32" s="231">
        <f>IF(ISBLANK(Výsledky!$LS$3),"",Výsledky!LS66)</f>
        <v>20</v>
      </c>
      <c r="BE32" s="231">
        <f>IF(ISBLANK(Výsledky!$LZ$3),"",Výsledky!LZ66)</f>
        <v>40</v>
      </c>
      <c r="BF32" s="231">
        <f>IF(ISBLANK(Výsledky!$MG$3),"",Výsledky!MG66)</f>
        <v>0</v>
      </c>
      <c r="BG32" s="231" t="str">
        <f>IF(ISBLANK(Výsledky!$MN$3),"",Výsledky!MN66)</f>
        <v/>
      </c>
      <c r="BH32" s="231">
        <f>IF(ISBLANK(Výsledky!$MU$3),"",Výsledky!MU66)</f>
        <v>30</v>
      </c>
      <c r="BI32" s="231" t="str">
        <f>IF(ISBLANK(Výsledky!$NB$3),"",Výsledky!NB66)</f>
        <v/>
      </c>
      <c r="BJ32" s="231" t="str">
        <f>IF(ISBLANK(Výsledky!$NI$3),"",Výsledky!NI66)</f>
        <v/>
      </c>
      <c r="BK32" s="231" t="str">
        <f>IF(ISBLANK(Výsledky!$NP$3),"",Výsledky!NP66)</f>
        <v/>
      </c>
      <c r="BL32" s="231" t="str">
        <f>IF(ISBLANK(Výsledky!$NW$3),"",Výsledky!NW66)</f>
        <v/>
      </c>
      <c r="BM32" s="231" t="str">
        <f>IF(ISBLANK(Výsledky!$OD$3),"",Výsledky!OD66)</f>
        <v/>
      </c>
      <c r="BN32" s="231" t="str">
        <f>IF(ISBLANK(Výsledky!$OK$3),"",Výsledky!OK66)</f>
        <v/>
      </c>
      <c r="BO32" s="231" t="str">
        <f>IF(ISBLANK(Výsledky!$OR$3),"",Výsledky!OR66)</f>
        <v/>
      </c>
      <c r="BP32" s="231" t="str">
        <f>IF(ISBLANK(Výsledky!$OY$3),"",Výsledky!OY66)</f>
        <v/>
      </c>
      <c r="BQ32" s="231" t="str">
        <f>IF(ISBLANK(Výsledky!$PF$3),"",Výsledky!PF66)</f>
        <v/>
      </c>
      <c r="BR32" s="231" t="str">
        <f>IF(ISBLANK(Výsledky!$PM$3),"",Výsledky!PM66)</f>
        <v/>
      </c>
      <c r="BS32" s="231" t="str">
        <f>IF(ISBLANK(Výsledky!$PT$3),"",Výsledky!PT66)</f>
        <v/>
      </c>
      <c r="BT32" s="231" t="str">
        <f>IF(ISBLANK(Výsledky!$QA$3),"",Výsledky!QA66)</f>
        <v/>
      </c>
      <c r="BU32" s="231" t="str">
        <f>IF(ISBLANK(Výsledky!$QH$3),"",Výsledky!QH66)</f>
        <v/>
      </c>
      <c r="BV32" s="231" t="str">
        <f>IF(ISBLANK(Výsledky!$QO$3),"",Výsledky!QO66)</f>
        <v/>
      </c>
      <c r="BW32" s="263" t="str">
        <f>IF(ISBLANK(Výsledky!$QV$3),"",Výsledky!QV66)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16" t="s">
        <v>121</v>
      </c>
      <c r="C33" s="48">
        <f>Tipy!A24</f>
        <v>14</v>
      </c>
      <c r="D33" s="218" t="str">
        <f>IF(Tipy!B24="","",Tipy!B24)</f>
        <v>ivez</v>
      </c>
      <c r="E33" s="46">
        <f>SUM(F33:J33)</f>
        <v>1380</v>
      </c>
      <c r="F33" s="222">
        <f>IF(ISBLANK(Výsledky!$I$3),"-",SUM(K33:O33,Q33,S33,U33,V33,X33,Z33,AB33,AC33,AE33:AG33,AI33,AK33:AM33,AP33,AS33:AU33,AW33,AY33,BB33,BD33,BG33:BJ33,BL33,BO33,BP33,BR33,BT33,BU33))</f>
        <v>870</v>
      </c>
      <c r="G33" s="242">
        <f>IF(ISBLANK(Výsledky!$AY$3),"-",SUM(P33,T33,W33,AA33,AD33,AH33,AV33,AX33,BC33,BE33,BK33,BM33,BQ33,BS33,BV33))</f>
        <v>260</v>
      </c>
      <c r="H33" s="243">
        <f>IF(ISBLANK(Výsledky!$BM$3),"-",SUM(R33,Y33,AJ33,AO33,AQ33,AZ33))</f>
        <v>140</v>
      </c>
      <c r="I33" s="223">
        <f>IF(ISBLANK(Výsledky!$GI$3),"-",SUM(AN33,AR33,BA33,BF33,BN33,BW33))</f>
        <v>110</v>
      </c>
      <c r="J33" s="237" t="str">
        <f>IF(ISBLANK(Výsledky!$I$3),"",Výsledky!I30)</f>
        <v>-</v>
      </c>
      <c r="K33" s="240">
        <f>IF(ISBLANK(Výsledky!$P$3),"",Výsledky!P30)</f>
        <v>20</v>
      </c>
      <c r="L33" s="241">
        <f>IF(ISBLANK(Výsledky!$W$3),"",Výsledky!W30)</f>
        <v>80</v>
      </c>
      <c r="M33" s="231">
        <f>IF(ISBLANK(Výsledky!$AD$3),"",Výsledky!AD30)</f>
        <v>30</v>
      </c>
      <c r="N33" s="231">
        <f>IF(ISBLANK(Výsledky!$AK$3),"",Výsledky!AK30)</f>
        <v>50</v>
      </c>
      <c r="O33" s="231">
        <f>IF(ISBLANK(Výsledky!$AR$3),"",Výsledky!AR30)</f>
        <v>20</v>
      </c>
      <c r="P33" s="231">
        <f>IF(ISBLANK(Výsledky!$AY$3),"",Výsledky!AY30)</f>
        <v>50</v>
      </c>
      <c r="Q33" s="231">
        <f>IF(ISBLANK(Výsledky!$BF$3),"",Výsledky!BF30)</f>
        <v>80</v>
      </c>
      <c r="R33" s="231">
        <f>IF(ISBLANK(Výsledky!$BM$3),"",Výsledky!BM30)</f>
        <v>50</v>
      </c>
      <c r="S33" s="231">
        <f>IF(ISBLANK(Výsledky!$BT$3),"",Výsledky!BT30)</f>
        <v>0</v>
      </c>
      <c r="T33" s="231">
        <f>IF(ISBLANK(Výsledky!$CA$3),"",Výsledky!CA30)</f>
        <v>30</v>
      </c>
      <c r="U33" s="231">
        <f>IF(ISBLANK(Výsledky!$CH$3),"",Výsledky!CH30)</f>
        <v>20</v>
      </c>
      <c r="V33" s="231">
        <f>IF(ISBLANK(Výsledky!$CO$3),"",Výsledky!CO30)</f>
        <v>40</v>
      </c>
      <c r="W33" s="231">
        <f>IF(ISBLANK(Výsledky!$CV$3),"",Výsledky!CV30)</f>
        <v>60</v>
      </c>
      <c r="X33" s="231" t="str">
        <f>IF(ISBLANK(Výsledky!$DC$3),"",Výsledky!DC30)</f>
        <v>-</v>
      </c>
      <c r="Y33" s="231">
        <f>IF(ISBLANK(Výsledky!$DJ$3),"",Výsledky!DJ30)</f>
        <v>30</v>
      </c>
      <c r="Z33" s="231">
        <f>IF(ISBLANK(Výsledky!$DQ$3),"",Výsledky!DQ30)</f>
        <v>0</v>
      </c>
      <c r="AA33" s="231">
        <f>IF(ISBLANK(Výsledky!$DX$3),"",Výsledky!DX30)</f>
        <v>0</v>
      </c>
      <c r="AB33" s="231">
        <f>IF(ISBLANK(Výsledky!$EE$3),"",Výsledky!EE30)</f>
        <v>50</v>
      </c>
      <c r="AC33" s="231">
        <f>IF(ISBLANK(Výsledky!$EL$3),"",Výsledky!EL30)</f>
        <v>10</v>
      </c>
      <c r="AD33" s="231">
        <f>IF(ISBLANK(Výsledky!$ES$3),"",Výsledky!ES30)</f>
        <v>40</v>
      </c>
      <c r="AE33" s="231">
        <f>IF(ISBLANK(Výsledky!$EZ$3),"",Výsledky!EZ30)</f>
        <v>20</v>
      </c>
      <c r="AF33" s="231">
        <f>IF(ISBLANK(Výsledky!$FG$3),"",Výsledky!FG30)</f>
        <v>20</v>
      </c>
      <c r="AG33" s="231">
        <f>IF(ISBLANK(Výsledky!$FN$3),"",Výsledky!FN30)</f>
        <v>50</v>
      </c>
      <c r="AH33" s="231">
        <f>IF(ISBLANK(Výsledky!$FU$3),"",Výsledky!FU30)</f>
        <v>0</v>
      </c>
      <c r="AI33" s="231">
        <f>IF(ISBLANK(Výsledky!$GB$3),"",Výsledky!GB30)</f>
        <v>0</v>
      </c>
      <c r="AJ33" s="231">
        <f>IF(ISBLANK(Výsledky!$GI$3),"",Výsledky!GI30)</f>
        <v>40</v>
      </c>
      <c r="AK33" s="231">
        <f>IF(ISBLANK(Výsledky!$GP$3),"",Výsledky!GP30)</f>
        <v>20</v>
      </c>
      <c r="AL33" s="231">
        <f>IF(ISBLANK(Výsledky!$GW$3),"",Výsledky!GW30)</f>
        <v>20</v>
      </c>
      <c r="AM33" s="231">
        <f>IF(ISBLANK(Výsledky!$HD$3),"",Výsledky!HD30)</f>
        <v>40</v>
      </c>
      <c r="AN33" s="231">
        <f>IF(ISBLANK(Výsledky!$HK$3),"",Výsledky!HK30)</f>
        <v>20</v>
      </c>
      <c r="AO33" s="231">
        <f>IF(ISBLANK(Výsledky!$HR$3),"",Výsledky!HR30)</f>
        <v>20</v>
      </c>
      <c r="AP33" s="231">
        <f>IF(ISBLANK(Výsledky!$HY$3),"",Výsledky!HY30)</f>
        <v>40</v>
      </c>
      <c r="AQ33" s="231">
        <f>IF(ISBLANK(Výsledky!$IF$3),"",Výsledky!IF30)</f>
        <v>0</v>
      </c>
      <c r="AR33" s="231">
        <f>IF(ISBLANK(Výsledky!$IM$3),"",Výsledky!IM30)</f>
        <v>40</v>
      </c>
      <c r="AS33" s="231">
        <f>IF(ISBLANK(Výsledky!$IT$3),"",Výsledky!IT30)</f>
        <v>70</v>
      </c>
      <c r="AT33" s="231">
        <f>IF(ISBLANK(Výsledky!$JA$3),"",Výsledky!JA30)</f>
        <v>0</v>
      </c>
      <c r="AU33" s="231">
        <f>IF(ISBLANK(Výsledky!$JH$3),"",Výsledky!JH30)</f>
        <v>50</v>
      </c>
      <c r="AV33" s="231" t="str">
        <f>IF(ISBLANK(Výsledky!$JO$3),"",Výsledky!JO30)</f>
        <v/>
      </c>
      <c r="AW33" s="231">
        <f>IF(ISBLANK(Výsledky!$JV$3),"",Výsledky!JV30)</f>
        <v>20</v>
      </c>
      <c r="AX33" s="231" t="str">
        <f>IF(ISBLANK(Výsledky!$KC$3),"",Výsledky!KC30)</f>
        <v/>
      </c>
      <c r="AY33" s="231">
        <f>IF(ISBLANK(Výsledky!$KJ$3),"",Výsledky!KJ30)</f>
        <v>40</v>
      </c>
      <c r="AZ33" s="231">
        <f>IF(ISBLANK(Výsledky!$KQ$3),"",Výsledky!KQ30)</f>
        <v>0</v>
      </c>
      <c r="BA33" s="231">
        <f>IF(ISBLANK(Výsledky!$KX$3),"",Výsledky!KX30)</f>
        <v>30</v>
      </c>
      <c r="BB33" s="231">
        <f>IF(ISBLANK(Výsledky!$LE$3),"",Výsledky!LE30)</f>
        <v>20</v>
      </c>
      <c r="BC33" s="231">
        <f>IF(ISBLANK(Výsledky!$LL$3),"",Výsledky!LL30)</f>
        <v>40</v>
      </c>
      <c r="BD33" s="231">
        <f>IF(ISBLANK(Výsledky!$LS$3),"",Výsledky!LS30)</f>
        <v>10</v>
      </c>
      <c r="BE33" s="231">
        <f>IF(ISBLANK(Výsledky!$LZ$3),"",Výsledky!LZ30)</f>
        <v>40</v>
      </c>
      <c r="BF33" s="231">
        <f>IF(ISBLANK(Výsledky!$MG$3),"",Výsledky!MG30)</f>
        <v>20</v>
      </c>
      <c r="BG33" s="231" t="str">
        <f>IF(ISBLANK(Výsledky!$MN$3),"",Výsledky!MN30)</f>
        <v/>
      </c>
      <c r="BH33" s="231">
        <f>IF(ISBLANK(Výsledky!$MU$3),"",Výsledky!MU30)</f>
        <v>50</v>
      </c>
      <c r="BI33" s="231" t="str">
        <f>IF(ISBLANK(Výsledky!$NB$3),"",Výsledky!NB30)</f>
        <v/>
      </c>
      <c r="BJ33" s="231" t="str">
        <f>IF(ISBLANK(Výsledky!$NI$3),"",Výsledky!NI30)</f>
        <v/>
      </c>
      <c r="BK33" s="231" t="str">
        <f>IF(ISBLANK(Výsledky!$NP$3),"",Výsledky!NP30)</f>
        <v/>
      </c>
      <c r="BL33" s="231" t="str">
        <f>IF(ISBLANK(Výsledky!$NW$3),"",Výsledky!NW30)</f>
        <v/>
      </c>
      <c r="BM33" s="231" t="str">
        <f>IF(ISBLANK(Výsledky!$OD$3),"",Výsledky!OD30)</f>
        <v/>
      </c>
      <c r="BN33" s="231" t="str">
        <f>IF(ISBLANK(Výsledky!$OK$3),"",Výsledky!OK30)</f>
        <v/>
      </c>
      <c r="BO33" s="231" t="str">
        <f>IF(ISBLANK(Výsledky!$OR$3),"",Výsledky!OR30)</f>
        <v/>
      </c>
      <c r="BP33" s="231" t="str">
        <f>IF(ISBLANK(Výsledky!$OY$3),"",Výsledky!OY30)</f>
        <v/>
      </c>
      <c r="BQ33" s="231" t="str">
        <f>IF(ISBLANK(Výsledky!$PF$3),"",Výsledky!PF30)</f>
        <v/>
      </c>
      <c r="BR33" s="231" t="str">
        <f>IF(ISBLANK(Výsledky!$PM$3),"",Výsledky!PM30)</f>
        <v/>
      </c>
      <c r="BS33" s="231" t="str">
        <f>IF(ISBLANK(Výsledky!$PT$3),"",Výsledky!PT30)</f>
        <v/>
      </c>
      <c r="BT33" s="231" t="str">
        <f>IF(ISBLANK(Výsledky!$QA$3),"",Výsledky!QA30)</f>
        <v/>
      </c>
      <c r="BU33" s="231" t="str">
        <f>IF(ISBLANK(Výsledky!$QH$3),"",Výsledky!QH30)</f>
        <v/>
      </c>
      <c r="BV33" s="231" t="str">
        <f>IF(ISBLANK(Výsledky!$QO$3),"",Výsledky!QO30)</f>
        <v/>
      </c>
      <c r="BW33" s="263" t="str">
        <f>IF(ISBLANK(Výsledky!$QV$3),"",Výsledky!QV30)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16" t="s">
        <v>122</v>
      </c>
      <c r="C34" s="48">
        <f>Tipy!A40</f>
        <v>55</v>
      </c>
      <c r="D34" s="218" t="str">
        <f>IF(Tipy!B40="","",Tipy!B40)</f>
        <v>MarekM</v>
      </c>
      <c r="E34" s="46">
        <f>SUM(F34:J34)</f>
        <v>1380</v>
      </c>
      <c r="F34" s="222">
        <f>IF(ISBLANK(Výsledky!$I$3),"-",SUM(K34:O34,Q34,S34,U34,V34,X34,Z34,AB34,AC34,AE34:AG34,AI34,AK34:AM34,AP34,AS34:AU34,AW34,AY34,BB34,BD34,BG34:BJ34,BL34,BO34,BP34,BR34,BT34,BU34))</f>
        <v>1000</v>
      </c>
      <c r="G34" s="242">
        <f>IF(ISBLANK(Výsledky!$AY$3),"-",SUM(P34,T34,W34,AA34,AD34,AH34,AV34,AX34,BC34,BE34,BK34,BM34,BQ34,BS34,BV34))</f>
        <v>190</v>
      </c>
      <c r="H34" s="243">
        <f>IF(ISBLANK(Výsledky!$BM$3),"-",SUM(R34,Y34,AJ34,AO34,AQ34,AZ34))</f>
        <v>130</v>
      </c>
      <c r="I34" s="223">
        <f>IF(ISBLANK(Výsledky!$GI$3),"-",SUM(AN34,AR34,BA34,BF34,BN34,BW34))</f>
        <v>60</v>
      </c>
      <c r="J34" s="237" t="str">
        <f>IF(ISBLANK(Výsledky!$I$3),"",Výsledky!I46)</f>
        <v>-</v>
      </c>
      <c r="K34" s="240">
        <f>IF(ISBLANK(Výsledky!$P$3),"",Výsledky!P46)</f>
        <v>0</v>
      </c>
      <c r="L34" s="241">
        <f>IF(ISBLANK(Výsledky!$W$3),"",Výsledky!W46)</f>
        <v>80</v>
      </c>
      <c r="M34" s="231">
        <f>IF(ISBLANK(Výsledky!$AD$3),"",Výsledky!AD46)</f>
        <v>80</v>
      </c>
      <c r="N34" s="231">
        <f>IF(ISBLANK(Výsledky!$AK$3),"",Výsledky!AK46)</f>
        <v>30</v>
      </c>
      <c r="O34" s="231">
        <f>IF(ISBLANK(Výsledky!$AR$3),"",Výsledky!AR46)</f>
        <v>30</v>
      </c>
      <c r="P34" s="231" t="str">
        <f>IF(ISBLANK(Výsledky!$AY$3),"",Výsledky!AY46)</f>
        <v>-</v>
      </c>
      <c r="Q34" s="231">
        <f>IF(ISBLANK(Výsledky!$BF$3),"",Výsledky!BF46)</f>
        <v>80</v>
      </c>
      <c r="R34" s="231">
        <f>IF(ISBLANK(Výsledky!$BM$3),"",Výsledky!BM46)</f>
        <v>60</v>
      </c>
      <c r="S34" s="231">
        <f>IF(ISBLANK(Výsledky!$BT$3),"",Výsledky!BT46)</f>
        <v>0</v>
      </c>
      <c r="T34" s="231">
        <f>IF(ISBLANK(Výsledky!$CA$3),"",Výsledky!CA46)</f>
        <v>20</v>
      </c>
      <c r="U34" s="231" t="str">
        <f>IF(ISBLANK(Výsledky!$CH$3),"",Výsledky!CH46)</f>
        <v>-</v>
      </c>
      <c r="V34" s="231">
        <f>IF(ISBLANK(Výsledky!$CO$3),"",Výsledky!CO46)</f>
        <v>50</v>
      </c>
      <c r="W34" s="231">
        <f>IF(ISBLANK(Výsledky!$CV$3),"",Výsledky!CV46)</f>
        <v>40</v>
      </c>
      <c r="X34" s="231">
        <f>IF(ISBLANK(Výsledky!$DC$3),"",Výsledky!DC46)</f>
        <v>50</v>
      </c>
      <c r="Y34" s="231">
        <f>IF(ISBLANK(Výsledky!$DJ$3),"",Výsledky!DJ46)</f>
        <v>50</v>
      </c>
      <c r="Z34" s="231">
        <f>IF(ISBLANK(Výsledky!$DQ$3),"",Výsledky!DQ46)</f>
        <v>0</v>
      </c>
      <c r="AA34" s="231" t="str">
        <f>IF(ISBLANK(Výsledky!$DX$3),"",Výsledky!DX46)</f>
        <v>-</v>
      </c>
      <c r="AB34" s="231">
        <f>IF(ISBLANK(Výsledky!$EE$3),"",Výsledky!EE46)</f>
        <v>20</v>
      </c>
      <c r="AC34" s="231">
        <f>IF(ISBLANK(Výsledky!$EL$3),"",Výsledky!EL46)</f>
        <v>20</v>
      </c>
      <c r="AD34" s="231">
        <f>IF(ISBLANK(Výsledky!$ES$3),"",Výsledky!ES46)</f>
        <v>40</v>
      </c>
      <c r="AE34" s="231">
        <f>IF(ISBLANK(Výsledky!$EZ$3),"",Výsledky!EZ46)</f>
        <v>40</v>
      </c>
      <c r="AF34" s="231">
        <f>IF(ISBLANK(Výsledky!$FG$3),"",Výsledky!FG46)</f>
        <v>20</v>
      </c>
      <c r="AG34" s="231">
        <f>IF(ISBLANK(Výsledky!$FN$3),"",Výsledky!FN46)</f>
        <v>50</v>
      </c>
      <c r="AH34" s="231">
        <f>IF(ISBLANK(Výsledky!$FU$3),"",Výsledky!FU46)</f>
        <v>10</v>
      </c>
      <c r="AI34" s="231">
        <f>IF(ISBLANK(Výsledky!$GB$3),"",Výsledky!GB46)</f>
        <v>0</v>
      </c>
      <c r="AJ34" s="231" t="str">
        <f>IF(ISBLANK(Výsledky!$GI$3),"",Výsledky!GI46)</f>
        <v>-</v>
      </c>
      <c r="AK34" s="231">
        <f>IF(ISBLANK(Výsledky!$GP$3),"",Výsledky!GP46)</f>
        <v>20</v>
      </c>
      <c r="AL34" s="231">
        <f>IF(ISBLANK(Výsledky!$GW$3),"",Výsledky!GW46)</f>
        <v>40</v>
      </c>
      <c r="AM34" s="231">
        <f>IF(ISBLANK(Výsledky!$HD$3),"",Výsledky!HD46)</f>
        <v>70</v>
      </c>
      <c r="AN34" s="231">
        <f>IF(ISBLANK(Výsledky!$HK$3),"",Výsledky!HK46)</f>
        <v>30</v>
      </c>
      <c r="AO34" s="231" t="str">
        <f>IF(ISBLANK(Výsledky!$HR$3),"",Výsledky!HR46)</f>
        <v>-</v>
      </c>
      <c r="AP34" s="231">
        <f>IF(ISBLANK(Výsledky!$HY$3),"",Výsledky!HY46)</f>
        <v>40</v>
      </c>
      <c r="AQ34" s="231">
        <f>IF(ISBLANK(Výsledky!$IF$3),"",Výsledky!IF46)</f>
        <v>20</v>
      </c>
      <c r="AR34" s="231" t="str">
        <f>IF(ISBLANK(Výsledky!$IM$3),"",Výsledky!IM46)</f>
        <v>-</v>
      </c>
      <c r="AS34" s="231">
        <f>IF(ISBLANK(Výsledky!$IT$3),"",Výsledky!IT46)</f>
        <v>20</v>
      </c>
      <c r="AT34" s="231">
        <f>IF(ISBLANK(Výsledky!$JA$3),"",Výsledky!JA46)</f>
        <v>0</v>
      </c>
      <c r="AU34" s="231">
        <f>IF(ISBLANK(Výsledky!$JH$3),"",Výsledky!JH46)</f>
        <v>80</v>
      </c>
      <c r="AV34" s="231" t="str">
        <f>IF(ISBLANK(Výsledky!$JO$3),"",Výsledky!JO46)</f>
        <v/>
      </c>
      <c r="AW34" s="231">
        <f>IF(ISBLANK(Výsledky!$JV$3),"",Výsledky!JV46)</f>
        <v>70</v>
      </c>
      <c r="AX34" s="231" t="str">
        <f>IF(ISBLANK(Výsledky!$KC$3),"",Výsledky!KC46)</f>
        <v/>
      </c>
      <c r="AY34" s="231">
        <f>IF(ISBLANK(Výsledky!$KJ$3),"",Výsledky!KJ46)</f>
        <v>50</v>
      </c>
      <c r="AZ34" s="231">
        <f>IF(ISBLANK(Výsledky!$KQ$3),"",Výsledky!KQ46)</f>
        <v>0</v>
      </c>
      <c r="BA34" s="231">
        <f>IF(ISBLANK(Výsledky!$KX$3),"",Výsledky!KX46)</f>
        <v>30</v>
      </c>
      <c r="BB34" s="231">
        <f>IF(ISBLANK(Výsledky!$LE$3),"",Výsledky!LE46)</f>
        <v>20</v>
      </c>
      <c r="BC34" s="231">
        <f>IF(ISBLANK(Výsledky!$LL$3),"",Výsledky!LL46)</f>
        <v>40</v>
      </c>
      <c r="BD34" s="231">
        <f>IF(ISBLANK(Výsledky!$LS$3),"",Výsledky!LS46)</f>
        <v>10</v>
      </c>
      <c r="BE34" s="231">
        <f>IF(ISBLANK(Výsledky!$LZ$3),"",Výsledky!LZ46)</f>
        <v>40</v>
      </c>
      <c r="BF34" s="231" t="str">
        <f>IF(ISBLANK(Výsledky!$MG$3),"",Výsledky!MG46)</f>
        <v>-</v>
      </c>
      <c r="BG34" s="231" t="str">
        <f>IF(ISBLANK(Výsledky!$MN$3),"",Výsledky!MN46)</f>
        <v/>
      </c>
      <c r="BH34" s="231">
        <f>IF(ISBLANK(Výsledky!$MU$3),"",Výsledky!MU46)</f>
        <v>30</v>
      </c>
      <c r="BI34" s="231" t="str">
        <f>IF(ISBLANK(Výsledky!$NB$3),"",Výsledky!NB46)</f>
        <v/>
      </c>
      <c r="BJ34" s="231" t="str">
        <f>IF(ISBLANK(Výsledky!$NI$3),"",Výsledky!NI46)</f>
        <v/>
      </c>
      <c r="BK34" s="231" t="str">
        <f>IF(ISBLANK(Výsledky!$NP$3),"",Výsledky!NP46)</f>
        <v/>
      </c>
      <c r="BL34" s="231" t="str">
        <f>IF(ISBLANK(Výsledky!$NW$3),"",Výsledky!NW46)</f>
        <v/>
      </c>
      <c r="BM34" s="231" t="str">
        <f>IF(ISBLANK(Výsledky!$OD$3),"",Výsledky!OD46)</f>
        <v/>
      </c>
      <c r="BN34" s="231" t="str">
        <f>IF(ISBLANK(Výsledky!$OK$3),"",Výsledky!OK46)</f>
        <v/>
      </c>
      <c r="BO34" s="231" t="str">
        <f>IF(ISBLANK(Výsledky!$OR$3),"",Výsledky!OR46)</f>
        <v/>
      </c>
      <c r="BP34" s="231" t="str">
        <f>IF(ISBLANK(Výsledky!$OY$3),"",Výsledky!OY46)</f>
        <v/>
      </c>
      <c r="BQ34" s="231" t="str">
        <f>IF(ISBLANK(Výsledky!$PF$3),"",Výsledky!PF46)</f>
        <v/>
      </c>
      <c r="BR34" s="231" t="str">
        <f>IF(ISBLANK(Výsledky!$PM$3),"",Výsledky!PM46)</f>
        <v/>
      </c>
      <c r="BS34" s="231" t="str">
        <f>IF(ISBLANK(Výsledky!$PT$3),"",Výsledky!PT46)</f>
        <v/>
      </c>
      <c r="BT34" s="231" t="str">
        <f>IF(ISBLANK(Výsledky!$QA$3),"",Výsledky!QA46)</f>
        <v/>
      </c>
      <c r="BU34" s="231" t="str">
        <f>IF(ISBLANK(Výsledky!$QH$3),"",Výsledky!QH46)</f>
        <v/>
      </c>
      <c r="BV34" s="231" t="str">
        <f>IF(ISBLANK(Výsledky!$QO$3),"",Výsledky!QO46)</f>
        <v/>
      </c>
      <c r="BW34" s="263" t="str">
        <f>IF(ISBLANK(Výsledky!$QV$3),"",Výsledky!QV46)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16" t="s">
        <v>123</v>
      </c>
      <c r="C35" s="48">
        <f>Tipy!A55</f>
        <v>33</v>
      </c>
      <c r="D35" s="218" t="str">
        <f>IF(Tipy!B55="","",Tipy!B55)</f>
        <v>Peter Čička</v>
      </c>
      <c r="E35" s="46">
        <f>SUM(F35:J35)</f>
        <v>1350</v>
      </c>
      <c r="F35" s="222">
        <f>IF(ISBLANK(Výsledky!$I$3),"-",SUM(K35:O35,Q35,S35,U35,V35,X35,Z35,AB35,AC35,AE35:AG35,AI35,AK35:AM35,AP35,AS35:AU35,AW35,AY35,BB35,BD35,BG35:BJ35,BL35,BO35,BP35,BR35,BT35,BU35))</f>
        <v>890</v>
      </c>
      <c r="G35" s="242">
        <f>IF(ISBLANK(Výsledky!$AY$3),"-",SUM(P35,T35,W35,AA35,AD35,AH35,AV35,AX35,BC35,BE35,BK35,BM35,BQ35,BS35,BV35))</f>
        <v>210</v>
      </c>
      <c r="H35" s="243">
        <f>IF(ISBLANK(Výsledky!$BM$3),"-",SUM(R35,Y35,AJ35,AO35,AQ35,AZ35))</f>
        <v>120</v>
      </c>
      <c r="I35" s="223">
        <f>IF(ISBLANK(Výsledky!$GI$3),"-",SUM(AN35,AR35,BA35,BF35,BN35,BW35))</f>
        <v>130</v>
      </c>
      <c r="J35" s="237" t="str">
        <f>IF(ISBLANK(Výsledky!$I$3),"",Výsledky!I60)</f>
        <v>-</v>
      </c>
      <c r="K35" s="240">
        <f>IF(ISBLANK(Výsledky!$P$3),"",Výsledky!P61)</f>
        <v>0</v>
      </c>
      <c r="L35" s="241">
        <f>IF(ISBLANK(Výsledky!$W$3),"",Výsledky!W61)</f>
        <v>40</v>
      </c>
      <c r="M35" s="231">
        <f>IF(ISBLANK(Výsledky!$AD$3),"",Výsledky!AD61)</f>
        <v>20</v>
      </c>
      <c r="N35" s="231">
        <f>IF(ISBLANK(Výsledky!$AK$3),"",Výsledky!AK61)</f>
        <v>20</v>
      </c>
      <c r="O35" s="231">
        <f>IF(ISBLANK(Výsledky!$AR$3),"",Výsledky!AR61)</f>
        <v>30</v>
      </c>
      <c r="P35" s="231">
        <f>IF(ISBLANK(Výsledky!$AY$3),"",Výsledky!AY61)</f>
        <v>20</v>
      </c>
      <c r="Q35" s="231">
        <f>IF(ISBLANK(Výsledky!$BF$3),"",Výsledky!BF61)</f>
        <v>50</v>
      </c>
      <c r="R35" s="231">
        <f>IF(ISBLANK(Výsledky!$BM$3),"",Výsledky!BM61)</f>
        <v>40</v>
      </c>
      <c r="S35" s="231">
        <f>IF(ISBLANK(Výsledky!$BT$3),"",Výsledky!BT61)</f>
        <v>0</v>
      </c>
      <c r="T35" s="231">
        <f>IF(ISBLANK(Výsledky!$CA$3),"",Výsledky!CA61)</f>
        <v>50</v>
      </c>
      <c r="U35" s="231" t="str">
        <f>IF(ISBLANK(Výsledky!$CH$3),"",Výsledky!CH61)</f>
        <v>-</v>
      </c>
      <c r="V35" s="231">
        <f>IF(ISBLANK(Výsledky!$CO$3),"",Výsledky!CO61)</f>
        <v>50</v>
      </c>
      <c r="W35" s="231">
        <f>IF(ISBLANK(Výsledky!$CV$3),"",Výsledky!CV61)</f>
        <v>40</v>
      </c>
      <c r="X35" s="231">
        <f>IF(ISBLANK(Výsledky!$DC$3),"",Výsledky!DC61)</f>
        <v>40</v>
      </c>
      <c r="Y35" s="231">
        <f>IF(ISBLANK(Výsledky!$DJ$3),"",Výsledky!DJ61)</f>
        <v>40</v>
      </c>
      <c r="Z35" s="231">
        <f>IF(ISBLANK(Výsledky!$DQ$3),"",Výsledky!DQ61)</f>
        <v>0</v>
      </c>
      <c r="AA35" s="231">
        <f>IF(ISBLANK(Výsledky!$DX$3),"",Výsledky!DX61)</f>
        <v>0</v>
      </c>
      <c r="AB35" s="231">
        <f>IF(ISBLANK(Výsledky!$EE$3),"",Výsledky!EE61)</f>
        <v>20</v>
      </c>
      <c r="AC35" s="231">
        <f>IF(ISBLANK(Výsledky!$EL$3),"",Výsledky!EL61)</f>
        <v>0</v>
      </c>
      <c r="AD35" s="231">
        <f>IF(ISBLANK(Výsledky!$ES$3),"",Výsledky!ES61)</f>
        <v>20</v>
      </c>
      <c r="AE35" s="231">
        <f>IF(ISBLANK(Výsledky!$EZ$3),"",Výsledky!EZ61)</f>
        <v>20</v>
      </c>
      <c r="AF35" s="231">
        <f>IF(ISBLANK(Výsledky!$FG$3),"",Výsledky!FG61)</f>
        <v>20</v>
      </c>
      <c r="AG35" s="231">
        <f>IF(ISBLANK(Výsledky!$FN$3),"",Výsledky!FN61)</f>
        <v>60</v>
      </c>
      <c r="AH35" s="231">
        <f>IF(ISBLANK(Výsledky!$FU$3),"",Výsledky!FU61)</f>
        <v>0</v>
      </c>
      <c r="AI35" s="231">
        <f>IF(ISBLANK(Výsledky!$GB$3),"",Výsledky!GB61)</f>
        <v>0</v>
      </c>
      <c r="AJ35" s="231">
        <f>IF(ISBLANK(Výsledky!$GI$3),"",Výsledky!GI61)</f>
        <v>20</v>
      </c>
      <c r="AK35" s="231">
        <f>IF(ISBLANK(Výsledky!$GP$3),"",Výsledky!GP61)</f>
        <v>50</v>
      </c>
      <c r="AL35" s="231">
        <f>IF(ISBLANK(Výsledky!$GW$3),"",Výsledky!GW61)</f>
        <v>50</v>
      </c>
      <c r="AM35" s="231">
        <f>IF(ISBLANK(Výsledky!$HD$3),"",Výsledky!HD61)</f>
        <v>60</v>
      </c>
      <c r="AN35" s="231">
        <f>IF(ISBLANK(Výsledky!$HK$3),"",Výsledky!HK61)</f>
        <v>60</v>
      </c>
      <c r="AO35" s="231">
        <f>IF(ISBLANK(Výsledky!$HR$3),"",Výsledky!HR61)</f>
        <v>20</v>
      </c>
      <c r="AP35" s="231">
        <f>IF(ISBLANK(Výsledky!$HY$3),"",Výsledky!HY61)</f>
        <v>60</v>
      </c>
      <c r="AQ35" s="231">
        <f>IF(ISBLANK(Výsledky!$IF$3),"",Výsledky!IF61)</f>
        <v>0</v>
      </c>
      <c r="AR35" s="231">
        <f>IF(ISBLANK(Výsledky!$IM$3),"",Výsledky!IM61)</f>
        <v>40</v>
      </c>
      <c r="AS35" s="231">
        <f>IF(ISBLANK(Výsledky!$IT$3),"",Výsledky!IT61)</f>
        <v>40</v>
      </c>
      <c r="AT35" s="231">
        <f>IF(ISBLANK(Výsledky!$JA$3),"",Výsledky!JA61)</f>
        <v>0</v>
      </c>
      <c r="AU35" s="231">
        <f>IF(ISBLANK(Výsledky!$JH$3),"",Výsledky!JH61)</f>
        <v>70</v>
      </c>
      <c r="AV35" s="231" t="str">
        <f>IF(ISBLANK(Výsledky!$JO$3),"",Výsledky!JO61)</f>
        <v/>
      </c>
      <c r="AW35" s="231">
        <f>IF(ISBLANK(Výsledky!$JV$3),"",Výsledky!JV61)</f>
        <v>70</v>
      </c>
      <c r="AX35" s="231" t="str">
        <f>IF(ISBLANK(Výsledky!$KC$3),"",Výsledky!KC61)</f>
        <v/>
      </c>
      <c r="AY35" s="231">
        <f>IF(ISBLANK(Výsledky!$KJ$3),"",Výsledky!KJ61)</f>
        <v>50</v>
      </c>
      <c r="AZ35" s="231">
        <f>IF(ISBLANK(Výsledky!$KQ$3),"",Výsledky!KQ61)</f>
        <v>0</v>
      </c>
      <c r="BA35" s="231">
        <f>IF(ISBLANK(Výsledky!$KX$3),"",Výsledky!KX61)</f>
        <v>30</v>
      </c>
      <c r="BB35" s="231">
        <f>IF(ISBLANK(Výsledky!$LE$3),"",Výsledky!LE61)</f>
        <v>50</v>
      </c>
      <c r="BC35" s="231">
        <f>IF(ISBLANK(Výsledky!$LL$3),"",Výsledky!LL61)</f>
        <v>40</v>
      </c>
      <c r="BD35" s="231">
        <f>IF(ISBLANK(Výsledky!$LS$3),"",Výsledky!LS61)</f>
        <v>0</v>
      </c>
      <c r="BE35" s="231">
        <f>IF(ISBLANK(Výsledky!$LZ$3),"",Výsledky!LZ61)</f>
        <v>40</v>
      </c>
      <c r="BF35" s="231">
        <f>IF(ISBLANK(Výsledky!$MG$3),"",Výsledky!MG61)</f>
        <v>0</v>
      </c>
      <c r="BG35" s="231" t="str">
        <f>IF(ISBLANK(Výsledky!$MN$3),"",Výsledky!MN61)</f>
        <v/>
      </c>
      <c r="BH35" s="231">
        <f>IF(ISBLANK(Výsledky!$MU$3),"",Výsledky!MU61)</f>
        <v>20</v>
      </c>
      <c r="BI35" s="231" t="str">
        <f>IF(ISBLANK(Výsledky!$NB$3),"",Výsledky!NB61)</f>
        <v/>
      </c>
      <c r="BJ35" s="231" t="str">
        <f>IF(ISBLANK(Výsledky!$NI$3),"",Výsledky!NI61)</f>
        <v/>
      </c>
      <c r="BK35" s="231" t="str">
        <f>IF(ISBLANK(Výsledky!$NP$3),"",Výsledky!NP61)</f>
        <v/>
      </c>
      <c r="BL35" s="231" t="str">
        <f>IF(ISBLANK(Výsledky!$NW$3),"",Výsledky!NW61)</f>
        <v/>
      </c>
      <c r="BM35" s="231" t="str">
        <f>IF(ISBLANK(Výsledky!$OD$3),"",Výsledky!OD61)</f>
        <v/>
      </c>
      <c r="BN35" s="231" t="str">
        <f>IF(ISBLANK(Výsledky!$OK$3),"",Výsledky!OK61)</f>
        <v/>
      </c>
      <c r="BO35" s="231" t="str">
        <f>IF(ISBLANK(Výsledky!$OR$3),"",Výsledky!OR61)</f>
        <v/>
      </c>
      <c r="BP35" s="231" t="str">
        <f>IF(ISBLANK(Výsledky!$OY$3),"",Výsledky!OY61)</f>
        <v/>
      </c>
      <c r="BQ35" s="231" t="str">
        <f>IF(ISBLANK(Výsledky!$PF$3),"",Výsledky!PF61)</f>
        <v/>
      </c>
      <c r="BR35" s="231" t="str">
        <f>IF(ISBLANK(Výsledky!$PM$3),"",Výsledky!PM61)</f>
        <v/>
      </c>
      <c r="BS35" s="231" t="str">
        <f>IF(ISBLANK(Výsledky!$PT$3),"",Výsledky!PT61)</f>
        <v/>
      </c>
      <c r="BT35" s="231" t="str">
        <f>IF(ISBLANK(Výsledky!$QA$3),"",Výsledky!QA61)</f>
        <v/>
      </c>
      <c r="BU35" s="231" t="str">
        <f>IF(ISBLANK(Výsledky!$QH$3),"",Výsledky!QH61)</f>
        <v/>
      </c>
      <c r="BV35" s="231" t="str">
        <f>IF(ISBLANK(Výsledky!$QO$3),"",Výsledky!QO61)</f>
        <v/>
      </c>
      <c r="BW35" s="263" t="str">
        <f>IF(ISBLANK(Výsledky!$QV$3),"",Výsledky!QV61)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16" t="s">
        <v>124</v>
      </c>
      <c r="C36" s="48">
        <f>Tipy!A18</f>
        <v>1</v>
      </c>
      <c r="D36" s="218" t="str">
        <f>IF(Tipy!B18="","",Tipy!B18)</f>
        <v>Eddy Hunter</v>
      </c>
      <c r="E36" s="46">
        <f>SUM(F36:J36)</f>
        <v>1340</v>
      </c>
      <c r="F36" s="222">
        <f>IF(ISBLANK(Výsledky!$I$3),"-",SUM(K36:O36,Q36,S36,U36,V36,X36,Z36,AB36,AC36,AE36:AG36,AI36,AK36:AM36,AP36,AS36:AU36,AW36,AY36,BB36,BD36,BG36:BJ36,BL36,BO36,BP36,BR36,BT36,BU36))</f>
        <v>800</v>
      </c>
      <c r="G36" s="242">
        <f>IF(ISBLANK(Výsledky!$AY$3),"-",SUM(P36,T36,W36,AA36,AD36,AH36,AV36,AX36,BC36,BE36,BK36,BM36,BQ36,BS36,BV36))</f>
        <v>290</v>
      </c>
      <c r="H36" s="363">
        <f>IF(ISBLANK(Výsledky!$BM$3),"-",SUM(R36,Y36,AJ36,AO36,AQ36,AZ36))</f>
        <v>130</v>
      </c>
      <c r="I36" s="223">
        <f>IF(ISBLANK(Výsledky!$GI$3),"-",SUM(AN36,AR36,BA36,BF36,BN36,BW36))</f>
        <v>120</v>
      </c>
      <c r="J36" s="237" t="str">
        <f>IF(ISBLANK(Výsledky!$I$3),"",Výsledky!I24)</f>
        <v>-</v>
      </c>
      <c r="K36" s="240">
        <f>IF(ISBLANK(Výsledky!$P$3),"",Výsledky!P24)</f>
        <v>0</v>
      </c>
      <c r="L36" s="241">
        <f>IF(ISBLANK(Výsledky!$W$3),"",Výsledky!W24)</f>
        <v>40</v>
      </c>
      <c r="M36" s="231">
        <f>IF(ISBLANK(Výsledky!$AD$3),"",Výsledky!AD24)</f>
        <v>20</v>
      </c>
      <c r="N36" s="231">
        <f>IF(ISBLANK(Výsledky!$AK$3),"",Výsledky!AK24)</f>
        <v>70</v>
      </c>
      <c r="O36" s="231">
        <f>IF(ISBLANK(Výsledky!$AR$3),"",Výsledky!AR24)</f>
        <v>40</v>
      </c>
      <c r="P36" s="231">
        <f>IF(ISBLANK(Výsledky!$AY$3),"",Výsledky!AY24)</f>
        <v>40</v>
      </c>
      <c r="Q36" s="231" t="str">
        <f>IF(ISBLANK(Výsledky!$BF$3),"",Výsledky!BF24)</f>
        <v>-</v>
      </c>
      <c r="R36" s="231">
        <f>IF(ISBLANK(Výsledky!$BM$3),"",Výsledky!BM24)</f>
        <v>20</v>
      </c>
      <c r="S36" s="231">
        <f>IF(ISBLANK(Výsledky!$BT$3),"",Výsledky!BT24)</f>
        <v>0</v>
      </c>
      <c r="T36" s="231">
        <f>IF(ISBLANK(Výsledky!$CA$3),"",Výsledky!CA24)</f>
        <v>20</v>
      </c>
      <c r="U36" s="231">
        <f>IF(ISBLANK(Výsledky!$CH$3),"",Výsledky!CH24)</f>
        <v>20</v>
      </c>
      <c r="V36" s="231">
        <f>IF(ISBLANK(Výsledky!$CO$3),"",Výsledky!CO24)</f>
        <v>40</v>
      </c>
      <c r="W36" s="231">
        <f>IF(ISBLANK(Výsledky!$CV$3),"",Výsledky!CV24)</f>
        <v>50</v>
      </c>
      <c r="X36" s="231">
        <f>IF(ISBLANK(Výsledky!$DC$3),"",Výsledky!DC24)</f>
        <v>40</v>
      </c>
      <c r="Y36" s="231">
        <f>IF(ISBLANK(Výsledky!$DJ$3),"",Výsledky!DJ24)</f>
        <v>20</v>
      </c>
      <c r="Z36" s="231">
        <f>IF(ISBLANK(Výsledky!$DQ$3),"",Výsledky!DQ24)</f>
        <v>0</v>
      </c>
      <c r="AA36" s="231">
        <f>IF(ISBLANK(Výsledky!$DX$3),"",Výsledky!DX24)</f>
        <v>0</v>
      </c>
      <c r="AB36" s="231">
        <f>IF(ISBLANK(Výsledky!$EE$3),"",Výsledky!EE24)</f>
        <v>40</v>
      </c>
      <c r="AC36" s="231">
        <f>IF(ISBLANK(Výsledky!$EL$3),"",Výsledky!EL24)</f>
        <v>20</v>
      </c>
      <c r="AD36" s="231">
        <f>IF(ISBLANK(Výsledky!$ES$3),"",Výsledky!ES24)</f>
        <v>70</v>
      </c>
      <c r="AE36" s="231">
        <f>IF(ISBLANK(Výsledky!$EZ$3),"",Výsledky!EZ24)</f>
        <v>40</v>
      </c>
      <c r="AF36" s="231">
        <f>IF(ISBLANK(Výsledky!$FG$3),"",Výsledky!FG24)</f>
        <v>20</v>
      </c>
      <c r="AG36" s="231">
        <f>IF(ISBLANK(Výsledky!$FN$3),"",Výsledky!FN24)</f>
        <v>60</v>
      </c>
      <c r="AH36" s="231">
        <f>IF(ISBLANK(Výsledky!$FU$3),"",Výsledky!FU24)</f>
        <v>0</v>
      </c>
      <c r="AI36" s="231">
        <f>IF(ISBLANK(Výsledky!$GB$3),"",Výsledky!GB24)</f>
        <v>0</v>
      </c>
      <c r="AJ36" s="231">
        <f>IF(ISBLANK(Výsledky!$GI$3),"",Výsledky!GI24)</f>
        <v>50</v>
      </c>
      <c r="AK36" s="231">
        <f>IF(ISBLANK(Výsledky!$GP$3),"",Výsledky!GP24)</f>
        <v>20</v>
      </c>
      <c r="AL36" s="231">
        <f>IF(ISBLANK(Výsledky!$GW$3),"",Výsledky!GW24)</f>
        <v>20</v>
      </c>
      <c r="AM36" s="231">
        <f>IF(ISBLANK(Výsledky!$HD$3),"",Výsledky!HD24)</f>
        <v>60</v>
      </c>
      <c r="AN36" s="231">
        <f>IF(ISBLANK(Výsledky!$HK$3),"",Výsledky!HK24)</f>
        <v>20</v>
      </c>
      <c r="AO36" s="231">
        <f>IF(ISBLANK(Výsledky!$HR$3),"",Výsledky!HR24)</f>
        <v>40</v>
      </c>
      <c r="AP36" s="231">
        <f>IF(ISBLANK(Výsledky!$HY$3),"",Výsledky!HY24)</f>
        <v>50</v>
      </c>
      <c r="AQ36" s="231">
        <f>IF(ISBLANK(Výsledky!$IF$3),"",Výsledky!IF24)</f>
        <v>0</v>
      </c>
      <c r="AR36" s="231">
        <f>IF(ISBLANK(Výsledky!$IM$3),"",Výsledky!IM24)</f>
        <v>40</v>
      </c>
      <c r="AS36" s="231">
        <f>IF(ISBLANK(Výsledky!$IT$3),"",Výsledky!IT24)</f>
        <v>60</v>
      </c>
      <c r="AT36" s="231">
        <f>IF(ISBLANK(Výsledky!$JA$3),"",Výsledky!JA24)</f>
        <v>0</v>
      </c>
      <c r="AU36" s="231">
        <f>IF(ISBLANK(Výsledky!$JH$3),"",Výsledky!JH24)</f>
        <v>40</v>
      </c>
      <c r="AV36" s="231" t="str">
        <f>IF(ISBLANK(Výsledky!$JO$3),"",Výsledky!JO24)</f>
        <v/>
      </c>
      <c r="AW36" s="231">
        <f>IF(ISBLANK(Výsledky!$JV$3),"",Výsledky!JV24)</f>
        <v>20</v>
      </c>
      <c r="AX36" s="231" t="str">
        <f>IF(ISBLANK(Výsledky!$KC$3),"",Výsledky!KC24)</f>
        <v/>
      </c>
      <c r="AY36" s="231">
        <f>IF(ISBLANK(Výsledky!$KJ$3),"",Výsledky!KJ24)</f>
        <v>20</v>
      </c>
      <c r="AZ36" s="231">
        <f>IF(ISBLANK(Výsledky!$KQ$3),"",Výsledky!KQ24)</f>
        <v>0</v>
      </c>
      <c r="BA36" s="231">
        <f>IF(ISBLANK(Výsledky!$KX$3),"",Výsledky!KX24)</f>
        <v>20</v>
      </c>
      <c r="BB36" s="231">
        <f>IF(ISBLANK(Výsledky!$LE$3),"",Výsledky!LE24)</f>
        <v>20</v>
      </c>
      <c r="BC36" s="231">
        <f>IF(ISBLANK(Výsledky!$LL$3),"",Výsledky!LL24)</f>
        <v>70</v>
      </c>
      <c r="BD36" s="231">
        <f>IF(ISBLANK(Výsledky!$LS$3),"",Výsledky!LS24)</f>
        <v>0</v>
      </c>
      <c r="BE36" s="231">
        <f>IF(ISBLANK(Výsledky!$LZ$3),"",Výsledky!LZ24)</f>
        <v>40</v>
      </c>
      <c r="BF36" s="231">
        <f>IF(ISBLANK(Výsledky!$MG$3),"",Výsledky!MG24)</f>
        <v>40</v>
      </c>
      <c r="BG36" s="231" t="str">
        <f>IF(ISBLANK(Výsledky!$MN$3),"",Výsledky!MN24)</f>
        <v/>
      </c>
      <c r="BH36" s="231">
        <f>IF(ISBLANK(Výsledky!$MU$3),"",Výsledky!MU24)</f>
        <v>40</v>
      </c>
      <c r="BI36" s="231" t="str">
        <f>IF(ISBLANK(Výsledky!$NB$3),"",Výsledky!NB24)</f>
        <v/>
      </c>
      <c r="BJ36" s="231" t="str">
        <f>IF(ISBLANK(Výsledky!$NI$3),"",Výsledky!NI24)</f>
        <v/>
      </c>
      <c r="BK36" s="231" t="str">
        <f>IF(ISBLANK(Výsledky!$NP$3),"",Výsledky!NP24)</f>
        <v/>
      </c>
      <c r="BL36" s="231" t="str">
        <f>IF(ISBLANK(Výsledky!$NW$3),"",Výsledky!NW24)</f>
        <v/>
      </c>
      <c r="BM36" s="231" t="str">
        <f>IF(ISBLANK(Výsledky!$OD$3),"",Výsledky!OD24)</f>
        <v/>
      </c>
      <c r="BN36" s="231" t="str">
        <f>IF(ISBLANK(Výsledky!$OK$3),"",Výsledky!OK24)</f>
        <v/>
      </c>
      <c r="BO36" s="231" t="str">
        <f>IF(ISBLANK(Výsledky!$OR$3),"",Výsledky!OR24)</f>
        <v/>
      </c>
      <c r="BP36" s="231" t="str">
        <f>IF(ISBLANK(Výsledky!$OY$3),"",Výsledky!OY24)</f>
        <v/>
      </c>
      <c r="BQ36" s="231" t="str">
        <f>IF(ISBLANK(Výsledky!$PF$3),"",Výsledky!PF24)</f>
        <v/>
      </c>
      <c r="BR36" s="231" t="str">
        <f>IF(ISBLANK(Výsledky!$PM$3),"",Výsledky!PM24)</f>
        <v/>
      </c>
      <c r="BS36" s="231" t="str">
        <f>IF(ISBLANK(Výsledky!$PT$3),"",Výsledky!PT24)</f>
        <v/>
      </c>
      <c r="BT36" s="231" t="str">
        <f>IF(ISBLANK(Výsledky!$QA$3),"",Výsledky!QA24)</f>
        <v/>
      </c>
      <c r="BU36" s="231" t="str">
        <f>IF(ISBLANK(Výsledky!$QH$3),"",Výsledky!QH24)</f>
        <v/>
      </c>
      <c r="BV36" s="231" t="str">
        <f>IF(ISBLANK(Výsledky!$QO$3),"",Výsledky!QO24)</f>
        <v/>
      </c>
      <c r="BW36" s="263" t="str">
        <f>IF(ISBLANK(Výsledky!$QV$3),"",Výsledky!QV24)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16" t="s">
        <v>125</v>
      </c>
      <c r="C37" s="48">
        <f>Tipy!A48</f>
        <v>49</v>
      </c>
      <c r="D37" s="218" t="str">
        <f>IF(Tipy!B48="","",Tipy!B48)</f>
        <v>netocil</v>
      </c>
      <c r="E37" s="46">
        <f>SUM(F37:J37)</f>
        <v>1340</v>
      </c>
      <c r="F37" s="222">
        <f>IF(ISBLANK(Výsledky!$I$3),"-",SUM(K37:O37,Q37,S37,U37,V37,X37,Z37,AB37,AC37,AE37:AG37,AI37,AK37:AM37,AP37,AS37:AU37,AW37,AY37,BB37,BD37,BG37:BJ37,BL37,BO37,BP37,BR37,BT37,BU37))</f>
        <v>800</v>
      </c>
      <c r="G37" s="242">
        <f>IF(ISBLANK(Výsledky!$AY$3),"-",SUM(P37,T37,W37,AA37,AD37,AH37,AV37,AX37,BC37,BE37,BK37,BM37,BQ37,BS37,BV37))</f>
        <v>310</v>
      </c>
      <c r="H37" s="243">
        <f>IF(ISBLANK(Výsledky!$BM$3),"-",SUM(R37,Y37,AJ37,AO37,AQ37,AZ37))</f>
        <v>90</v>
      </c>
      <c r="I37" s="223">
        <f>IF(ISBLANK(Výsledky!$GI$3),"-",SUM(AN37,AR37,BA37,BF37,BN37,BW37))</f>
        <v>140</v>
      </c>
      <c r="J37" s="237" t="str">
        <f>IF(ISBLANK(Výsledky!$I$3),"",Výsledky!I54)</f>
        <v>-</v>
      </c>
      <c r="K37" s="240">
        <f>IF(ISBLANK(Výsledky!$P$3),"",Výsledky!P54)</f>
        <v>20</v>
      </c>
      <c r="L37" s="241">
        <f>IF(ISBLANK(Výsledky!$W$3),"",Výsledky!W54)</f>
        <v>40</v>
      </c>
      <c r="M37" s="231">
        <f>IF(ISBLANK(Výsledky!$AD$3),"",Výsledky!AD54)</f>
        <v>40</v>
      </c>
      <c r="N37" s="231" t="str">
        <f>IF(ISBLANK(Výsledky!$AK$3),"",Výsledky!AK54)</f>
        <v>-</v>
      </c>
      <c r="O37" s="231">
        <f>IF(ISBLANK(Výsledky!$AR$3),"",Výsledky!AR54)</f>
        <v>40</v>
      </c>
      <c r="P37" s="231">
        <f>IF(ISBLANK(Výsledky!$AY$3),"",Výsledky!AY54)</f>
        <v>60</v>
      </c>
      <c r="Q37" s="231">
        <f>IF(ISBLANK(Výsledky!$BF$3),"",Výsledky!BF54)</f>
        <v>40</v>
      </c>
      <c r="R37" s="231">
        <f>IF(ISBLANK(Výsledky!$BM$3),"",Výsledky!BM54)</f>
        <v>20</v>
      </c>
      <c r="S37" s="231" t="str">
        <f>IF(ISBLANK(Výsledky!$BT$3),"",Výsledky!BT54)</f>
        <v>-</v>
      </c>
      <c r="T37" s="231">
        <f>IF(ISBLANK(Výsledky!$CA$3),"",Výsledky!CA54)</f>
        <v>20</v>
      </c>
      <c r="U37" s="231">
        <f>IF(ISBLANK(Výsledky!$CH$3),"",Výsledky!CH54)</f>
        <v>20</v>
      </c>
      <c r="V37" s="231">
        <f>IF(ISBLANK(Výsledky!$CO$3),"",Výsledky!CO54)</f>
        <v>40</v>
      </c>
      <c r="W37" s="231">
        <f>IF(ISBLANK(Výsledky!$CV$3),"",Výsledky!CV54)</f>
        <v>40</v>
      </c>
      <c r="X37" s="231">
        <f>IF(ISBLANK(Výsledky!$DC$3),"",Výsledky!DC54)</f>
        <v>40</v>
      </c>
      <c r="Y37" s="231">
        <f>IF(ISBLANK(Výsledky!$DJ$3),"",Výsledky!DJ54)</f>
        <v>30</v>
      </c>
      <c r="Z37" s="231">
        <f>IF(ISBLANK(Výsledky!$DQ$3),"",Výsledky!DQ54)</f>
        <v>0</v>
      </c>
      <c r="AA37" s="231">
        <f>IF(ISBLANK(Výsledky!$DX$3),"",Výsledky!DX54)</f>
        <v>20</v>
      </c>
      <c r="AB37" s="231">
        <f>IF(ISBLANK(Výsledky!$EE$3),"",Výsledky!EE54)</f>
        <v>40</v>
      </c>
      <c r="AC37" s="231">
        <f>IF(ISBLANK(Výsledky!$EL$3),"",Výsledky!EL54)</f>
        <v>20</v>
      </c>
      <c r="AD37" s="231">
        <f>IF(ISBLANK(Výsledky!$ES$3),"",Výsledky!ES54)</f>
        <v>80</v>
      </c>
      <c r="AE37" s="231">
        <f>IF(ISBLANK(Výsledky!$EZ$3),"",Výsledky!EZ54)</f>
        <v>40</v>
      </c>
      <c r="AF37" s="231" t="str">
        <f>IF(ISBLANK(Výsledky!$FG$3),"",Výsledky!FG54)</f>
        <v>-</v>
      </c>
      <c r="AG37" s="231">
        <f>IF(ISBLANK(Výsledky!$FN$3),"",Výsledky!FN54)</f>
        <v>60</v>
      </c>
      <c r="AH37" s="231">
        <f>IF(ISBLANK(Výsledky!$FU$3),"",Výsledky!FU54)</f>
        <v>10</v>
      </c>
      <c r="AI37" s="231">
        <f>IF(ISBLANK(Výsledky!$GB$3),"",Výsledky!GB54)</f>
        <v>0</v>
      </c>
      <c r="AJ37" s="231">
        <f>IF(ISBLANK(Výsledky!$GI$3),"",Výsledky!GI54)</f>
        <v>20</v>
      </c>
      <c r="AK37" s="231">
        <f>IF(ISBLANK(Výsledky!$GP$3),"",Výsledky!GP54)</f>
        <v>20</v>
      </c>
      <c r="AL37" s="231">
        <f>IF(ISBLANK(Výsledky!$GW$3),"",Výsledky!GW54)</f>
        <v>40</v>
      </c>
      <c r="AM37" s="231">
        <f>IF(ISBLANK(Výsledky!$HD$3),"",Výsledky!HD54)</f>
        <v>60</v>
      </c>
      <c r="AN37" s="231">
        <f>IF(ISBLANK(Výsledky!$HK$3),"",Výsledky!HK54)</f>
        <v>20</v>
      </c>
      <c r="AO37" s="231">
        <f>IF(ISBLANK(Výsledky!$HR$3),"",Výsledky!HR54)</f>
        <v>20</v>
      </c>
      <c r="AP37" s="231">
        <f>IF(ISBLANK(Výsledky!$HY$3),"",Výsledky!HY54)</f>
        <v>40</v>
      </c>
      <c r="AQ37" s="231">
        <f>IF(ISBLANK(Výsledky!$IF$3),"",Výsledky!IF54)</f>
        <v>0</v>
      </c>
      <c r="AR37" s="231">
        <f>IF(ISBLANK(Výsledky!$IM$3),"",Výsledky!IM54)</f>
        <v>70</v>
      </c>
      <c r="AS37" s="231">
        <f>IF(ISBLANK(Výsledky!$IT$3),"",Výsledky!IT54)</f>
        <v>30</v>
      </c>
      <c r="AT37" s="231">
        <f>IF(ISBLANK(Výsledky!$JA$3),"",Výsledky!JA54)</f>
        <v>0</v>
      </c>
      <c r="AU37" s="231">
        <f>IF(ISBLANK(Výsledky!$JH$3),"",Výsledky!JH54)</f>
        <v>40</v>
      </c>
      <c r="AV37" s="231" t="str">
        <f>IF(ISBLANK(Výsledky!$JO$3),"",Výsledky!JO54)</f>
        <v/>
      </c>
      <c r="AW37" s="231">
        <f>IF(ISBLANK(Výsledky!$JV$3),"",Výsledky!JV54)</f>
        <v>40</v>
      </c>
      <c r="AX37" s="231" t="str">
        <f>IF(ISBLANK(Výsledky!$KC$3),"",Výsledky!KC54)</f>
        <v/>
      </c>
      <c r="AY37" s="231">
        <f>IF(ISBLANK(Výsledky!$KJ$3),"",Výsledky!KJ54)</f>
        <v>30</v>
      </c>
      <c r="AZ37" s="231">
        <f>IF(ISBLANK(Výsledky!$KQ$3),"",Výsledky!KQ54)</f>
        <v>0</v>
      </c>
      <c r="BA37" s="231">
        <f>IF(ISBLANK(Výsledky!$KX$3),"",Výsledky!KX54)</f>
        <v>30</v>
      </c>
      <c r="BB37" s="231">
        <f>IF(ISBLANK(Výsledky!$LE$3),"",Výsledky!LE54)</f>
        <v>20</v>
      </c>
      <c r="BC37" s="231">
        <f>IF(ISBLANK(Výsledky!$LL$3),"",Výsledky!LL54)</f>
        <v>20</v>
      </c>
      <c r="BD37" s="231">
        <f>IF(ISBLANK(Výsledky!$LS$3),"",Výsledky!LS54)</f>
        <v>0</v>
      </c>
      <c r="BE37" s="231">
        <f>IF(ISBLANK(Výsledky!$LZ$3),"",Výsledky!LZ54)</f>
        <v>60</v>
      </c>
      <c r="BF37" s="231">
        <f>IF(ISBLANK(Výsledky!$MG$3),"",Výsledky!MG54)</f>
        <v>20</v>
      </c>
      <c r="BG37" s="231" t="str">
        <f>IF(ISBLANK(Výsledky!$MN$3),"",Výsledky!MN54)</f>
        <v/>
      </c>
      <c r="BH37" s="231">
        <f>IF(ISBLANK(Výsledky!$MU$3),"",Výsledky!MU54)</f>
        <v>40</v>
      </c>
      <c r="BI37" s="231" t="str">
        <f>IF(ISBLANK(Výsledky!$NB$3),"",Výsledky!NB54)</f>
        <v/>
      </c>
      <c r="BJ37" s="231" t="str">
        <f>IF(ISBLANK(Výsledky!$NI$3),"",Výsledky!NI54)</f>
        <v/>
      </c>
      <c r="BK37" s="231" t="str">
        <f>IF(ISBLANK(Výsledky!$NP$3),"",Výsledky!NP54)</f>
        <v/>
      </c>
      <c r="BL37" s="231" t="str">
        <f>IF(ISBLANK(Výsledky!$NW$3),"",Výsledky!NW54)</f>
        <v/>
      </c>
      <c r="BM37" s="231" t="str">
        <f>IF(ISBLANK(Výsledky!$OD$3),"",Výsledky!OD54)</f>
        <v/>
      </c>
      <c r="BN37" s="231" t="str">
        <f>IF(ISBLANK(Výsledky!$OK$3),"",Výsledky!OK54)</f>
        <v/>
      </c>
      <c r="BO37" s="231" t="str">
        <f>IF(ISBLANK(Výsledky!$OR$3),"",Výsledky!OR54)</f>
        <v/>
      </c>
      <c r="BP37" s="231" t="str">
        <f>IF(ISBLANK(Výsledky!$OY$3),"",Výsledky!OY54)</f>
        <v/>
      </c>
      <c r="BQ37" s="231" t="str">
        <f>IF(ISBLANK(Výsledky!$PF$3),"",Výsledky!PF54)</f>
        <v/>
      </c>
      <c r="BR37" s="231" t="str">
        <f>IF(ISBLANK(Výsledky!$PM$3),"",Výsledky!PM54)</f>
        <v/>
      </c>
      <c r="BS37" s="231" t="str">
        <f>IF(ISBLANK(Výsledky!$PT$3),"",Výsledky!PT54)</f>
        <v/>
      </c>
      <c r="BT37" s="231" t="str">
        <f>IF(ISBLANK(Výsledky!$QA$3),"",Výsledky!QA54)</f>
        <v/>
      </c>
      <c r="BU37" s="231" t="str">
        <f>IF(ISBLANK(Výsledky!$QH$3),"",Výsledky!QH54)</f>
        <v/>
      </c>
      <c r="BV37" s="231" t="str">
        <f>IF(ISBLANK(Výsledky!$QO$3),"",Výsledky!QO54)</f>
        <v/>
      </c>
      <c r="BW37" s="263" t="str">
        <f>IF(ISBLANK(Výsledky!$QV$3),"",Výsledky!QV54)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16" t="s">
        <v>126</v>
      </c>
      <c r="C38" s="48">
        <f>Tipy!A68</f>
        <v>60</v>
      </c>
      <c r="D38" s="218" t="str">
        <f>IF(Tipy!B68="","",Tipy!B68)</f>
        <v>suflo</v>
      </c>
      <c r="E38" s="46">
        <f>SUM(F38:J38)</f>
        <v>1340</v>
      </c>
      <c r="F38" s="222">
        <f>IF(ISBLANK(Výsledky!$I$3),"-",SUM(K38:O38,Q38,S38,U38,V38,X38,Z38,AB38,AC38,AE38:AG38,AI38,AK38:AM38,AP38,AS38:AU38,AW38,AY38,BB38,BD38,BG38:BJ38,BL38,BO38,BP38,BR38,BT38,BU38))</f>
        <v>850</v>
      </c>
      <c r="G38" s="242">
        <f>IF(ISBLANK(Výsledky!$AY$3),"-",SUM(P38,T38,W38,AA38,AD38,AH38,AV38,AX38,BC38,BE38,BK38,BM38,BQ38,BS38,BV38))</f>
        <v>260</v>
      </c>
      <c r="H38" s="243">
        <f>IF(ISBLANK(Výsledky!$BM$3),"-",SUM(R38,Y38,AJ38,AO38,AQ38,AZ38))</f>
        <v>190</v>
      </c>
      <c r="I38" s="223">
        <f>IF(ISBLANK(Výsledky!$GI$3),"-",SUM(AN38,AR38,BA38,BF38,BN38,BW38))</f>
        <v>40</v>
      </c>
      <c r="J38" s="237" t="str">
        <f>IF(ISBLANK(Výsledky!$I$3),"",Výsledky!I72)</f>
        <v>-</v>
      </c>
      <c r="K38" s="240">
        <f>IF(ISBLANK(Výsledky!$P$3),"",Výsledky!P74)</f>
        <v>30</v>
      </c>
      <c r="L38" s="241">
        <f>IF(ISBLANK(Výsledky!$W$3),"",Výsledky!W74)</f>
        <v>60</v>
      </c>
      <c r="M38" s="231">
        <f>IF(ISBLANK(Výsledky!$AD$3),"",Výsledky!AD74)</f>
        <v>20</v>
      </c>
      <c r="N38" s="231">
        <f>IF(ISBLANK(Výsledky!$AK$3),"",Výsledky!AK74)</f>
        <v>40</v>
      </c>
      <c r="O38" s="231">
        <f>IF(ISBLANK(Výsledky!$AR$3),"",Výsledky!AR74)</f>
        <v>50</v>
      </c>
      <c r="P38" s="231">
        <f>IF(ISBLANK(Výsledky!$AY$3),"",Výsledky!AY74)</f>
        <v>40</v>
      </c>
      <c r="Q38" s="231">
        <f>IF(ISBLANK(Výsledky!$BF$3),"",Výsledky!BF74)</f>
        <v>50</v>
      </c>
      <c r="R38" s="231">
        <f>IF(ISBLANK(Výsledky!$BM$3),"",Výsledky!BM74)</f>
        <v>60</v>
      </c>
      <c r="S38" s="231">
        <f>IF(ISBLANK(Výsledky!$BT$3),"",Výsledky!BT74)</f>
        <v>0</v>
      </c>
      <c r="T38" s="231">
        <f>IF(ISBLANK(Výsledky!$CA$3),"",Výsledky!CA74)</f>
        <v>20</v>
      </c>
      <c r="U38" s="231">
        <f>IF(ISBLANK(Výsledky!$CH$3),"",Výsledky!CH74)</f>
        <v>20</v>
      </c>
      <c r="V38" s="231">
        <f>IF(ISBLANK(Výsledky!$CO$3),"",Výsledky!CO74)</f>
        <v>20</v>
      </c>
      <c r="W38" s="231">
        <f>IF(ISBLANK(Výsledky!$CV$3),"",Výsledky!CV74)</f>
        <v>40</v>
      </c>
      <c r="X38" s="231">
        <f>IF(ISBLANK(Výsledky!$DC$3),"",Výsledky!DC74)</f>
        <v>40</v>
      </c>
      <c r="Y38" s="231">
        <f>IF(ISBLANK(Výsledky!$DJ$3),"",Výsledky!DJ74)</f>
        <v>70</v>
      </c>
      <c r="Z38" s="231">
        <f>IF(ISBLANK(Výsledky!$DQ$3),"",Výsledky!DQ74)</f>
        <v>0</v>
      </c>
      <c r="AA38" s="231" t="str">
        <f>IF(ISBLANK(Výsledky!$DX$3),"",Výsledky!DX74)</f>
        <v>-</v>
      </c>
      <c r="AB38" s="231">
        <f>IF(ISBLANK(Výsledky!$EE$3),"",Výsledky!EE74)</f>
        <v>40</v>
      </c>
      <c r="AC38" s="231">
        <f>IF(ISBLANK(Výsledky!$EL$3),"",Výsledky!EL74)</f>
        <v>20</v>
      </c>
      <c r="AD38" s="231">
        <f>IF(ISBLANK(Výsledky!$ES$3),"",Výsledky!ES74)</f>
        <v>60</v>
      </c>
      <c r="AE38" s="231">
        <f>IF(ISBLANK(Výsledky!$EZ$3),"",Výsledky!EZ74)</f>
        <v>20</v>
      </c>
      <c r="AF38" s="231">
        <f>IF(ISBLANK(Výsledky!$FG$3),"",Výsledky!FG74)</f>
        <v>60</v>
      </c>
      <c r="AG38" s="231">
        <f>IF(ISBLANK(Výsledky!$FN$3),"",Výsledky!FN74)</f>
        <v>40</v>
      </c>
      <c r="AH38" s="231">
        <f>IF(ISBLANK(Výsledky!$FU$3),"",Výsledky!FU74)</f>
        <v>0</v>
      </c>
      <c r="AI38" s="231">
        <f>IF(ISBLANK(Výsledky!$GB$3),"",Výsledky!GB74)</f>
        <v>10</v>
      </c>
      <c r="AJ38" s="231">
        <f>IF(ISBLANK(Výsledky!$GI$3),"",Výsledky!GI74)</f>
        <v>20</v>
      </c>
      <c r="AK38" s="231">
        <f>IF(ISBLANK(Výsledky!$GP$3),"",Výsledky!GP74)</f>
        <v>30</v>
      </c>
      <c r="AL38" s="231">
        <f>IF(ISBLANK(Výsledky!$GW$3),"",Výsledky!GW74)</f>
        <v>50</v>
      </c>
      <c r="AM38" s="231">
        <f>IF(ISBLANK(Výsledky!$HD$3),"",Výsledky!HD74)</f>
        <v>20</v>
      </c>
      <c r="AN38" s="231" t="str">
        <f>IF(ISBLANK(Výsledky!$HK$3),"",Výsledky!HK74)</f>
        <v>-</v>
      </c>
      <c r="AO38" s="231">
        <f>IF(ISBLANK(Výsledky!$HR$3),"",Výsledky!HR74)</f>
        <v>40</v>
      </c>
      <c r="AP38" s="231">
        <f>IF(ISBLANK(Výsledky!$HY$3),"",Výsledky!HY74)</f>
        <v>40</v>
      </c>
      <c r="AQ38" s="231">
        <f>IF(ISBLANK(Výsledky!$IF$3),"",Výsledky!IF74)</f>
        <v>0</v>
      </c>
      <c r="AR38" s="231">
        <f>IF(ISBLANK(Výsledky!$IM$3),"",Výsledky!IM74)</f>
        <v>20</v>
      </c>
      <c r="AS38" s="231">
        <f>IF(ISBLANK(Výsledky!$IT$3),"",Výsledky!IT74)</f>
        <v>40</v>
      </c>
      <c r="AT38" s="231">
        <f>IF(ISBLANK(Výsledky!$JA$3),"",Výsledky!JA74)</f>
        <v>0</v>
      </c>
      <c r="AU38" s="231" t="str">
        <f>IF(ISBLANK(Výsledky!$JH$3),"",Výsledky!JH74)</f>
        <v>-</v>
      </c>
      <c r="AV38" s="231" t="str">
        <f>IF(ISBLANK(Výsledky!$JO$3),"",Výsledky!JO74)</f>
        <v/>
      </c>
      <c r="AW38" s="231" t="str">
        <f>IF(ISBLANK(Výsledky!$JV$3),"",Výsledky!JV74)</f>
        <v>-</v>
      </c>
      <c r="AX38" s="231" t="str">
        <f>IF(ISBLANK(Výsledky!$KC$3),"",Výsledky!KC74)</f>
        <v/>
      </c>
      <c r="AY38" s="231">
        <f>IF(ISBLANK(Výsledky!$KJ$3),"",Výsledky!KJ74)</f>
        <v>80</v>
      </c>
      <c r="AZ38" s="231" t="str">
        <f>IF(ISBLANK(Výsledky!$KQ$3),"",Výsledky!KQ74)</f>
        <v>-</v>
      </c>
      <c r="BA38" s="231">
        <f>IF(ISBLANK(Výsledky!$KX$3),"",Výsledky!KX74)</f>
        <v>20</v>
      </c>
      <c r="BB38" s="231">
        <f>IF(ISBLANK(Výsledky!$LE$3),"",Výsledky!LE74)</f>
        <v>40</v>
      </c>
      <c r="BC38" s="231">
        <f>IF(ISBLANK(Výsledky!$LL$3),"",Výsledky!LL74)</f>
        <v>40</v>
      </c>
      <c r="BD38" s="231">
        <f>IF(ISBLANK(Výsledky!$LS$3),"",Výsledky!LS74)</f>
        <v>30</v>
      </c>
      <c r="BE38" s="231">
        <f>IF(ISBLANK(Výsledky!$LZ$3),"",Výsledky!LZ74)</f>
        <v>60</v>
      </c>
      <c r="BF38" s="231" t="str">
        <f>IF(ISBLANK(Výsledky!$MG$3),"",Výsledky!MG74)</f>
        <v>-</v>
      </c>
      <c r="BG38" s="231" t="str">
        <f>IF(ISBLANK(Výsledky!$MN$3),"",Výsledky!MN74)</f>
        <v/>
      </c>
      <c r="BH38" s="231" t="str">
        <f>IF(ISBLANK(Výsledky!$MU$3),"",Výsledky!MU74)</f>
        <v>-</v>
      </c>
      <c r="BI38" s="231" t="str">
        <f>IF(ISBLANK(Výsledky!$NB$3),"",Výsledky!NB74)</f>
        <v/>
      </c>
      <c r="BJ38" s="231" t="str">
        <f>IF(ISBLANK(Výsledky!$NI$3),"",Výsledky!NI74)</f>
        <v/>
      </c>
      <c r="BK38" s="231" t="str">
        <f>IF(ISBLANK(Výsledky!$NP$3),"",Výsledky!NP74)</f>
        <v/>
      </c>
      <c r="BL38" s="231" t="str">
        <f>IF(ISBLANK(Výsledky!$NW$3),"",Výsledky!NW74)</f>
        <v/>
      </c>
      <c r="BM38" s="231" t="str">
        <f>IF(ISBLANK(Výsledky!$OD$3),"",Výsledky!OD74)</f>
        <v/>
      </c>
      <c r="BN38" s="231" t="str">
        <f>IF(ISBLANK(Výsledky!$OK$3),"",Výsledky!OK74)</f>
        <v/>
      </c>
      <c r="BO38" s="231" t="str">
        <f>IF(ISBLANK(Výsledky!$OR$3),"",Výsledky!OR74)</f>
        <v/>
      </c>
      <c r="BP38" s="231" t="str">
        <f>IF(ISBLANK(Výsledky!$OY$3),"",Výsledky!OY74)</f>
        <v/>
      </c>
      <c r="BQ38" s="231" t="str">
        <f>IF(ISBLANK(Výsledky!$PF$3),"",Výsledky!PF74)</f>
        <v/>
      </c>
      <c r="BR38" s="231" t="str">
        <f>IF(ISBLANK(Výsledky!$PM$3),"",Výsledky!PM74)</f>
        <v/>
      </c>
      <c r="BS38" s="231" t="str">
        <f>IF(ISBLANK(Výsledky!$PT$3),"",Výsledky!PT74)</f>
        <v/>
      </c>
      <c r="BT38" s="231" t="str">
        <f>IF(ISBLANK(Výsledky!$QA$3),"",Výsledky!QA74)</f>
        <v/>
      </c>
      <c r="BU38" s="231" t="str">
        <f>IF(ISBLANK(Výsledky!$QH$3),"",Výsledky!QH74)</f>
        <v/>
      </c>
      <c r="BV38" s="231" t="str">
        <f>IF(ISBLANK(Výsledky!$QO$3),"",Výsledky!QO74)</f>
        <v/>
      </c>
      <c r="BW38" s="263" t="str">
        <f>IF(ISBLANK(Výsledky!$QV$3),"",Výsledky!QV74)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16" t="s">
        <v>127</v>
      </c>
      <c r="C39" s="48">
        <f>Tipy!A76</f>
        <v>21</v>
      </c>
      <c r="D39" s="218" t="str">
        <f>IF(Tipy!B76="","",Tipy!B76)</f>
        <v>wasco</v>
      </c>
      <c r="E39" s="46">
        <f>SUM(F39:J39)</f>
        <v>1320</v>
      </c>
      <c r="F39" s="222">
        <f>IF(ISBLANK(Výsledky!$I$3),"-",SUM(K39:O39,Q39,S39,U39,V39,X39,Z39,AB39,AC39,AE39:AG39,AI39,AK39:AM39,AP39,AS39:AU39,AW39,AY39,BB39,BD39,BG39:BJ39,BL39,BO39,BP39,BR39,BT39,BU39))</f>
        <v>750</v>
      </c>
      <c r="G39" s="242">
        <f>IF(ISBLANK(Výsledky!$AY$3),"-",SUM(P39,T39,W39,AA39,AD39,AH39,AV39,AX39,BC39,BE39,BK39,BM39,BQ39,BS39,BV39))</f>
        <v>230</v>
      </c>
      <c r="H39" s="243">
        <f>IF(ISBLANK(Výsledky!$BM$3),"-",SUM(R39,Y39,AJ39,AO39,AQ39,AZ39))</f>
        <v>200</v>
      </c>
      <c r="I39" s="223">
        <f>IF(ISBLANK(Výsledky!$GI$3),"-",SUM(AN39,AR39,BA39,BF39,BN39,BW39))</f>
        <v>140</v>
      </c>
      <c r="J39" s="237" t="str">
        <f>IF(ISBLANK(Výsledky!$I$3),"",Výsledky!I79)</f>
        <v>-</v>
      </c>
      <c r="K39" s="240">
        <f>IF(ISBLANK(Výsledky!$P$3),"",Výsledky!P82)</f>
        <v>0</v>
      </c>
      <c r="L39" s="241">
        <f>IF(ISBLANK(Výsledky!$W$3),"",Výsledky!W82)</f>
        <v>20</v>
      </c>
      <c r="M39" s="231">
        <f>IF(ISBLANK(Výsledky!$AD$3),"",Výsledky!AD82)</f>
        <v>20</v>
      </c>
      <c r="N39" s="231">
        <f>IF(ISBLANK(Výsledky!$AK$3),"",Výsledky!AK82)</f>
        <v>20</v>
      </c>
      <c r="O39" s="231">
        <f>IF(ISBLANK(Výsledky!$AR$3),"",Výsledky!AR82)</f>
        <v>60</v>
      </c>
      <c r="P39" s="231">
        <f>IF(ISBLANK(Výsledky!$AY$3),"",Výsledky!AY82)</f>
        <v>40</v>
      </c>
      <c r="Q39" s="231">
        <f>IF(ISBLANK(Výsledky!$BF$3),"",Výsledky!BF82)</f>
        <v>80</v>
      </c>
      <c r="R39" s="231">
        <f>IF(ISBLANK(Výsledky!$BM$3),"",Výsledky!BM82)</f>
        <v>40</v>
      </c>
      <c r="S39" s="231">
        <f>IF(ISBLANK(Výsledky!$BT$3),"",Výsledky!BT82)</f>
        <v>0</v>
      </c>
      <c r="T39" s="231">
        <f>IF(ISBLANK(Výsledky!$CA$3),"",Výsledky!CA82)</f>
        <v>50</v>
      </c>
      <c r="U39" s="231">
        <f>IF(ISBLANK(Výsledky!$CH$3),"",Výsledky!CH82)</f>
        <v>0</v>
      </c>
      <c r="V39" s="231">
        <f>IF(ISBLANK(Výsledky!$CO$3),"",Výsledky!CO82)</f>
        <v>40</v>
      </c>
      <c r="W39" s="231">
        <f>IF(ISBLANK(Výsledky!$CV$3),"",Výsledky!CV82)</f>
        <v>40</v>
      </c>
      <c r="X39" s="231">
        <f>IF(ISBLANK(Výsledky!$DC$3),"",Výsledky!DC82)</f>
        <v>40</v>
      </c>
      <c r="Y39" s="231">
        <f>IF(ISBLANK(Výsledky!$DJ$3),"",Výsledky!DJ82)</f>
        <v>80</v>
      </c>
      <c r="Z39" s="231">
        <f>IF(ISBLANK(Výsledky!$DQ$3),"",Výsledky!DQ82)</f>
        <v>0</v>
      </c>
      <c r="AA39" s="231">
        <f>IF(ISBLANK(Výsledky!$DX$3),"",Výsledky!DX82)</f>
        <v>0</v>
      </c>
      <c r="AB39" s="231">
        <f>IF(ISBLANK(Výsledky!$EE$3),"",Výsledky!EE82)</f>
        <v>50</v>
      </c>
      <c r="AC39" s="231">
        <f>IF(ISBLANK(Výsledky!$EL$3),"",Výsledky!EL82)</f>
        <v>0</v>
      </c>
      <c r="AD39" s="231">
        <f>IF(ISBLANK(Výsledky!$ES$3),"",Výsledky!ES82)</f>
        <v>50</v>
      </c>
      <c r="AE39" s="231">
        <f>IF(ISBLANK(Výsledky!$EZ$3),"",Výsledky!EZ82)</f>
        <v>20</v>
      </c>
      <c r="AF39" s="231">
        <f>IF(ISBLANK(Výsledky!$FG$3),"",Výsledky!FG82)</f>
        <v>60</v>
      </c>
      <c r="AG39" s="231">
        <f>IF(ISBLANK(Výsledky!$FN$3),"",Výsledky!FN82)</f>
        <v>20</v>
      </c>
      <c r="AH39" s="231">
        <f>IF(ISBLANK(Výsledky!$FU$3),"",Výsledky!FU82)</f>
        <v>10</v>
      </c>
      <c r="AI39" s="231">
        <f>IF(ISBLANK(Výsledky!$GB$3),"",Výsledky!GB82)</f>
        <v>0</v>
      </c>
      <c r="AJ39" s="231">
        <f>IF(ISBLANK(Výsledky!$GI$3),"",Výsledky!GI82)</f>
        <v>40</v>
      </c>
      <c r="AK39" s="231">
        <f>IF(ISBLANK(Výsledky!$GP$3),"",Výsledky!GP82)</f>
        <v>0</v>
      </c>
      <c r="AL39" s="231">
        <f>IF(ISBLANK(Výsledky!$GW$3),"",Výsledky!GW82)</f>
        <v>30</v>
      </c>
      <c r="AM39" s="231">
        <f>IF(ISBLANK(Výsledky!$HD$3),"",Výsledky!HD82)</f>
        <v>40</v>
      </c>
      <c r="AN39" s="231">
        <f>IF(ISBLANK(Výsledky!$HK$3),"",Výsledky!HK82)</f>
        <v>20</v>
      </c>
      <c r="AO39" s="231">
        <f>IF(ISBLANK(Výsledky!$HR$3),"",Výsledky!HR82)</f>
        <v>30</v>
      </c>
      <c r="AP39" s="231">
        <f>IF(ISBLANK(Výsledky!$HY$3),"",Výsledky!HY82)</f>
        <v>40</v>
      </c>
      <c r="AQ39" s="231">
        <f>IF(ISBLANK(Výsledky!$IF$3),"",Výsledky!IF82)</f>
        <v>10</v>
      </c>
      <c r="AR39" s="231">
        <f>IF(ISBLANK(Výsledky!$IM$3),"",Výsledky!IM82)</f>
        <v>70</v>
      </c>
      <c r="AS39" s="231">
        <f>IF(ISBLANK(Výsledky!$IT$3),"",Výsledky!IT82)</f>
        <v>50</v>
      </c>
      <c r="AT39" s="231">
        <f>IF(ISBLANK(Výsledky!$JA$3),"",Výsledky!JA82)</f>
        <v>0</v>
      </c>
      <c r="AU39" s="231">
        <f>IF(ISBLANK(Výsledky!$JH$3),"",Výsledky!JH82)</f>
        <v>40</v>
      </c>
      <c r="AV39" s="231" t="str">
        <f>IF(ISBLANK(Výsledky!$JO$3),"",Výsledky!JO82)</f>
        <v/>
      </c>
      <c r="AW39" s="231">
        <f>IF(ISBLANK(Výsledky!$JV$3),"",Výsledky!JV82)</f>
        <v>20</v>
      </c>
      <c r="AX39" s="231" t="str">
        <f>IF(ISBLANK(Výsledky!$KC$3),"",Výsledky!KC82)</f>
        <v/>
      </c>
      <c r="AY39" s="231">
        <f>IF(ISBLANK(Výsledky!$KJ$3),"",Výsledky!KJ82)</f>
        <v>50</v>
      </c>
      <c r="AZ39" s="231">
        <f>IF(ISBLANK(Výsledky!$KQ$3),"",Výsledky!KQ82)</f>
        <v>0</v>
      </c>
      <c r="BA39" s="231">
        <f>IF(ISBLANK(Výsledky!$KX$3),"",Výsledky!KX82)</f>
        <v>30</v>
      </c>
      <c r="BB39" s="231">
        <f>IF(ISBLANK(Výsledky!$LE$3),"",Výsledky!LE82)</f>
        <v>30</v>
      </c>
      <c r="BC39" s="231">
        <f>IF(ISBLANK(Výsledky!$LL$3),"",Výsledky!LL82)</f>
        <v>20</v>
      </c>
      <c r="BD39" s="231">
        <f>IF(ISBLANK(Výsledky!$LS$3),"",Výsledky!LS82)</f>
        <v>0</v>
      </c>
      <c r="BE39" s="231">
        <f>IF(ISBLANK(Výsledky!$LZ$3),"",Výsledky!LZ82)</f>
        <v>20</v>
      </c>
      <c r="BF39" s="231">
        <f>IF(ISBLANK(Výsledky!$MG$3),"",Výsledky!MG82)</f>
        <v>20</v>
      </c>
      <c r="BG39" s="231" t="str">
        <f>IF(ISBLANK(Výsledky!$MN$3),"",Výsledky!MN82)</f>
        <v/>
      </c>
      <c r="BH39" s="231">
        <f>IF(ISBLANK(Výsledky!$MU$3),"",Výsledky!MU82)</f>
        <v>20</v>
      </c>
      <c r="BI39" s="231" t="str">
        <f>IF(ISBLANK(Výsledky!$NB$3),"",Výsledky!NB82)</f>
        <v/>
      </c>
      <c r="BJ39" s="231" t="str">
        <f>IF(ISBLANK(Výsledky!$NI$3),"",Výsledky!NI82)</f>
        <v/>
      </c>
      <c r="BK39" s="231" t="str">
        <f>IF(ISBLANK(Výsledky!$NP$3),"",Výsledky!NP82)</f>
        <v/>
      </c>
      <c r="BL39" s="231" t="str">
        <f>IF(ISBLANK(Výsledky!$NW$3),"",Výsledky!NW82)</f>
        <v/>
      </c>
      <c r="BM39" s="231" t="str">
        <f>IF(ISBLANK(Výsledky!$OD$3),"",Výsledky!OD82)</f>
        <v/>
      </c>
      <c r="BN39" s="231" t="str">
        <f>IF(ISBLANK(Výsledky!$OK$3),"",Výsledky!OK82)</f>
        <v/>
      </c>
      <c r="BO39" s="231" t="str">
        <f>IF(ISBLANK(Výsledky!$OR$3),"",Výsledky!OR82)</f>
        <v/>
      </c>
      <c r="BP39" s="231" t="str">
        <f>IF(ISBLANK(Výsledky!$OY$3),"",Výsledky!OY82)</f>
        <v/>
      </c>
      <c r="BQ39" s="231" t="str">
        <f>IF(ISBLANK(Výsledky!$PF$3),"",Výsledky!PF82)</f>
        <v/>
      </c>
      <c r="BR39" s="231" t="str">
        <f>IF(ISBLANK(Výsledky!$PM$3),"",Výsledky!PM82)</f>
        <v/>
      </c>
      <c r="BS39" s="231" t="str">
        <f>IF(ISBLANK(Výsledky!$PT$3),"",Výsledky!PT82)</f>
        <v/>
      </c>
      <c r="BT39" s="231" t="str">
        <f>IF(ISBLANK(Výsledky!$QA$3),"",Výsledky!QA82)</f>
        <v/>
      </c>
      <c r="BU39" s="231" t="str">
        <f>IF(ISBLANK(Výsledky!$QH$3),"",Výsledky!QH82)</f>
        <v/>
      </c>
      <c r="BV39" s="231" t="str">
        <f>IF(ISBLANK(Výsledky!$QO$3),"",Výsledky!QO82)</f>
        <v/>
      </c>
      <c r="BW39" s="263" t="str">
        <f>IF(ISBLANK(Výsledky!$QV$3),"",Výsledky!QV82)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16" t="s">
        <v>128</v>
      </c>
      <c r="C40" s="48">
        <f>Tipy!A8</f>
        <v>36</v>
      </c>
      <c r="D40" s="218" t="str">
        <f>IF(Tipy!B8="","",Tipy!B8)</f>
        <v>Alex LFC</v>
      </c>
      <c r="E40" s="46">
        <f>SUM(F40:J40)</f>
        <v>1320</v>
      </c>
      <c r="F40" s="222">
        <f>IF(ISBLANK(Výsledky!$I$3),"-",SUM(K40:O40,Q40,S40,U40,V40,X40,Z40,AB40,AC40,AE40:AG40,AI40,AK40:AM40,AP40,AS40:AU40,AW40,AY40,BB40,BD40,BG40:BJ40,BL40,BO40,BP40,BR40,BT40,BU40))</f>
        <v>890</v>
      </c>
      <c r="G40" s="242">
        <f>IF(ISBLANK(Výsledky!$AY$3),"-",SUM(P40,T40,W40,AA40,AD40,AH40,AV40,AX40,BC40,BE40,BK40,BM40,BQ40,BS40,BV40))</f>
        <v>130</v>
      </c>
      <c r="H40" s="243">
        <f>IF(ISBLANK(Výsledky!$BM$3),"-",SUM(R40,Y40,AJ40,AO40,AQ40,AZ40))</f>
        <v>200</v>
      </c>
      <c r="I40" s="223">
        <f>IF(ISBLANK(Výsledky!$GI$3),"-",SUM(AN40,AR40,BA40,BF40,BN40,BW40))</f>
        <v>100</v>
      </c>
      <c r="J40" s="237" t="str">
        <f>IF(ISBLANK(Výsledky!$I$3),"",Výsledky!I14)</f>
        <v>-</v>
      </c>
      <c r="K40" s="240">
        <f>IF(ISBLANK(Výsledky!$P$3),"",Výsledky!P14)</f>
        <v>0</v>
      </c>
      <c r="L40" s="241">
        <f>IF(ISBLANK(Výsledky!$W$3),"",Výsledky!W14)</f>
        <v>80</v>
      </c>
      <c r="M40" s="231">
        <f>IF(ISBLANK(Výsledky!$AD$3),"",Výsledky!AD14)</f>
        <v>40</v>
      </c>
      <c r="N40" s="231">
        <f>IF(ISBLANK(Výsledky!$AK$3),"",Výsledky!AK14)</f>
        <v>20</v>
      </c>
      <c r="O40" s="231">
        <f>IF(ISBLANK(Výsledky!$AR$3),"",Výsledky!AR14)</f>
        <v>50</v>
      </c>
      <c r="P40" s="231">
        <f>IF(ISBLANK(Výsledky!$AY$3),"",Výsledky!AY14)</f>
        <v>80</v>
      </c>
      <c r="Q40" s="231" t="str">
        <f>IF(ISBLANK(Výsledky!$BF$3),"",Výsledky!BF14)</f>
        <v>-</v>
      </c>
      <c r="R40" s="231">
        <f>IF(ISBLANK(Výsledky!$BM$3),"",Výsledky!BM14)</f>
        <v>50</v>
      </c>
      <c r="S40" s="231">
        <f>IF(ISBLANK(Výsledky!$BT$3),"",Výsledky!BT14)</f>
        <v>0</v>
      </c>
      <c r="T40" s="231" t="str">
        <f>IF(ISBLANK(Výsledky!$CA$3),"",Výsledky!CA14)</f>
        <v>-</v>
      </c>
      <c r="U40" s="231">
        <f>IF(ISBLANK(Výsledky!$CH$3),"",Výsledky!CH14)</f>
        <v>30</v>
      </c>
      <c r="V40" s="231">
        <f>IF(ISBLANK(Výsledky!$CO$3),"",Výsledky!CO14)</f>
        <v>30</v>
      </c>
      <c r="W40" s="231" t="str">
        <f>IF(ISBLANK(Výsledky!$CV$3),"",Výsledky!CV14)</f>
        <v>-</v>
      </c>
      <c r="X40" s="231" t="str">
        <f>IF(ISBLANK(Výsledky!$DC$3),"",Výsledky!DC14)</f>
        <v>-</v>
      </c>
      <c r="Y40" s="231">
        <f>IF(ISBLANK(Výsledky!$DJ$3),"",Výsledky!DJ14)</f>
        <v>80</v>
      </c>
      <c r="Z40" s="231">
        <f>IF(ISBLANK(Výsledky!$DQ$3),"",Výsledky!DQ14)</f>
        <v>0</v>
      </c>
      <c r="AA40" s="231">
        <f>IF(ISBLANK(Výsledky!$DX$3),"",Výsledky!DX14)</f>
        <v>0</v>
      </c>
      <c r="AB40" s="231">
        <f>IF(ISBLANK(Výsledky!$EE$3),"",Výsledky!EE14)</f>
        <v>60</v>
      </c>
      <c r="AC40" s="231">
        <f>IF(ISBLANK(Výsledky!$EL$3),"",Výsledky!EL14)</f>
        <v>0</v>
      </c>
      <c r="AD40" s="231">
        <f>IF(ISBLANK(Výsledky!$ES$3),"",Výsledky!ES14)</f>
        <v>20</v>
      </c>
      <c r="AE40" s="231">
        <f>IF(ISBLANK(Výsledky!$EZ$3),"",Výsledky!EZ14)</f>
        <v>20</v>
      </c>
      <c r="AF40" s="231">
        <f>IF(ISBLANK(Výsledky!$FG$3),"",Výsledky!FG14)</f>
        <v>30</v>
      </c>
      <c r="AG40" s="231">
        <f>IF(ISBLANK(Výsledky!$FN$3),"",Výsledky!FN14)</f>
        <v>80</v>
      </c>
      <c r="AH40" s="231">
        <f>IF(ISBLANK(Výsledky!$FU$3),"",Výsledky!FU14)</f>
        <v>30</v>
      </c>
      <c r="AI40" s="231">
        <f>IF(ISBLANK(Výsledky!$GB$3),"",Výsledky!GB14)</f>
        <v>0</v>
      </c>
      <c r="AJ40" s="231">
        <f>IF(ISBLANK(Výsledky!$GI$3),"",Výsledky!GI14)</f>
        <v>20</v>
      </c>
      <c r="AK40" s="231">
        <f>IF(ISBLANK(Výsledky!$GP$3),"",Výsledky!GP14)</f>
        <v>60</v>
      </c>
      <c r="AL40" s="231" t="str">
        <f>IF(ISBLANK(Výsledky!$GW$3),"",Výsledky!GW14)</f>
        <v>-</v>
      </c>
      <c r="AM40" s="231">
        <f>IF(ISBLANK(Výsledky!$HD$3),"",Výsledky!HD14)</f>
        <v>20</v>
      </c>
      <c r="AN40" s="231">
        <f>IF(ISBLANK(Výsledky!$HK$3),"",Výsledky!HK14)</f>
        <v>0</v>
      </c>
      <c r="AO40" s="231">
        <f>IF(ISBLANK(Výsledky!$HR$3),"",Výsledky!HR14)</f>
        <v>20</v>
      </c>
      <c r="AP40" s="231">
        <f>IF(ISBLANK(Výsledky!$HY$3),"",Výsledky!HY14)</f>
        <v>40</v>
      </c>
      <c r="AQ40" s="231">
        <f>IF(ISBLANK(Výsledky!$IF$3),"",Výsledky!IF14)</f>
        <v>30</v>
      </c>
      <c r="AR40" s="231">
        <f>IF(ISBLANK(Výsledky!$IM$3),"",Výsledky!IM14)</f>
        <v>40</v>
      </c>
      <c r="AS40" s="231">
        <f>IF(ISBLANK(Výsledky!$IT$3),"",Výsledky!IT14)</f>
        <v>20</v>
      </c>
      <c r="AT40" s="231">
        <f>IF(ISBLANK(Výsledky!$JA$3),"",Výsledky!JA14)</f>
        <v>0</v>
      </c>
      <c r="AU40" s="231">
        <f>IF(ISBLANK(Výsledky!$JH$3),"",Výsledky!JH14)</f>
        <v>80</v>
      </c>
      <c r="AV40" s="231" t="str">
        <f>IF(ISBLANK(Výsledky!$JO$3),"",Výsledky!JO14)</f>
        <v/>
      </c>
      <c r="AW40" s="231">
        <f>IF(ISBLANK(Výsledky!$JV$3),"",Výsledky!JV14)</f>
        <v>60</v>
      </c>
      <c r="AX40" s="231" t="str">
        <f>IF(ISBLANK(Výsledky!$KC$3),"",Výsledky!KC14)</f>
        <v/>
      </c>
      <c r="AY40" s="231">
        <f>IF(ISBLANK(Výsledky!$KJ$3),"",Výsledky!KJ14)</f>
        <v>40</v>
      </c>
      <c r="AZ40" s="231">
        <f>IF(ISBLANK(Výsledky!$KQ$3),"",Výsledky!KQ14)</f>
        <v>0</v>
      </c>
      <c r="BA40" s="231">
        <f>IF(ISBLANK(Výsledky!$KX$3),"",Výsledky!KX14)</f>
        <v>50</v>
      </c>
      <c r="BB40" s="231">
        <f>IF(ISBLANK(Výsledky!$LE$3),"",Výsledky!LE14)</f>
        <v>60</v>
      </c>
      <c r="BC40" s="231">
        <f>IF(ISBLANK(Výsledky!$LL$3),"",Výsledky!LL14)</f>
        <v>0</v>
      </c>
      <c r="BD40" s="231">
        <f>IF(ISBLANK(Výsledky!$LS$3),"",Výsledky!LS14)</f>
        <v>10</v>
      </c>
      <c r="BE40" s="231" t="str">
        <f>IF(ISBLANK(Výsledky!$LZ$3),"",Výsledky!LZ14)</f>
        <v>-</v>
      </c>
      <c r="BF40" s="231">
        <f>IF(ISBLANK(Výsledky!$MG$3),"",Výsledky!MG14)</f>
        <v>10</v>
      </c>
      <c r="BG40" s="231" t="str">
        <f>IF(ISBLANK(Výsledky!$MN$3),"",Výsledky!MN14)</f>
        <v/>
      </c>
      <c r="BH40" s="231">
        <f>IF(ISBLANK(Výsledky!$MU$3),"",Výsledky!MU14)</f>
        <v>60</v>
      </c>
      <c r="BI40" s="231" t="str">
        <f>IF(ISBLANK(Výsledky!$NB$3),"",Výsledky!NB14)</f>
        <v/>
      </c>
      <c r="BJ40" s="231" t="str">
        <f>IF(ISBLANK(Výsledky!$NI$3),"",Výsledky!NI14)</f>
        <v/>
      </c>
      <c r="BK40" s="231" t="str">
        <f>IF(ISBLANK(Výsledky!$NP$3),"",Výsledky!NP14)</f>
        <v/>
      </c>
      <c r="BL40" s="231" t="str">
        <f>IF(ISBLANK(Výsledky!$NW$3),"",Výsledky!NW14)</f>
        <v/>
      </c>
      <c r="BM40" s="231" t="str">
        <f>IF(ISBLANK(Výsledky!$OD$3),"",Výsledky!OD14)</f>
        <v/>
      </c>
      <c r="BN40" s="231" t="str">
        <f>IF(ISBLANK(Výsledky!$OK$3),"",Výsledky!OK14)</f>
        <v/>
      </c>
      <c r="BO40" s="231" t="str">
        <f>IF(ISBLANK(Výsledky!$OR$3),"",Výsledky!OR14)</f>
        <v/>
      </c>
      <c r="BP40" s="231" t="str">
        <f>IF(ISBLANK(Výsledky!$OY$3),"",Výsledky!OY14)</f>
        <v/>
      </c>
      <c r="BQ40" s="231" t="str">
        <f>IF(ISBLANK(Výsledky!$PF$3),"",Výsledky!PF14)</f>
        <v/>
      </c>
      <c r="BR40" s="231" t="str">
        <f>IF(ISBLANK(Výsledky!$PM$3),"",Výsledky!PM14)</f>
        <v/>
      </c>
      <c r="BS40" s="231" t="str">
        <f>IF(ISBLANK(Výsledky!$PT$3),"",Výsledky!PT14)</f>
        <v/>
      </c>
      <c r="BT40" s="231" t="str">
        <f>IF(ISBLANK(Výsledky!$QA$3),"",Výsledky!QA14)</f>
        <v/>
      </c>
      <c r="BU40" s="231" t="str">
        <f>IF(ISBLANK(Výsledky!$QH$3),"",Výsledky!QH14)</f>
        <v/>
      </c>
      <c r="BV40" s="231" t="str">
        <f>IF(ISBLANK(Výsledky!$QO$3),"",Výsledky!QO14)</f>
        <v/>
      </c>
      <c r="BW40" s="263" t="str">
        <f>IF(ISBLANK(Výsledky!$QV$3),"",Výsledky!QV14)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16" t="s">
        <v>129</v>
      </c>
      <c r="C41" s="48">
        <f>Tipy!A16</f>
        <v>63</v>
      </c>
      <c r="D41" s="218" t="str">
        <f>IF(Tipy!B16="","",Tipy!B16)</f>
        <v>Daniel</v>
      </c>
      <c r="E41" s="46">
        <f>SUM(F41:J41)</f>
        <v>1290</v>
      </c>
      <c r="F41" s="222">
        <f>IF(ISBLANK(Výsledky!$I$3),"-",SUM(K41:O41,Q41,S41,U41,V41,X41,Z41,AB41,AC41,AE41:AG41,AI41,AK41:AM41,AP41,AS41:AU41,AW41,AY41,BB41,BD41,BG41:BJ41,BL41,BO41,BP41,BR41,BT41,BU41))</f>
        <v>910</v>
      </c>
      <c r="G41" s="242">
        <f>IF(ISBLANK(Výsledky!$AY$3),"-",SUM(P41,T41,W41,AA41,AD41,AH41,AV41,AX41,BC41,BE41,BK41,BM41,BQ41,BS41,BV41))</f>
        <v>190</v>
      </c>
      <c r="H41" s="243">
        <f>IF(ISBLANK(Výsledky!$BM$3),"-",SUM(R41,Y41,AJ41,AO41,AQ41,AZ41))</f>
        <v>110</v>
      </c>
      <c r="I41" s="223">
        <f>IF(ISBLANK(Výsledky!$GI$3),"-",SUM(AN41,AR41,BA41,BF41,BN41,BW41))</f>
        <v>80</v>
      </c>
      <c r="J41" s="237" t="str">
        <f>IF(ISBLANK(Výsledky!$I$3),"",Výsledky!I22)</f>
        <v>-</v>
      </c>
      <c r="K41" s="240">
        <f>IF(ISBLANK(Výsledky!$P$3),"",Výsledky!P22)</f>
        <v>80</v>
      </c>
      <c r="L41" s="241">
        <f>IF(ISBLANK(Výsledky!$W$3),"",Výsledky!W22)</f>
        <v>50</v>
      </c>
      <c r="M41" s="231">
        <f>IF(ISBLANK(Výsledky!$AD$3),"",Výsledky!AD22)</f>
        <v>10</v>
      </c>
      <c r="N41" s="231">
        <f>IF(ISBLANK(Výsledky!$AK$3),"",Výsledky!AK22)</f>
        <v>80</v>
      </c>
      <c r="O41" s="231">
        <f>IF(ISBLANK(Výsledky!$AR$3),"",Výsledky!AR22)</f>
        <v>20</v>
      </c>
      <c r="P41" s="231" t="str">
        <f>IF(ISBLANK(Výsledky!$AY$3),"",Výsledky!AY22)</f>
        <v>-</v>
      </c>
      <c r="Q41" s="231" t="str">
        <f>IF(ISBLANK(Výsledky!$BF$3),"",Výsledky!BF22)</f>
        <v>-</v>
      </c>
      <c r="R41" s="231">
        <f>IF(ISBLANK(Výsledky!$BM$3),"",Výsledky!BM22)</f>
        <v>50</v>
      </c>
      <c r="S41" s="231">
        <f>IF(ISBLANK(Výsledky!$BT$3),"",Výsledky!BT22)</f>
        <v>0</v>
      </c>
      <c r="T41" s="231">
        <f>IF(ISBLANK(Výsledky!$CA$3),"",Výsledky!CA22)</f>
        <v>20</v>
      </c>
      <c r="U41" s="231">
        <f>IF(ISBLANK(Výsledky!$CH$3),"",Výsledky!CH22)</f>
        <v>10</v>
      </c>
      <c r="V41" s="231">
        <f>IF(ISBLANK(Výsledky!$CO$3),"",Výsledky!CO22)</f>
        <v>40</v>
      </c>
      <c r="W41" s="231">
        <f>IF(ISBLANK(Výsledky!$CV$3),"",Výsledky!CV22)</f>
        <v>40</v>
      </c>
      <c r="X41" s="231">
        <f>IF(ISBLANK(Výsledky!$DC$3),"",Výsledky!DC22)</f>
        <v>40</v>
      </c>
      <c r="Y41" s="231" t="str">
        <f>IF(ISBLANK(Výsledky!$DJ$3),"",Výsledky!DJ22)</f>
        <v>-</v>
      </c>
      <c r="Z41" s="231">
        <f>IF(ISBLANK(Výsledky!$DQ$3),"",Výsledky!DQ22)</f>
        <v>0</v>
      </c>
      <c r="AA41" s="231">
        <f>IF(ISBLANK(Výsledky!$DX$3),"",Výsledky!DX22)</f>
        <v>0</v>
      </c>
      <c r="AB41" s="231" t="str">
        <f>IF(ISBLANK(Výsledky!$EE$3),"",Výsledky!EE22)</f>
        <v>-</v>
      </c>
      <c r="AC41" s="231">
        <f>IF(ISBLANK(Výsledky!$EL$3),"",Výsledky!EL22)</f>
        <v>0</v>
      </c>
      <c r="AD41" s="231">
        <f>IF(ISBLANK(Výsledky!$ES$3),"",Výsledky!ES22)</f>
        <v>50</v>
      </c>
      <c r="AE41" s="231">
        <f>IF(ISBLANK(Výsledky!$EZ$3),"",Výsledky!EZ22)</f>
        <v>20</v>
      </c>
      <c r="AF41" s="231">
        <f>IF(ISBLANK(Výsledky!$FG$3),"",Výsledky!FG22)</f>
        <v>50</v>
      </c>
      <c r="AG41" s="231">
        <f>IF(ISBLANK(Výsledky!$FN$3),"",Výsledky!FN22)</f>
        <v>60</v>
      </c>
      <c r="AH41" s="231">
        <f>IF(ISBLANK(Výsledky!$FU$3),"",Výsledky!FU22)</f>
        <v>0</v>
      </c>
      <c r="AI41" s="231">
        <f>IF(ISBLANK(Výsledky!$GB$3),"",Výsledky!GB22)</f>
        <v>0</v>
      </c>
      <c r="AJ41" s="231">
        <f>IF(ISBLANK(Výsledky!$GI$3),"",Výsledky!GI22)</f>
        <v>20</v>
      </c>
      <c r="AK41" s="231">
        <f>IF(ISBLANK(Výsledky!$GP$3),"",Výsledky!GP22)</f>
        <v>30</v>
      </c>
      <c r="AL41" s="231">
        <f>IF(ISBLANK(Výsledky!$GW$3),"",Výsledky!GW22)</f>
        <v>50</v>
      </c>
      <c r="AM41" s="231">
        <f>IF(ISBLANK(Výsledky!$HD$3),"",Výsledky!HD22)</f>
        <v>20</v>
      </c>
      <c r="AN41" s="231">
        <f>IF(ISBLANK(Výsledky!$HK$3),"",Výsledky!HK22)</f>
        <v>0</v>
      </c>
      <c r="AO41" s="231">
        <f>IF(ISBLANK(Výsledky!$HR$3),"",Výsledky!HR22)</f>
        <v>30</v>
      </c>
      <c r="AP41" s="231">
        <f>IF(ISBLANK(Výsledky!$HY$3),"",Výsledky!HY22)</f>
        <v>0</v>
      </c>
      <c r="AQ41" s="231">
        <f>IF(ISBLANK(Výsledky!$IF$3),"",Výsledky!IF22)</f>
        <v>10</v>
      </c>
      <c r="AR41" s="231">
        <f>IF(ISBLANK(Výsledky!$IM$3),"",Výsledky!IM22)</f>
        <v>20</v>
      </c>
      <c r="AS41" s="231">
        <f>IF(ISBLANK(Výsledky!$IT$3),"",Výsledky!IT22)</f>
        <v>20</v>
      </c>
      <c r="AT41" s="231">
        <f>IF(ISBLANK(Výsledky!$JA$3),"",Výsledky!JA22)</f>
        <v>20</v>
      </c>
      <c r="AU41" s="231">
        <f>IF(ISBLANK(Výsledky!$JH$3),"",Výsledky!JH22)</f>
        <v>40</v>
      </c>
      <c r="AV41" s="231" t="str">
        <f>IF(ISBLANK(Výsledky!$JO$3),"",Výsledky!JO22)</f>
        <v/>
      </c>
      <c r="AW41" s="231">
        <f>IF(ISBLANK(Výsledky!$JV$3),"",Výsledky!JV22)</f>
        <v>40</v>
      </c>
      <c r="AX41" s="231" t="str">
        <f>IF(ISBLANK(Výsledky!$KC$3),"",Výsledky!KC22)</f>
        <v/>
      </c>
      <c r="AY41" s="231">
        <f>IF(ISBLANK(Výsledky!$KJ$3),"",Výsledky!KJ22)</f>
        <v>90</v>
      </c>
      <c r="AZ41" s="231">
        <f>IF(ISBLANK(Výsledky!$KQ$3),"",Výsledky!KQ22)</f>
        <v>0</v>
      </c>
      <c r="BA41" s="231">
        <f>IF(ISBLANK(Výsledky!$KX$3),"",Výsledky!KX22)</f>
        <v>40</v>
      </c>
      <c r="BB41" s="231">
        <f>IF(ISBLANK(Výsledky!$LE$3),"",Výsledky!LE22)</f>
        <v>20</v>
      </c>
      <c r="BC41" s="231">
        <f>IF(ISBLANK(Výsledky!$LL$3),"",Výsledky!LL22)</f>
        <v>40</v>
      </c>
      <c r="BD41" s="231">
        <f>IF(ISBLANK(Výsledky!$LS$3),"",Výsledky!LS22)</f>
        <v>80</v>
      </c>
      <c r="BE41" s="231">
        <f>IF(ISBLANK(Výsledky!$LZ$3),"",Výsledky!LZ22)</f>
        <v>40</v>
      </c>
      <c r="BF41" s="231">
        <f>IF(ISBLANK(Výsledky!$MG$3),"",Výsledky!MG22)</f>
        <v>20</v>
      </c>
      <c r="BG41" s="231" t="str">
        <f>IF(ISBLANK(Výsledky!$MN$3),"",Výsledky!MN22)</f>
        <v/>
      </c>
      <c r="BH41" s="231">
        <f>IF(ISBLANK(Výsledky!$MU$3),"",Výsledky!MU22)</f>
        <v>40</v>
      </c>
      <c r="BI41" s="231" t="str">
        <f>IF(ISBLANK(Výsledky!$NB$3),"",Výsledky!NB22)</f>
        <v/>
      </c>
      <c r="BJ41" s="231" t="str">
        <f>IF(ISBLANK(Výsledky!$NI$3),"",Výsledky!NI22)</f>
        <v/>
      </c>
      <c r="BK41" s="231" t="str">
        <f>IF(ISBLANK(Výsledky!$NP$3),"",Výsledky!NP22)</f>
        <v/>
      </c>
      <c r="BL41" s="231" t="str">
        <f>IF(ISBLANK(Výsledky!$NW$3),"",Výsledky!NW22)</f>
        <v/>
      </c>
      <c r="BM41" s="231" t="str">
        <f>IF(ISBLANK(Výsledky!$OD$3),"",Výsledky!OD22)</f>
        <v/>
      </c>
      <c r="BN41" s="231" t="str">
        <f>IF(ISBLANK(Výsledky!$OK$3),"",Výsledky!OK22)</f>
        <v/>
      </c>
      <c r="BO41" s="231" t="str">
        <f>IF(ISBLANK(Výsledky!$OR$3),"",Výsledky!OR22)</f>
        <v/>
      </c>
      <c r="BP41" s="231" t="str">
        <f>IF(ISBLANK(Výsledky!$OY$3),"",Výsledky!OY22)</f>
        <v/>
      </c>
      <c r="BQ41" s="231" t="str">
        <f>IF(ISBLANK(Výsledky!$PF$3),"",Výsledky!PF22)</f>
        <v/>
      </c>
      <c r="BR41" s="231" t="str">
        <f>IF(ISBLANK(Výsledky!$PM$3),"",Výsledky!PM22)</f>
        <v/>
      </c>
      <c r="BS41" s="231" t="str">
        <f>IF(ISBLANK(Výsledky!$PT$3),"",Výsledky!PT22)</f>
        <v/>
      </c>
      <c r="BT41" s="231" t="str">
        <f>IF(ISBLANK(Výsledky!$QA$3),"",Výsledky!QA22)</f>
        <v/>
      </c>
      <c r="BU41" s="231" t="str">
        <f>IF(ISBLANK(Výsledky!$QH$3),"",Výsledky!QH22)</f>
        <v/>
      </c>
      <c r="BV41" s="231" t="str">
        <f>IF(ISBLANK(Výsledky!$QO$3),"",Výsledky!QO22)</f>
        <v/>
      </c>
      <c r="BW41" s="263" t="str">
        <f>IF(ISBLANK(Výsledky!$QV$3),"",Výsledky!QV22)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16" t="s">
        <v>130</v>
      </c>
      <c r="C42" s="48">
        <f>Tipy!A28</f>
        <v>32</v>
      </c>
      <c r="D42" s="218" t="str">
        <f>IF(Tipy!B28="","",Tipy!B28)</f>
        <v>kirips</v>
      </c>
      <c r="E42" s="46">
        <f>SUM(F42:J42)</f>
        <v>1280</v>
      </c>
      <c r="F42" s="222">
        <f>IF(ISBLANK(Výsledky!$I$3),"-",SUM(K42:O42,Q42,S42,U42,V42,X42,Z42,AB42,AC42,AE42:AG42,AI42,AK42:AM42,AP42,AS42:AU42,AW42,AY42,BB42,BD42,BG42:BJ42,BL42,BO42,BP42,BR42,BT42,BU42))</f>
        <v>840</v>
      </c>
      <c r="G42" s="242">
        <f>IF(ISBLANK(Výsledky!$AY$3),"-",SUM(P42,T42,W42,AA42,AD42,AH42,AV42,AX42,BC42,BE42,BK42,BM42,BQ42,BS42,BV42))</f>
        <v>210</v>
      </c>
      <c r="H42" s="243">
        <f>IF(ISBLANK(Výsledky!$BM$3),"-",SUM(R42,Y42,AJ42,AO42,AQ42,AZ42))</f>
        <v>150</v>
      </c>
      <c r="I42" s="223">
        <f>IF(ISBLANK(Výsledky!$GI$3),"-",SUM(AN42,AR42,BA42,BF42,BN42,BW42))</f>
        <v>80</v>
      </c>
      <c r="J42" s="237" t="str">
        <f>IF(ISBLANK(Výsledky!$I$3),"",Výsledky!I34)</f>
        <v>-</v>
      </c>
      <c r="K42" s="240">
        <f>IF(ISBLANK(Výsledky!$P$3),"",Výsledky!P34)</f>
        <v>30</v>
      </c>
      <c r="L42" s="241">
        <f>IF(ISBLANK(Výsledky!$W$3),"",Výsledky!W34)</f>
        <v>40</v>
      </c>
      <c r="M42" s="231">
        <f>IF(ISBLANK(Výsledky!$AD$3),"",Výsledky!AD34)</f>
        <v>20</v>
      </c>
      <c r="N42" s="231">
        <f>IF(ISBLANK(Výsledky!$AK$3),"",Výsledky!AK34)</f>
        <v>80</v>
      </c>
      <c r="O42" s="231">
        <f>IF(ISBLANK(Výsledky!$AR$3),"",Výsledky!AR34)</f>
        <v>30</v>
      </c>
      <c r="P42" s="231">
        <f>IF(ISBLANK(Výsledky!$AY$3),"",Výsledky!AY34)</f>
        <v>50</v>
      </c>
      <c r="Q42" s="231">
        <f>IF(ISBLANK(Výsledky!$BF$3),"",Výsledky!BF34)</f>
        <v>40</v>
      </c>
      <c r="R42" s="231">
        <f>IF(ISBLANK(Výsledky!$BM$3),"",Výsledky!BM34)</f>
        <v>40</v>
      </c>
      <c r="S42" s="231">
        <f>IF(ISBLANK(Výsledky!$BT$3),"",Výsledky!BT34)</f>
        <v>0</v>
      </c>
      <c r="T42" s="231">
        <f>IF(ISBLANK(Výsledky!$CA$3),"",Výsledky!CA34)</f>
        <v>20</v>
      </c>
      <c r="U42" s="231">
        <f>IF(ISBLANK(Výsledky!$CH$3),"",Výsledky!CH34)</f>
        <v>0</v>
      </c>
      <c r="V42" s="231">
        <f>IF(ISBLANK(Výsledky!$CO$3),"",Výsledky!CO34)</f>
        <v>20</v>
      </c>
      <c r="W42" s="231">
        <f>IF(ISBLANK(Výsledky!$CV$3),"",Výsledky!CV34)</f>
        <v>40</v>
      </c>
      <c r="X42" s="231">
        <f>IF(ISBLANK(Výsledky!$DC$3),"",Výsledky!DC34)</f>
        <v>60</v>
      </c>
      <c r="Y42" s="231">
        <f>IF(ISBLANK(Výsledky!$DJ$3),"",Výsledky!DJ34)</f>
        <v>70</v>
      </c>
      <c r="Z42" s="231">
        <f>IF(ISBLANK(Výsledky!$DQ$3),"",Výsledky!DQ34)</f>
        <v>0</v>
      </c>
      <c r="AA42" s="231">
        <f>IF(ISBLANK(Výsledky!$DX$3),"",Výsledky!DX34)</f>
        <v>0</v>
      </c>
      <c r="AB42" s="231">
        <f>IF(ISBLANK(Výsledky!$EE$3),"",Výsledky!EE34)</f>
        <v>20</v>
      </c>
      <c r="AC42" s="231">
        <f>IF(ISBLANK(Výsledky!$EL$3),"",Výsledky!EL34)</f>
        <v>0</v>
      </c>
      <c r="AD42" s="231">
        <f>IF(ISBLANK(Výsledky!$ES$3),"",Výsledky!ES34)</f>
        <v>30</v>
      </c>
      <c r="AE42" s="231">
        <f>IF(ISBLANK(Výsledky!$EZ$3),"",Výsledky!EZ34)</f>
        <v>20</v>
      </c>
      <c r="AF42" s="231">
        <f>IF(ISBLANK(Výsledky!$FG$3),"",Výsledky!FG34)</f>
        <v>30</v>
      </c>
      <c r="AG42" s="231">
        <f>IF(ISBLANK(Výsledky!$FN$3),"",Výsledky!FN34)</f>
        <v>50</v>
      </c>
      <c r="AH42" s="231">
        <f>IF(ISBLANK(Výsledky!$FU$3),"",Výsledky!FU34)</f>
        <v>10</v>
      </c>
      <c r="AI42" s="231">
        <f>IF(ISBLANK(Výsledky!$GB$3),"",Výsledky!GB34)</f>
        <v>0</v>
      </c>
      <c r="AJ42" s="231">
        <f>IF(ISBLANK(Výsledky!$GI$3),"",Výsledky!GI34)</f>
        <v>20</v>
      </c>
      <c r="AK42" s="231">
        <f>IF(ISBLANK(Výsledky!$GP$3),"",Výsledky!GP34)</f>
        <v>10</v>
      </c>
      <c r="AL42" s="231">
        <f>IF(ISBLANK(Výsledky!$GW$3),"",Výsledky!GW34)</f>
        <v>20</v>
      </c>
      <c r="AM42" s="231">
        <f>IF(ISBLANK(Výsledky!$HD$3),"",Výsledky!HD34)</f>
        <v>40</v>
      </c>
      <c r="AN42" s="231">
        <f>IF(ISBLANK(Výsledky!$HK$3),"",Výsledky!HK34)</f>
        <v>20</v>
      </c>
      <c r="AO42" s="231">
        <f>IF(ISBLANK(Výsledky!$HR$3),"",Výsledky!HR34)</f>
        <v>20</v>
      </c>
      <c r="AP42" s="231">
        <f>IF(ISBLANK(Výsledky!$HY$3),"",Výsledky!HY34)</f>
        <v>40</v>
      </c>
      <c r="AQ42" s="231">
        <f>IF(ISBLANK(Výsledky!$IF$3),"",Výsledky!IF34)</f>
        <v>0</v>
      </c>
      <c r="AR42" s="231">
        <f>IF(ISBLANK(Výsledky!$IM$3),"",Výsledky!IM34)</f>
        <v>40</v>
      </c>
      <c r="AS42" s="231">
        <f>IF(ISBLANK(Výsledky!$IT$3),"",Výsledky!IT34)</f>
        <v>40</v>
      </c>
      <c r="AT42" s="231">
        <f>IF(ISBLANK(Výsledky!$JA$3),"",Výsledky!JA34)</f>
        <v>0</v>
      </c>
      <c r="AU42" s="231">
        <f>IF(ISBLANK(Výsledky!$JH$3),"",Výsledky!JH34)</f>
        <v>80</v>
      </c>
      <c r="AV42" s="231" t="str">
        <f>IF(ISBLANK(Výsledky!$JO$3),"",Výsledky!JO34)</f>
        <v/>
      </c>
      <c r="AW42" s="231">
        <f>IF(ISBLANK(Výsledky!$JV$3),"",Výsledky!JV34)</f>
        <v>30</v>
      </c>
      <c r="AX42" s="231" t="str">
        <f>IF(ISBLANK(Výsledky!$KC$3),"",Výsledky!KC34)</f>
        <v/>
      </c>
      <c r="AY42" s="231">
        <f>IF(ISBLANK(Výsledky!$KJ$3),"",Výsledky!KJ34)</f>
        <v>60</v>
      </c>
      <c r="AZ42" s="231">
        <f>IF(ISBLANK(Výsledky!$KQ$3),"",Výsledky!KQ34)</f>
        <v>0</v>
      </c>
      <c r="BA42" s="231">
        <f>IF(ISBLANK(Výsledky!$KX$3),"",Výsledky!KX34)</f>
        <v>20</v>
      </c>
      <c r="BB42" s="231">
        <f>IF(ISBLANK(Výsledky!$LE$3),"",Výsledky!LE34)</f>
        <v>40</v>
      </c>
      <c r="BC42" s="231">
        <f>IF(ISBLANK(Výsledky!$LL$3),"",Výsledky!LL34)</f>
        <v>20</v>
      </c>
      <c r="BD42" s="231">
        <f>IF(ISBLANK(Výsledky!$LS$3),"",Výsledky!LS34)</f>
        <v>0</v>
      </c>
      <c r="BE42" s="231">
        <f>IF(ISBLANK(Výsledky!$LZ$3),"",Výsledky!LZ34)</f>
        <v>40</v>
      </c>
      <c r="BF42" s="231">
        <f>IF(ISBLANK(Výsledky!$MG$3),"",Výsledky!MG34)</f>
        <v>0</v>
      </c>
      <c r="BG42" s="231" t="str">
        <f>IF(ISBLANK(Výsledky!$MN$3),"",Výsledky!MN34)</f>
        <v/>
      </c>
      <c r="BH42" s="231">
        <f>IF(ISBLANK(Výsledky!$MU$3),"",Výsledky!MU34)</f>
        <v>40</v>
      </c>
      <c r="BI42" s="231" t="str">
        <f>IF(ISBLANK(Výsledky!$NB$3),"",Výsledky!NB34)</f>
        <v/>
      </c>
      <c r="BJ42" s="231" t="str">
        <f>IF(ISBLANK(Výsledky!$NI$3),"",Výsledky!NI34)</f>
        <v/>
      </c>
      <c r="BK42" s="231" t="str">
        <f>IF(ISBLANK(Výsledky!$NP$3),"",Výsledky!NP34)</f>
        <v/>
      </c>
      <c r="BL42" s="231" t="str">
        <f>IF(ISBLANK(Výsledky!$NW$3),"",Výsledky!NW34)</f>
        <v/>
      </c>
      <c r="BM42" s="231" t="str">
        <f>IF(ISBLANK(Výsledky!$OD$3),"",Výsledky!OD34)</f>
        <v/>
      </c>
      <c r="BN42" s="231" t="str">
        <f>IF(ISBLANK(Výsledky!$OK$3),"",Výsledky!OK34)</f>
        <v/>
      </c>
      <c r="BO42" s="231" t="str">
        <f>IF(ISBLANK(Výsledky!$OR$3),"",Výsledky!OR34)</f>
        <v/>
      </c>
      <c r="BP42" s="231" t="str">
        <f>IF(ISBLANK(Výsledky!$OY$3),"",Výsledky!OY34)</f>
        <v/>
      </c>
      <c r="BQ42" s="231" t="str">
        <f>IF(ISBLANK(Výsledky!$PF$3),"",Výsledky!PF34)</f>
        <v/>
      </c>
      <c r="BR42" s="231" t="str">
        <f>IF(ISBLANK(Výsledky!$PM$3),"",Výsledky!PM34)</f>
        <v/>
      </c>
      <c r="BS42" s="231" t="str">
        <f>IF(ISBLANK(Výsledky!$PT$3),"",Výsledky!PT34)</f>
        <v/>
      </c>
      <c r="BT42" s="231" t="str">
        <f>IF(ISBLANK(Výsledky!$QA$3),"",Výsledky!QA34)</f>
        <v/>
      </c>
      <c r="BU42" s="231" t="str">
        <f>IF(ISBLANK(Výsledky!$QH$3),"",Výsledky!QH34)</f>
        <v/>
      </c>
      <c r="BV42" s="231" t="str">
        <f>IF(ISBLANK(Výsledky!$QO$3),"",Výsledky!QO34)</f>
        <v/>
      </c>
      <c r="BW42" s="263" t="str">
        <f>IF(ISBLANK(Výsledky!$QV$3),"",Výsledky!QV34)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1210</v>
      </c>
      <c r="F43" s="222">
        <f>IF(ISBLANK(Výsledky!$I$3),"-",SUM(K43:O43,Q43,S43,U43,V43,X43,Z43,AB43,AC43,AE43:AG43,AI43,AK43:AM43,AP43,AS43:AU43,AW43,AY43,BB43,BD43,BG43:BJ43,BL43,BO43,BP43,BR43,BT43,BU43))</f>
        <v>770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80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>
        <f>IF(ISBLANK(Výsledky!$MG$3),"",Výsledky!MG20)</f>
        <v>20</v>
      </c>
      <c r="BG43" s="231" t="str">
        <f>IF(ISBLANK(Výsledky!$MN$3),"",Výsledky!MN20)</f>
        <v/>
      </c>
      <c r="BH43" s="231">
        <f>IF(ISBLANK(Výsledky!$MU$3),"",Výsledky!MU20)</f>
        <v>20</v>
      </c>
      <c r="BI43" s="231" t="str">
        <f>IF(ISBLANK(Výsledky!$NB$3),"",Výsledky!NB20)</f>
        <v/>
      </c>
      <c r="BJ43" s="231" t="str">
        <f>IF(ISBLANK(Výsledky!$NI$3),"",Výsledky!NI20)</f>
        <v/>
      </c>
      <c r="BK43" s="231" t="str">
        <f>IF(ISBLANK(Výsledky!$NP$3),"",Výsledky!NP20)</f>
        <v/>
      </c>
      <c r="BL43" s="231" t="str">
        <f>IF(ISBLANK(Výsledky!$NW$3),"",Výsledky!NW20)</f>
        <v/>
      </c>
      <c r="BM43" s="231" t="str">
        <f>IF(ISBLANK(Výsledky!$OD$3),"",Výsledky!OD20)</f>
        <v/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16" t="s">
        <v>132</v>
      </c>
      <c r="C44" s="48">
        <f>Tipy!A64</f>
        <v>2</v>
      </c>
      <c r="D44" s="218" t="str">
        <f>IF(Tipy!B64="","",Tipy!B64)</f>
        <v>Stanley15</v>
      </c>
      <c r="E44" s="46">
        <f>SUM(F44:J44)</f>
        <v>1180</v>
      </c>
      <c r="F44" s="222">
        <f>IF(ISBLANK(Výsledky!$I$3),"-",SUM(K44:O44,Q44,S44,U44,V44,X44,Z44,AB44,AC44,AE44:AG44,AI44,AK44:AM44,AP44,AS44:AU44,AW44,AY44,BB44,BD44,BG44:BJ44,BL44,BO44,BP44,BR44,BT44,BU44))</f>
        <v>650</v>
      </c>
      <c r="G44" s="242">
        <f>IF(ISBLANK(Výsledky!$AY$3),"-",SUM(P44,T44,W44,AA44,AD44,AH44,AV44,AX44,BC44,BE44,BK44,BM44,BQ44,BS44,BV44))</f>
        <v>220</v>
      </c>
      <c r="H44" s="243">
        <f>IF(ISBLANK(Výsledky!$BM$3),"-",SUM(R44,Y44,AJ44,AO44,AQ44,AZ44))</f>
        <v>230</v>
      </c>
      <c r="I44" s="223">
        <f>IF(ISBLANK(Výsledky!$GI$3),"-",SUM(AN44,AR44,BA44,BF44,BN44,BW44))</f>
        <v>80</v>
      </c>
      <c r="J44" s="237" t="str">
        <f>IF(ISBLANK(Výsledky!$I$3),"",Výsledky!I69)</f>
        <v>-</v>
      </c>
      <c r="K44" s="240">
        <f>IF(ISBLANK(Výsledky!$P$3),"",Výsledky!P70)</f>
        <v>20</v>
      </c>
      <c r="L44" s="241">
        <f>IF(ISBLANK(Výsledky!$W$3),"",Výsledky!W70)</f>
        <v>60</v>
      </c>
      <c r="M44" s="231" t="str">
        <f>IF(ISBLANK(Výsledky!$AD$3),"",Výsledky!AD70)</f>
        <v>-</v>
      </c>
      <c r="N44" s="231" t="str">
        <f>IF(ISBLANK(Výsledky!$AK$3),"",Výsledky!AK70)</f>
        <v>-</v>
      </c>
      <c r="O44" s="231">
        <f>IF(ISBLANK(Výsledky!$AR$3),"",Výsledky!AR70)</f>
        <v>70</v>
      </c>
      <c r="P44" s="231">
        <f>IF(ISBLANK(Výsledky!$AY$3),"",Výsledky!AY70)</f>
        <v>50</v>
      </c>
      <c r="Q44" s="231">
        <f>IF(ISBLANK(Výsledky!$BF$3),"",Výsledky!BF70)</f>
        <v>20</v>
      </c>
      <c r="R44" s="231">
        <f>IF(ISBLANK(Výsledky!$BM$3),"",Výsledky!BM70)</f>
        <v>80</v>
      </c>
      <c r="S44" s="231">
        <f>IF(ISBLANK(Výsledky!$BT$3),"",Výsledky!BT70)</f>
        <v>0</v>
      </c>
      <c r="T44" s="231">
        <f>IF(ISBLANK(Výsledky!$CA$3),"",Výsledky!CA70)</f>
        <v>30</v>
      </c>
      <c r="U44" s="231">
        <f>IF(ISBLANK(Výsledky!$CH$3),"",Výsledky!CH70)</f>
        <v>0</v>
      </c>
      <c r="V44" s="231">
        <f>IF(ISBLANK(Výsledky!$CO$3),"",Výsledky!CO70)</f>
        <v>80</v>
      </c>
      <c r="W44" s="231">
        <f>IF(ISBLANK(Výsledky!$CV$3),"",Výsledky!CV70)</f>
        <v>40</v>
      </c>
      <c r="X44" s="231">
        <f>IF(ISBLANK(Výsledky!$DC$3),"",Výsledky!DC70)</f>
        <v>30</v>
      </c>
      <c r="Y44" s="231">
        <f>IF(ISBLANK(Výsledky!$DJ$3),"",Výsledky!DJ70)</f>
        <v>50</v>
      </c>
      <c r="Z44" s="231">
        <f>IF(ISBLANK(Výsledky!$DQ$3),"",Výsledky!DQ70)</f>
        <v>0</v>
      </c>
      <c r="AA44" s="231">
        <f>IF(ISBLANK(Výsledky!$DX$3),"",Výsledky!DX70)</f>
        <v>0</v>
      </c>
      <c r="AB44" s="231">
        <f>IF(ISBLANK(Výsledky!$EE$3),"",Výsledky!EE70)</f>
        <v>30</v>
      </c>
      <c r="AC44" s="231" t="str">
        <f>IF(ISBLANK(Výsledky!$EL$3),"",Výsledky!EL70)</f>
        <v>-</v>
      </c>
      <c r="AD44" s="231">
        <f>IF(ISBLANK(Výsledky!$ES$3),"",Výsledky!ES70)</f>
        <v>40</v>
      </c>
      <c r="AE44" s="231">
        <f>IF(ISBLANK(Výsledky!$EZ$3),"",Výsledky!EZ70)</f>
        <v>20</v>
      </c>
      <c r="AF44" s="231" t="str">
        <f>IF(ISBLANK(Výsledky!$FG$3),"",Výsledky!FG70)</f>
        <v>-</v>
      </c>
      <c r="AG44" s="231">
        <f>IF(ISBLANK(Výsledky!$FN$3),"",Výsledky!FN70)</f>
        <v>30</v>
      </c>
      <c r="AH44" s="231">
        <f>IF(ISBLANK(Výsledky!$FU$3),"",Výsledky!FU70)</f>
        <v>0</v>
      </c>
      <c r="AI44" s="231" t="str">
        <f>IF(ISBLANK(Výsledky!$GB$3),"",Výsledky!GB70)</f>
        <v>-</v>
      </c>
      <c r="AJ44" s="231">
        <f>IF(ISBLANK(Výsledky!$GI$3),"",Výsledky!GI70)</f>
        <v>60</v>
      </c>
      <c r="AK44" s="231">
        <f>IF(ISBLANK(Výsledky!$GP$3),"",Výsledky!GP70)</f>
        <v>0</v>
      </c>
      <c r="AL44" s="231">
        <f>IF(ISBLANK(Výsledky!$GW$3),"",Výsledky!GW70)</f>
        <v>80</v>
      </c>
      <c r="AM44" s="231">
        <f>IF(ISBLANK(Výsledky!$HD$3),"",Výsledky!HD70)</f>
        <v>20</v>
      </c>
      <c r="AN44" s="231">
        <f>IF(ISBLANK(Výsledky!$HK$3),"",Výsledky!HK70)</f>
        <v>60</v>
      </c>
      <c r="AO44" s="231">
        <f>IF(ISBLANK(Výsledky!$HR$3),"",Výsledky!HR70)</f>
        <v>20</v>
      </c>
      <c r="AP44" s="231">
        <f>IF(ISBLANK(Výsledky!$HY$3),"",Výsledky!HY70)</f>
        <v>20</v>
      </c>
      <c r="AQ44" s="231">
        <f>IF(ISBLANK(Výsledky!$IF$3),"",Výsledky!IF70)</f>
        <v>20</v>
      </c>
      <c r="AR44" s="231">
        <f>IF(ISBLANK(Výsledky!$IM$3),"",Výsledky!IM70)</f>
        <v>20</v>
      </c>
      <c r="AS44" s="231" t="str">
        <f>IF(ISBLANK(Výsledky!$IT$3),"",Výsledky!IT70)</f>
        <v>-</v>
      </c>
      <c r="AT44" s="231">
        <f>IF(ISBLANK(Výsledky!$JA$3),"",Výsledky!JA70)</f>
        <v>0</v>
      </c>
      <c r="AU44" s="231" t="str">
        <f>IF(ISBLANK(Výsledky!$JH$3),"",Výsledky!JH70)</f>
        <v>-</v>
      </c>
      <c r="AV44" s="231" t="str">
        <f>IF(ISBLANK(Výsledky!$JO$3),"",Výsledky!JO70)</f>
        <v/>
      </c>
      <c r="AW44" s="231" t="str">
        <f>IF(ISBLANK(Výsledky!$JV$3),"",Výsledky!JV70)</f>
        <v>-</v>
      </c>
      <c r="AX44" s="231" t="str">
        <f>IF(ISBLANK(Výsledky!$KC$3),"",Výsledky!KC70)</f>
        <v/>
      </c>
      <c r="AY44" s="231">
        <f>IF(ISBLANK(Výsledky!$KJ$3),"",Výsledky!KJ70)</f>
        <v>90</v>
      </c>
      <c r="AZ44" s="231" t="str">
        <f>IF(ISBLANK(Výsledky!$KQ$3),"",Výsledky!KQ70)</f>
        <v>-</v>
      </c>
      <c r="BA44" s="231" t="str">
        <f>IF(ISBLANK(Výsledky!$KX$3),"",Výsledky!KX70)</f>
        <v>-</v>
      </c>
      <c r="BB44" s="231">
        <f>IF(ISBLANK(Výsledky!$LE$3),"",Výsledky!LE70)</f>
        <v>30</v>
      </c>
      <c r="BC44" s="231" t="str">
        <f>IF(ISBLANK(Výsledky!$LL$3),"",Výsledky!LL70)</f>
        <v>-</v>
      </c>
      <c r="BD44" s="231">
        <f>IF(ISBLANK(Výsledky!$LS$3),"",Výsledky!LS70)</f>
        <v>10</v>
      </c>
      <c r="BE44" s="231">
        <f>IF(ISBLANK(Výsledky!$LZ$3),"",Výsledky!LZ70)</f>
        <v>60</v>
      </c>
      <c r="BF44" s="231">
        <f>IF(ISBLANK(Výsledky!$MG$3),"",Výsledky!MG70)</f>
        <v>0</v>
      </c>
      <c r="BG44" s="231" t="str">
        <f>IF(ISBLANK(Výsledky!$MN$3),"",Výsledky!MN70)</f>
        <v/>
      </c>
      <c r="BH44" s="231">
        <f>IF(ISBLANK(Výsledky!$MU$3),"",Výsledky!MU70)</f>
        <v>40</v>
      </c>
      <c r="BI44" s="231" t="str">
        <f>IF(ISBLANK(Výsledky!$NB$3),"",Výsledky!NB70)</f>
        <v/>
      </c>
      <c r="BJ44" s="231" t="str">
        <f>IF(ISBLANK(Výsledky!$NI$3),"",Výsledky!NI70)</f>
        <v/>
      </c>
      <c r="BK44" s="231" t="str">
        <f>IF(ISBLANK(Výsledky!$NP$3),"",Výsledky!NP70)</f>
        <v/>
      </c>
      <c r="BL44" s="231" t="str">
        <f>IF(ISBLANK(Výsledky!$NW$3),"",Výsledky!NW70)</f>
        <v/>
      </c>
      <c r="BM44" s="231" t="str">
        <f>IF(ISBLANK(Výsledky!$OD$3),"",Výsledky!OD70)</f>
        <v/>
      </c>
      <c r="BN44" s="231" t="str">
        <f>IF(ISBLANK(Výsledky!$OK$3),"",Výsledky!OK70)</f>
        <v/>
      </c>
      <c r="BO44" s="231" t="str">
        <f>IF(ISBLANK(Výsledky!$OR$3),"",Výsledky!OR70)</f>
        <v/>
      </c>
      <c r="BP44" s="231" t="str">
        <f>IF(ISBLANK(Výsledky!$OY$3),"",Výsledky!OY70)</f>
        <v/>
      </c>
      <c r="BQ44" s="231" t="str">
        <f>IF(ISBLANK(Výsledky!$PF$3),"",Výsledky!PF70)</f>
        <v/>
      </c>
      <c r="BR44" s="231" t="str">
        <f>IF(ISBLANK(Výsledky!$PM$3),"",Výsledky!PM70)</f>
        <v/>
      </c>
      <c r="BS44" s="231" t="str">
        <f>IF(ISBLANK(Výsledky!$PT$3),"",Výsledky!PT70)</f>
        <v/>
      </c>
      <c r="BT44" s="231" t="str">
        <f>IF(ISBLANK(Výsledky!$QA$3),"",Výsledky!QA70)</f>
        <v/>
      </c>
      <c r="BU44" s="231" t="str">
        <f>IF(ISBLANK(Výsledky!$QH$3),"",Výsledky!QH70)</f>
        <v/>
      </c>
      <c r="BV44" s="231" t="str">
        <f>IF(ISBLANK(Výsledky!$QO$3),"",Výsledky!QO70)</f>
        <v/>
      </c>
      <c r="BW44" s="263" t="str">
        <f>IF(ISBLANK(Výsledky!$QV$3),"",Výsledky!QV70)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16" t="s">
        <v>133</v>
      </c>
      <c r="C45" s="48">
        <f>Tipy!A41</f>
        <v>43</v>
      </c>
      <c r="D45" s="218" t="str">
        <f>IF(Tipy!B41="","",Tipy!B41)</f>
        <v>MarianV</v>
      </c>
      <c r="E45" s="46">
        <f>SUM(F45:J45)</f>
        <v>1160</v>
      </c>
      <c r="F45" s="222">
        <f>IF(ISBLANK(Výsledky!$I$3),"-",SUM(K45:O45,Q45,S45,U45,V45,X45,Z45,AB45,AC45,AE45:AG45,AI45,AK45:AM45,AP45,AS45:AU45,AW45,AY45,BB45,BD45,BG45:BJ45,BL45,BO45,BP45,BR45,BT45,BU45))</f>
        <v>760</v>
      </c>
      <c r="G45" s="242">
        <f>IF(ISBLANK(Výsledky!$AY$3),"-",SUM(P45,T45,W45,AA45,AD45,AH45,AV45,AX45,BC45,BE45,BK45,BM45,BQ45,BS45,BV45))</f>
        <v>160</v>
      </c>
      <c r="H45" s="243">
        <f>IF(ISBLANK(Výsledky!$BM$3),"-",SUM(R45,Y45,AJ45,AO45,AQ45,AZ45))</f>
        <v>180</v>
      </c>
      <c r="I45" s="223">
        <f>IF(ISBLANK(Výsledky!$GI$3),"-",SUM(AN45,AR45,BA45,BF45,BN45,BW45))</f>
        <v>60</v>
      </c>
      <c r="J45" s="237" t="str">
        <f>IF(ISBLANK(Výsledky!$I$3),"",Výsledky!I47)</f>
        <v>-</v>
      </c>
      <c r="K45" s="240">
        <f>IF(ISBLANK(Výsledky!$P$3),"",Výsledky!P47)</f>
        <v>0</v>
      </c>
      <c r="L45" s="241">
        <f>IF(ISBLANK(Výsledky!$W$3),"",Výsledky!W47)</f>
        <v>20</v>
      </c>
      <c r="M45" s="231">
        <f>IF(ISBLANK(Výsledky!$AD$3),"",Výsledky!AD47)</f>
        <v>50</v>
      </c>
      <c r="N45" s="231">
        <f>IF(ISBLANK(Výsledky!$AK$3),"",Výsledky!AK47)</f>
        <v>20</v>
      </c>
      <c r="O45" s="231">
        <f>IF(ISBLANK(Výsledky!$AR$3),"",Výsledky!AR47)</f>
        <v>50</v>
      </c>
      <c r="P45" s="231">
        <f>IF(ISBLANK(Výsledky!$AY$3),"",Výsledky!AY47)</f>
        <v>40</v>
      </c>
      <c r="Q45" s="231">
        <f>IF(ISBLANK(Výsledky!$BF$3),"",Výsledky!BF47)</f>
        <v>50</v>
      </c>
      <c r="R45" s="231">
        <f>IF(ISBLANK(Výsledky!$BM$3),"",Výsledky!BM47)</f>
        <v>60</v>
      </c>
      <c r="S45" s="231">
        <f>IF(ISBLANK(Výsledky!$BT$3),"",Výsledky!BT47)</f>
        <v>0</v>
      </c>
      <c r="T45" s="231">
        <f>IF(ISBLANK(Výsledky!$CA$3),"",Výsledky!CA47)</f>
        <v>20</v>
      </c>
      <c r="U45" s="231">
        <f>IF(ISBLANK(Výsledky!$CH$3),"",Výsledky!CH47)</f>
        <v>20</v>
      </c>
      <c r="V45" s="231">
        <f>IF(ISBLANK(Výsledky!$CO$3),"",Výsledky!CO47)</f>
        <v>20</v>
      </c>
      <c r="W45" s="231">
        <f>IF(ISBLANK(Výsledky!$CV$3),"",Výsledky!CV47)</f>
        <v>20</v>
      </c>
      <c r="X45" s="231">
        <f>IF(ISBLANK(Výsledky!$DC$3),"",Výsledky!DC47)</f>
        <v>50</v>
      </c>
      <c r="Y45" s="231">
        <f>IF(ISBLANK(Výsledky!$DJ$3),"",Výsledky!DJ47)</f>
        <v>20</v>
      </c>
      <c r="Z45" s="231">
        <f>IF(ISBLANK(Výsledky!$DQ$3),"",Výsledky!DQ47)</f>
        <v>0</v>
      </c>
      <c r="AA45" s="231" t="str">
        <f>IF(ISBLANK(Výsledky!$DX$3),"",Výsledky!DX47)</f>
        <v>-</v>
      </c>
      <c r="AB45" s="231">
        <f>IF(ISBLANK(Výsledky!$EE$3),"",Výsledky!EE47)</f>
        <v>30</v>
      </c>
      <c r="AC45" s="231">
        <f>IF(ISBLANK(Výsledky!$EL$3),"",Výsledky!EL47)</f>
        <v>20</v>
      </c>
      <c r="AD45" s="231">
        <f>IF(ISBLANK(Výsledky!$ES$3),"",Výsledky!ES47)</f>
        <v>80</v>
      </c>
      <c r="AE45" s="231">
        <f>IF(ISBLANK(Výsledky!$EZ$3),"",Výsledky!EZ47)</f>
        <v>40</v>
      </c>
      <c r="AF45" s="231">
        <f>IF(ISBLANK(Výsledky!$FG$3),"",Výsledky!FG47)</f>
        <v>20</v>
      </c>
      <c r="AG45" s="231">
        <f>IF(ISBLANK(Výsledky!$FN$3),"",Výsledky!FN47)</f>
        <v>40</v>
      </c>
      <c r="AH45" s="231">
        <f>IF(ISBLANK(Výsledky!$FU$3),"",Výsledky!FU47)</f>
        <v>0</v>
      </c>
      <c r="AI45" s="231">
        <f>IF(ISBLANK(Výsledky!$GB$3),"",Výsledky!GB47)</f>
        <v>0</v>
      </c>
      <c r="AJ45" s="231">
        <f>IF(ISBLANK(Výsledky!$GI$3),"",Výsledky!GI47)</f>
        <v>20</v>
      </c>
      <c r="AK45" s="231">
        <f>IF(ISBLANK(Výsledky!$GP$3),"",Výsledky!GP47)</f>
        <v>0</v>
      </c>
      <c r="AL45" s="231" t="str">
        <f>IF(ISBLANK(Výsledky!$GW$3),"",Výsledky!GW47)</f>
        <v>-</v>
      </c>
      <c r="AM45" s="231">
        <f>IF(ISBLANK(Výsledky!$HD$3),"",Výsledky!HD47)</f>
        <v>40</v>
      </c>
      <c r="AN45" s="231">
        <f>IF(ISBLANK(Výsledky!$HK$3),"",Výsledky!HK47)</f>
        <v>20</v>
      </c>
      <c r="AO45" s="231">
        <f>IF(ISBLANK(Výsledky!$HR$3),"",Výsledky!HR47)</f>
        <v>60</v>
      </c>
      <c r="AP45" s="231">
        <f>IF(ISBLANK(Výsledky!$HY$3),"",Výsledky!HY47)</f>
        <v>80</v>
      </c>
      <c r="AQ45" s="231">
        <f>IF(ISBLANK(Výsledky!$IF$3),"",Výsledky!IF47)</f>
        <v>20</v>
      </c>
      <c r="AR45" s="231">
        <f>IF(ISBLANK(Výsledky!$IM$3),"",Výsledky!IM47)</f>
        <v>40</v>
      </c>
      <c r="AS45" s="231">
        <f>IF(ISBLANK(Výsledky!$IT$3),"",Výsledky!IT47)</f>
        <v>40</v>
      </c>
      <c r="AT45" s="231">
        <f>IF(ISBLANK(Výsledky!$JA$3),"",Výsledky!JA47)</f>
        <v>0</v>
      </c>
      <c r="AU45" s="231">
        <f>IF(ISBLANK(Výsledky!$JH$3),"",Výsledky!JH47)</f>
        <v>70</v>
      </c>
      <c r="AV45" s="231" t="str">
        <f>IF(ISBLANK(Výsledky!$JO$3),"",Výsledky!JO47)</f>
        <v/>
      </c>
      <c r="AW45" s="231">
        <f>IF(ISBLANK(Výsledky!$JV$3),"",Výsledky!JV47)</f>
        <v>60</v>
      </c>
      <c r="AX45" s="231" t="str">
        <f>IF(ISBLANK(Výsledky!$KC$3),"",Výsledky!KC47)</f>
        <v/>
      </c>
      <c r="AY45" s="231">
        <f>IF(ISBLANK(Výsledky!$KJ$3),"",Výsledky!KJ47)</f>
        <v>40</v>
      </c>
      <c r="AZ45" s="231" t="str">
        <f>IF(ISBLANK(Výsledky!$KQ$3),"",Výsledky!KQ47)</f>
        <v>-</v>
      </c>
      <c r="BA45" s="231" t="str">
        <f>IF(ISBLANK(Výsledky!$KX$3),"",Výsledky!KX47)</f>
        <v>-</v>
      </c>
      <c r="BB45" s="231" t="str">
        <f>IF(ISBLANK(Výsledky!$LE$3),"",Výsledky!LE47)</f>
        <v>-</v>
      </c>
      <c r="BC45" s="231" t="str">
        <f>IF(ISBLANK(Výsledky!$LL$3),"",Výsledky!LL47)</f>
        <v>-</v>
      </c>
      <c r="BD45" s="231" t="str">
        <f>IF(ISBLANK(Výsledky!$LS$3),"",Výsledky!LS47)</f>
        <v>-</v>
      </c>
      <c r="BE45" s="231" t="str">
        <f>IF(ISBLANK(Výsledky!$LZ$3),"",Výsledky!LZ47)</f>
        <v>-</v>
      </c>
      <c r="BF45" s="231">
        <f>IF(ISBLANK(Výsledky!$MG$3),"",Výsledky!MG47)</f>
        <v>0</v>
      </c>
      <c r="BG45" s="231" t="str">
        <f>IF(ISBLANK(Výsledky!$MN$3),"",Výsledky!MN47)</f>
        <v/>
      </c>
      <c r="BH45" s="231" t="str">
        <f>IF(ISBLANK(Výsledky!$MU$3),"",Výsledky!MU47)</f>
        <v>-</v>
      </c>
      <c r="BI45" s="231" t="str">
        <f>IF(ISBLANK(Výsledky!$NB$3),"",Výsledky!NB47)</f>
        <v/>
      </c>
      <c r="BJ45" s="231" t="str">
        <f>IF(ISBLANK(Výsledky!$NI$3),"",Výsledky!NI47)</f>
        <v/>
      </c>
      <c r="BK45" s="231" t="str">
        <f>IF(ISBLANK(Výsledky!$NP$3),"",Výsledky!NP47)</f>
        <v/>
      </c>
      <c r="BL45" s="231" t="str">
        <f>IF(ISBLANK(Výsledky!$NW$3),"",Výsledky!NW47)</f>
        <v/>
      </c>
      <c r="BM45" s="231" t="str">
        <f>IF(ISBLANK(Výsledky!$OD$3),"",Výsledky!OD47)</f>
        <v/>
      </c>
      <c r="BN45" s="231" t="str">
        <f>IF(ISBLANK(Výsledky!$OK$3),"",Výsledky!OK47)</f>
        <v/>
      </c>
      <c r="BO45" s="231" t="str">
        <f>IF(ISBLANK(Výsledky!$OR$3),"",Výsledky!OR47)</f>
        <v/>
      </c>
      <c r="BP45" s="231" t="str">
        <f>IF(ISBLANK(Výsledky!$OY$3),"",Výsledky!OY47)</f>
        <v/>
      </c>
      <c r="BQ45" s="231" t="str">
        <f>IF(ISBLANK(Výsledky!$PF$3),"",Výsledky!PF47)</f>
        <v/>
      </c>
      <c r="BR45" s="231" t="str">
        <f>IF(ISBLANK(Výsledky!$PM$3),"",Výsledky!PM47)</f>
        <v/>
      </c>
      <c r="BS45" s="231" t="str">
        <f>IF(ISBLANK(Výsledky!$PT$3),"",Výsledky!PT47)</f>
        <v/>
      </c>
      <c r="BT45" s="231" t="str">
        <f>IF(ISBLANK(Výsledky!$QA$3),"",Výsledky!QA47)</f>
        <v/>
      </c>
      <c r="BU45" s="231" t="str">
        <f>IF(ISBLANK(Výsledky!$QH$3),"",Výsledky!QH47)</f>
        <v/>
      </c>
      <c r="BV45" s="231" t="str">
        <f>IF(ISBLANK(Výsledky!$QO$3),"",Výsledky!QO47)</f>
        <v/>
      </c>
      <c r="BW45" s="263" t="str">
        <f>IF(ISBLANK(Výsledky!$QV$3),"",Výsledky!QV47)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16" t="s">
        <v>134</v>
      </c>
      <c r="C46" s="48">
        <f>Tipy!A10</f>
        <v>68</v>
      </c>
      <c r="D46" s="218" t="str">
        <f>IF(Tipy!B10="","",Tipy!B10)</f>
        <v>Balky</v>
      </c>
      <c r="E46" s="46">
        <f>SUM(F46:J46)</f>
        <v>1150</v>
      </c>
      <c r="F46" s="222">
        <f>IF(ISBLANK(Výsledky!$I$3),"-",SUM(K46:O46,Q46,S46,U46,V46,X46,Z46,AB46,AC46,AE46:AG46,AI46,AK46:AM46,AP46,AS46:AU46,AW46,AY46,BB46,BD46,BG46:BJ46,BL46,BO46,BP46,BR46,BT46,BU46))</f>
        <v>850</v>
      </c>
      <c r="G46" s="242">
        <f>IF(ISBLANK(Výsledky!$AY$3),"-",SUM(P46,T46,W46,AA46,AD46,AH46,AV46,AX46,BC46,BE46,BK46,BM46,BQ46,BS46,BV46))</f>
        <v>170</v>
      </c>
      <c r="H46" s="243">
        <f>IF(ISBLANK(Výsledky!$BM$3),"-",SUM(R46,Y46,AJ46,AO46,AQ46,AZ46))</f>
        <v>70</v>
      </c>
      <c r="I46" s="223">
        <f>IF(ISBLANK(Výsledky!$GI$3),"-",SUM(AN46,AR46,BA46,BF46,BN46,BW46))</f>
        <v>60</v>
      </c>
      <c r="J46" s="237" t="str">
        <f>IF(ISBLANK(Výsledky!$I$3),"",Výsledky!I16)</f>
        <v>-</v>
      </c>
      <c r="K46" s="240">
        <f>IF(ISBLANK(Výsledky!$P$3),"",Výsledky!P16)</f>
        <v>20</v>
      </c>
      <c r="L46" s="241">
        <f>IF(ISBLANK(Výsledky!$W$3),"",Výsledky!W16)</f>
        <v>50</v>
      </c>
      <c r="M46" s="231" t="str">
        <f>IF(ISBLANK(Výsledky!$AD$3),"",Výsledky!AD16)</f>
        <v>-</v>
      </c>
      <c r="N46" s="231">
        <f>IF(ISBLANK(Výsledky!$AK$3),"",Výsledky!AK16)</f>
        <v>40</v>
      </c>
      <c r="O46" s="231">
        <f>IF(ISBLANK(Výsledky!$AR$3),"",Výsledky!AR16)</f>
        <v>60</v>
      </c>
      <c r="P46" s="231">
        <f>IF(ISBLANK(Výsledky!$AY$3),"",Výsledky!AY16)</f>
        <v>70</v>
      </c>
      <c r="Q46" s="231">
        <f>IF(ISBLANK(Výsledky!$BF$3),"",Výsledky!BF16)</f>
        <v>50</v>
      </c>
      <c r="R46" s="231" t="str">
        <f>IF(ISBLANK(Výsledky!$BM$3),"",Výsledky!BM16)</f>
        <v>-</v>
      </c>
      <c r="S46" s="231" t="str">
        <f>IF(ISBLANK(Výsledky!$BT$3),"",Výsledky!BT16)</f>
        <v>-</v>
      </c>
      <c r="T46" s="231">
        <f>IF(ISBLANK(Výsledky!$CA$3),"",Výsledky!CA16)</f>
        <v>40</v>
      </c>
      <c r="U46" s="231">
        <f>IF(ISBLANK(Výsledky!$CH$3),"",Výsledky!CH16)</f>
        <v>0</v>
      </c>
      <c r="V46" s="231">
        <f>IF(ISBLANK(Výsledky!$CO$3),"",Výsledky!CO16)</f>
        <v>40</v>
      </c>
      <c r="W46" s="231" t="str">
        <f>IF(ISBLANK(Výsledky!$CV$3),"",Výsledky!CV16)</f>
        <v>-</v>
      </c>
      <c r="X46" s="231">
        <f>IF(ISBLANK(Výsledky!$DC$3),"",Výsledky!DC16)</f>
        <v>50</v>
      </c>
      <c r="Y46" s="231">
        <f>IF(ISBLANK(Výsledky!$DJ$3),"",Výsledky!DJ16)</f>
        <v>40</v>
      </c>
      <c r="Z46" s="231">
        <f>IF(ISBLANK(Výsledky!$DQ$3),"",Výsledky!DQ16)</f>
        <v>0</v>
      </c>
      <c r="AA46" s="231">
        <f>IF(ISBLANK(Výsledky!$DX$3),"",Výsledky!DX16)</f>
        <v>20</v>
      </c>
      <c r="AB46" s="231">
        <f>IF(ISBLANK(Výsledky!$EE$3),"",Výsledky!EE16)</f>
        <v>40</v>
      </c>
      <c r="AC46" s="231">
        <f>IF(ISBLANK(Výsledky!$EL$3),"",Výsledky!EL16)</f>
        <v>20</v>
      </c>
      <c r="AD46" s="231">
        <f>IF(ISBLANK(Výsledky!$ES$3),"",Výsledky!ES16)</f>
        <v>40</v>
      </c>
      <c r="AE46" s="231" t="str">
        <f>IF(ISBLANK(Výsledky!$EZ$3),"",Výsledky!EZ16)</f>
        <v>-</v>
      </c>
      <c r="AF46" s="231" t="str">
        <f>IF(ISBLANK(Výsledky!$FG$3),"",Výsledky!FG16)</f>
        <v>-</v>
      </c>
      <c r="AG46" s="231">
        <f>IF(ISBLANK(Výsledky!$FN$3),"",Výsledky!FN16)</f>
        <v>40</v>
      </c>
      <c r="AH46" s="231">
        <f>IF(ISBLANK(Výsledky!$FU$3),"",Výsledky!FU16)</f>
        <v>0</v>
      </c>
      <c r="AI46" s="231">
        <f>IF(ISBLANK(Výsledky!$GB$3),"",Výsledky!GB16)</f>
        <v>0</v>
      </c>
      <c r="AJ46" s="231" t="str">
        <f>IF(ISBLANK(Výsledky!$GI$3),"",Výsledky!GI16)</f>
        <v>-</v>
      </c>
      <c r="AK46" s="231">
        <f>IF(ISBLANK(Výsledky!$GP$3),"",Výsledky!GP16)</f>
        <v>50</v>
      </c>
      <c r="AL46" s="231" t="str">
        <f>IF(ISBLANK(Výsledky!$GW$3),"",Výsledky!GW16)</f>
        <v>-</v>
      </c>
      <c r="AM46" s="231">
        <f>IF(ISBLANK(Výsledky!$HD$3),"",Výsledky!HD16)</f>
        <v>70</v>
      </c>
      <c r="AN46" s="231">
        <f>IF(ISBLANK(Výsledky!$HK$3),"",Výsledky!HK16)</f>
        <v>20</v>
      </c>
      <c r="AO46" s="231">
        <f>IF(ISBLANK(Výsledky!$HR$3),"",Výsledky!HR16)</f>
        <v>30</v>
      </c>
      <c r="AP46" s="231">
        <f>IF(ISBLANK(Výsledky!$HY$3),"",Výsledky!HY16)</f>
        <v>40</v>
      </c>
      <c r="AQ46" s="231">
        <f>IF(ISBLANK(Výsledky!$IF$3),"",Výsledky!IF16)</f>
        <v>0</v>
      </c>
      <c r="AR46" s="231">
        <f>IF(ISBLANK(Výsledky!$IM$3),"",Výsledky!IM16)</f>
        <v>40</v>
      </c>
      <c r="AS46" s="231">
        <f>IF(ISBLANK(Výsledky!$IT$3),"",Výsledky!IT16)</f>
        <v>40</v>
      </c>
      <c r="AT46" s="231">
        <f>IF(ISBLANK(Výsledky!$JA$3),"",Výsledky!JA16)</f>
        <v>0</v>
      </c>
      <c r="AU46" s="231">
        <f>IF(ISBLANK(Výsledky!$JH$3),"",Výsledky!JH16)</f>
        <v>110</v>
      </c>
      <c r="AV46" s="231" t="str">
        <f>IF(ISBLANK(Výsledky!$JO$3),"",Výsledky!JO16)</f>
        <v/>
      </c>
      <c r="AW46" s="231">
        <f>IF(ISBLANK(Výsledky!$JV$3),"",Výsledky!JV16)</f>
        <v>50</v>
      </c>
      <c r="AX46" s="231" t="str">
        <f>IF(ISBLANK(Výsledky!$KC$3),"",Výsledky!KC16)</f>
        <v/>
      </c>
      <c r="AY46" s="231">
        <f>IF(ISBLANK(Výsledky!$KJ$3),"",Výsledky!KJ16)</f>
        <v>80</v>
      </c>
      <c r="AZ46" s="231" t="str">
        <f>IF(ISBLANK(Výsledky!$KQ$3),"",Výsledky!KQ16)</f>
        <v>-</v>
      </c>
      <c r="BA46" s="231" t="str">
        <f>IF(ISBLANK(Výsledky!$KX$3),"",Výsledky!KX16)</f>
        <v>-</v>
      </c>
      <c r="BB46" s="231" t="str">
        <f>IF(ISBLANK(Výsledky!$LE$3),"",Výsledky!LE16)</f>
        <v>-</v>
      </c>
      <c r="BC46" s="231" t="str">
        <f>IF(ISBLANK(Výsledky!$LL$3),"",Výsledky!LL16)</f>
        <v>-</v>
      </c>
      <c r="BD46" s="231" t="str">
        <f>IF(ISBLANK(Výsledky!$LS$3),"",Výsledky!LS16)</f>
        <v>-</v>
      </c>
      <c r="BE46" s="231" t="str">
        <f>IF(ISBLANK(Výsledky!$LZ$3),"",Výsledky!LZ16)</f>
        <v>-</v>
      </c>
      <c r="BF46" s="231" t="str">
        <f>IF(ISBLANK(Výsledky!$MG$3),"",Výsledky!MG16)</f>
        <v>-</v>
      </c>
      <c r="BG46" s="231" t="str">
        <f>IF(ISBLANK(Výsledky!$MN$3),"",Výsledky!MN16)</f>
        <v/>
      </c>
      <c r="BH46" s="231" t="str">
        <f>IF(ISBLANK(Výsledky!$MU$3),"",Výsledky!MU16)</f>
        <v>-</v>
      </c>
      <c r="BI46" s="231" t="str">
        <f>IF(ISBLANK(Výsledky!$NB$3),"",Výsledky!NB16)</f>
        <v/>
      </c>
      <c r="BJ46" s="231" t="str">
        <f>IF(ISBLANK(Výsledky!$NI$3),"",Výsledky!NI16)</f>
        <v/>
      </c>
      <c r="BK46" s="231" t="str">
        <f>IF(ISBLANK(Výsledky!$NP$3),"",Výsledky!NP16)</f>
        <v/>
      </c>
      <c r="BL46" s="231" t="str">
        <f>IF(ISBLANK(Výsledky!$NW$3),"",Výsledky!NW16)</f>
        <v/>
      </c>
      <c r="BM46" s="231" t="str">
        <f>IF(ISBLANK(Výsledky!$OD$3),"",Výsledky!OD16)</f>
        <v/>
      </c>
      <c r="BN46" s="231" t="str">
        <f>IF(ISBLANK(Výsledky!$OK$3),"",Výsledky!OK16)</f>
        <v/>
      </c>
      <c r="BO46" s="231" t="str">
        <f>IF(ISBLANK(Výsledky!$OR$3),"",Výsledky!OR16)</f>
        <v/>
      </c>
      <c r="BP46" s="231" t="str">
        <f>IF(ISBLANK(Výsledky!$OY$3),"",Výsledky!OY16)</f>
        <v/>
      </c>
      <c r="BQ46" s="231" t="str">
        <f>IF(ISBLANK(Výsledky!$PF$3),"",Výsledky!PF16)</f>
        <v/>
      </c>
      <c r="BR46" s="231" t="str">
        <f>IF(ISBLANK(Výsledky!$PM$3),"",Výsledky!PM16)</f>
        <v/>
      </c>
      <c r="BS46" s="231" t="str">
        <f>IF(ISBLANK(Výsledky!$PT$3),"",Výsledky!PT16)</f>
        <v/>
      </c>
      <c r="BT46" s="231" t="str">
        <f>IF(ISBLANK(Výsledky!$QA$3),"",Výsledky!QA16)</f>
        <v/>
      </c>
      <c r="BU46" s="231" t="str">
        <f>IF(ISBLANK(Výsledky!$QH$3),"",Výsledky!QH16)</f>
        <v/>
      </c>
      <c r="BV46" s="231" t="str">
        <f>IF(ISBLANK(Výsledky!$QO$3),"",Výsledky!QO16)</f>
        <v/>
      </c>
      <c r="BW46" s="263" t="str">
        <f>IF(ISBLANK(Výsledky!$QV$3),"",Výsledky!QV16)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>-</v>
      </c>
      <c r="BG47" s="231" t="str">
        <f>IF(ISBLANK(Výsledky!$MN$3),"",Výsledky!MN48)</f>
        <v/>
      </c>
      <c r="BH47" s="231" t="str">
        <f>IF(ISBLANK(Výsledky!$MU$3),"",Výsledky!MU48)</f>
        <v>-</v>
      </c>
      <c r="BI47" s="231" t="str">
        <f>IF(ISBLANK(Výsledky!$NB$3),"",Výsledky!NB48)</f>
        <v/>
      </c>
      <c r="BJ47" s="231" t="str">
        <f>IF(ISBLANK(Výsledky!$NI$3),"",Výsledky!NI48)</f>
        <v/>
      </c>
      <c r="BK47" s="231" t="str">
        <f>IF(ISBLANK(Výsledky!$NP$3),"",Výsledky!NP48)</f>
        <v/>
      </c>
      <c r="BL47" s="231" t="str">
        <f>IF(ISBLANK(Výsledky!$NW$3),"",Výsledky!NW48)</f>
        <v/>
      </c>
      <c r="BM47" s="231" t="str">
        <f>IF(ISBLANK(Výsledky!$OD$3),"",Výsledky!OD48)</f>
        <v/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16" t="s">
        <v>135</v>
      </c>
      <c r="C48" s="48">
        <f>Tipy!A11</f>
        <v>11</v>
      </c>
      <c r="D48" s="218" t="str">
        <f>IF(Tipy!B11="","",Tipy!B11)</f>
        <v>beardsley76</v>
      </c>
      <c r="E48" s="46">
        <f>SUM(F48:J48)</f>
        <v>1060</v>
      </c>
      <c r="F48" s="222">
        <f>IF(ISBLANK(Výsledky!$I$3),"-",SUM(K48:O48,Q48,S48,U48,V48,X48,Z48,AB48,AC48,AE48:AG48,AI48,AK48:AM48,AP48,AS48:AU48,AW48,AY48,BB48,BD48,BG48:BJ48,BL48,BO48,BP48,BR48,BT48,BU48))</f>
        <v>730</v>
      </c>
      <c r="G48" s="242">
        <f>IF(ISBLANK(Výsledky!$AY$3),"-",SUM(P48,T48,W48,AA48,AD48,AH48,AV48,AX48,BC48,BE48,BK48,BM48,BQ48,BS48,BV48))</f>
        <v>150</v>
      </c>
      <c r="H48" s="243">
        <f>IF(ISBLANK(Výsledky!$BM$3),"-",SUM(R48,Y48,AJ48,AO48,AQ48,AZ48))</f>
        <v>90</v>
      </c>
      <c r="I48" s="223">
        <f>IF(ISBLANK(Výsledky!$GI$3),"-",SUM(AN48,AR48,BA48,BF48,BN48,BW48))</f>
        <v>90</v>
      </c>
      <c r="J48" s="237" t="str">
        <f>IF(ISBLANK(Výsledky!$I$3),"",Výsledky!I17)</f>
        <v>-</v>
      </c>
      <c r="K48" s="240">
        <f>IF(ISBLANK(Výsledky!$P$3),"",Výsledky!P17)</f>
        <v>0</v>
      </c>
      <c r="L48" s="241">
        <f>IF(ISBLANK(Výsledky!$W$3),"",Výsledky!W17)</f>
        <v>30</v>
      </c>
      <c r="M48" s="231" t="str">
        <f>IF(ISBLANK(Výsledky!$AD$3),"",Výsledky!AD17)</f>
        <v>-</v>
      </c>
      <c r="N48" s="231">
        <f>IF(ISBLANK(Výsledky!$AK$3),"",Výsledky!AK17)</f>
        <v>20</v>
      </c>
      <c r="O48" s="231">
        <f>IF(ISBLANK(Výsledky!$AR$3),"",Výsledky!AR17)</f>
        <v>30</v>
      </c>
      <c r="P48" s="231">
        <f>IF(ISBLANK(Výsledky!$AY$3),"",Výsledky!AY17)</f>
        <v>20</v>
      </c>
      <c r="Q48" s="231">
        <f>IF(ISBLANK(Výsledky!$BF$3),"",Výsledky!BF17)</f>
        <v>40</v>
      </c>
      <c r="R48" s="231">
        <f>IF(ISBLANK(Výsledky!$BM$3),"",Výsledky!BM17)</f>
        <v>60</v>
      </c>
      <c r="S48" s="231">
        <f>IF(ISBLANK(Výsledky!$BT$3),"",Výsledky!BT17)</f>
        <v>0</v>
      </c>
      <c r="T48" s="231">
        <f>IF(ISBLANK(Výsledky!$CA$3),"",Výsledky!CA17)</f>
        <v>30</v>
      </c>
      <c r="U48" s="231">
        <f>IF(ISBLANK(Výsledky!$CH$3),"",Výsledky!CH17)</f>
        <v>20</v>
      </c>
      <c r="V48" s="231">
        <f>IF(ISBLANK(Výsledky!$CO$3),"",Výsledky!CO17)</f>
        <v>30</v>
      </c>
      <c r="W48" s="231">
        <f>IF(ISBLANK(Výsledky!$CV$3),"",Výsledky!CV17)</f>
        <v>60</v>
      </c>
      <c r="X48" s="231">
        <f>IF(ISBLANK(Výsledky!$DC$3),"",Výsledky!DC17)</f>
        <v>60</v>
      </c>
      <c r="Y48" s="231">
        <f>IF(ISBLANK(Výsledky!$DJ$3),"",Výsledky!DJ17)</f>
        <v>30</v>
      </c>
      <c r="Z48" s="231">
        <f>IF(ISBLANK(Výsledky!$DQ$3),"",Výsledky!DQ17)</f>
        <v>0</v>
      </c>
      <c r="AA48" s="231" t="str">
        <f>IF(ISBLANK(Výsledky!$DX$3),"",Výsledky!DX17)</f>
        <v>-</v>
      </c>
      <c r="AB48" s="231" t="str">
        <f>IF(ISBLANK(Výsledky!$EE$3),"",Výsledky!EE17)</f>
        <v>-</v>
      </c>
      <c r="AC48" s="231">
        <f>IF(ISBLANK(Výsledky!$EL$3),"",Výsledky!EL17)</f>
        <v>0</v>
      </c>
      <c r="AD48" s="231">
        <f>IF(ISBLANK(Výsledky!$ES$3),"",Výsledky!ES17)</f>
        <v>30</v>
      </c>
      <c r="AE48" s="231">
        <f>IF(ISBLANK(Výsledky!$EZ$3),"",Výsledky!EZ17)</f>
        <v>40</v>
      </c>
      <c r="AF48" s="231">
        <f>IF(ISBLANK(Výsledky!$FG$3),"",Výsledky!FG17)</f>
        <v>20</v>
      </c>
      <c r="AG48" s="231">
        <f>IF(ISBLANK(Výsledky!$FN$3),"",Výsledky!FN17)</f>
        <v>60</v>
      </c>
      <c r="AH48" s="231">
        <f>IF(ISBLANK(Výsledky!$FU$3),"",Výsledky!FU17)</f>
        <v>10</v>
      </c>
      <c r="AI48" s="231">
        <f>IF(ISBLANK(Výsledky!$GB$3),"",Výsledky!GB17)</f>
        <v>0</v>
      </c>
      <c r="AJ48" s="231" t="str">
        <f>IF(ISBLANK(Výsledky!$GI$3),"",Výsledky!GI17)</f>
        <v>-</v>
      </c>
      <c r="AK48" s="231">
        <f>IF(ISBLANK(Výsledky!$GP$3),"",Výsledky!GP17)</f>
        <v>0</v>
      </c>
      <c r="AL48" s="231">
        <f>IF(ISBLANK(Výsledky!$GW$3),"",Výsledky!GW17)</f>
        <v>60</v>
      </c>
      <c r="AM48" s="231">
        <f>IF(ISBLANK(Výsledky!$HD$3),"",Výsledky!HD17)</f>
        <v>40</v>
      </c>
      <c r="AN48" s="231">
        <f>IF(ISBLANK(Výsledky!$HK$3),"",Výsledky!HK17)</f>
        <v>0</v>
      </c>
      <c r="AO48" s="231" t="str">
        <f>IF(ISBLANK(Výsledky!$HR$3),"",Výsledky!HR17)</f>
        <v>-</v>
      </c>
      <c r="AP48" s="231">
        <f>IF(ISBLANK(Výsledky!$HY$3),"",Výsledky!HY17)</f>
        <v>40</v>
      </c>
      <c r="AQ48" s="231">
        <f>IF(ISBLANK(Výsledky!$IF$3),"",Výsledky!IF17)</f>
        <v>0</v>
      </c>
      <c r="AR48" s="231">
        <f>IF(ISBLANK(Výsledky!$IM$3),"",Výsledky!IM17)</f>
        <v>40</v>
      </c>
      <c r="AS48" s="231">
        <f>IF(ISBLANK(Výsledky!$IT$3),"",Výsledky!IT17)</f>
        <v>60</v>
      </c>
      <c r="AT48" s="231">
        <f>IF(ISBLANK(Výsledky!$JA$3),"",Výsledky!JA17)</f>
        <v>0</v>
      </c>
      <c r="AU48" s="231">
        <f>IF(ISBLANK(Výsledky!$JH$3),"",Výsledky!JH17)</f>
        <v>40</v>
      </c>
      <c r="AV48" s="231" t="str">
        <f>IF(ISBLANK(Výsledky!$JO$3),"",Výsledky!JO17)</f>
        <v/>
      </c>
      <c r="AW48" s="231">
        <f>IF(ISBLANK(Výsledky!$JV$3),"",Výsledky!JV17)</f>
        <v>20</v>
      </c>
      <c r="AX48" s="231" t="str">
        <f>IF(ISBLANK(Výsledky!$KC$3),"",Výsledky!KC17)</f>
        <v/>
      </c>
      <c r="AY48" s="231">
        <f>IF(ISBLANK(Výsledky!$KJ$3),"",Výsledky!KJ17)</f>
        <v>40</v>
      </c>
      <c r="AZ48" s="231">
        <f>IF(ISBLANK(Výsledky!$KQ$3),"",Výsledky!KQ17)</f>
        <v>0</v>
      </c>
      <c r="BA48" s="231">
        <f>IF(ISBLANK(Výsledky!$KX$3),"",Výsledky!KX17)</f>
        <v>50</v>
      </c>
      <c r="BB48" s="231">
        <f>IF(ISBLANK(Výsledky!$LE$3),"",Výsledky!LE17)</f>
        <v>30</v>
      </c>
      <c r="BC48" s="231" t="str">
        <f>IF(ISBLANK(Výsledky!$LL$3),"",Výsledky!LL17)</f>
        <v>-</v>
      </c>
      <c r="BD48" s="231">
        <f>IF(ISBLANK(Výsledky!$LS$3),"",Výsledky!LS17)</f>
        <v>10</v>
      </c>
      <c r="BE48" s="231" t="str">
        <f>IF(ISBLANK(Výsledky!$LZ$3),"",Výsledky!LZ17)</f>
        <v>-</v>
      </c>
      <c r="BF48" s="231">
        <f>IF(ISBLANK(Výsledky!$MG$3),"",Výsledky!MG17)</f>
        <v>0</v>
      </c>
      <c r="BG48" s="231" t="str">
        <f>IF(ISBLANK(Výsledky!$MN$3),"",Výsledky!MN17)</f>
        <v/>
      </c>
      <c r="BH48" s="231">
        <f>IF(ISBLANK(Výsledky!$MU$3),"",Výsledky!MU17)</f>
        <v>40</v>
      </c>
      <c r="BI48" s="231" t="str">
        <f>IF(ISBLANK(Výsledky!$NB$3),"",Výsledky!NB17)</f>
        <v/>
      </c>
      <c r="BJ48" s="231" t="str">
        <f>IF(ISBLANK(Výsledky!$NI$3),"",Výsledky!NI17)</f>
        <v/>
      </c>
      <c r="BK48" s="231" t="str">
        <f>IF(ISBLANK(Výsledky!$NP$3),"",Výsledky!NP17)</f>
        <v/>
      </c>
      <c r="BL48" s="231" t="str">
        <f>IF(ISBLANK(Výsledky!$NW$3),"",Výsledky!NW17)</f>
        <v/>
      </c>
      <c r="BM48" s="231" t="str">
        <f>IF(ISBLANK(Výsledky!$OD$3),"",Výsledky!OD17)</f>
        <v/>
      </c>
      <c r="BN48" s="231" t="str">
        <f>IF(ISBLANK(Výsledky!$OK$3),"",Výsledky!OK17)</f>
        <v/>
      </c>
      <c r="BO48" s="231" t="str">
        <f>IF(ISBLANK(Výsledky!$OR$3),"",Výsledky!OR17)</f>
        <v/>
      </c>
      <c r="BP48" s="231" t="str">
        <f>IF(ISBLANK(Výsledky!$OY$3),"",Výsledky!OY17)</f>
        <v/>
      </c>
      <c r="BQ48" s="231" t="str">
        <f>IF(ISBLANK(Výsledky!$PF$3),"",Výsledky!PF17)</f>
        <v/>
      </c>
      <c r="BR48" s="231" t="str">
        <f>IF(ISBLANK(Výsledky!$PM$3),"",Výsledky!PM17)</f>
        <v/>
      </c>
      <c r="BS48" s="231" t="str">
        <f>IF(ISBLANK(Výsledky!$PT$3),"",Výsledky!PT17)</f>
        <v/>
      </c>
      <c r="BT48" s="231" t="str">
        <f>IF(ISBLANK(Výsledky!$QA$3),"",Výsledky!QA17)</f>
        <v/>
      </c>
      <c r="BU48" s="231" t="str">
        <f>IF(ISBLANK(Výsledky!$QH$3),"",Výsledky!QH17)</f>
        <v/>
      </c>
      <c r="BV48" s="231" t="str">
        <f>IF(ISBLANK(Výsledky!$QO$3),"",Výsledky!QO17)</f>
        <v/>
      </c>
      <c r="BW48" s="263" t="str">
        <f>IF(ISBLANK(Výsledky!$QV$3),"",Výsledky!QV17)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hidden="1" x14ac:dyDescent="0.2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>-</v>
      </c>
      <c r="BG49" s="231" t="str">
        <f>IF(ISBLANK(Výsledky!$MN$3),"",Výsledky!MN68)</f>
        <v/>
      </c>
      <c r="BH49" s="231" t="str">
        <f>IF(ISBLANK(Výsledky!$MU$3),"",Výsledky!MU68)</f>
        <v>-</v>
      </c>
      <c r="BI49" s="231" t="str">
        <f>IF(ISBLANK(Výsledky!$NB$3),"",Výsledky!NB68)</f>
        <v/>
      </c>
      <c r="BJ49" s="231" t="str">
        <f>IF(ISBLANK(Výsledky!$NI$3),"",Výsledky!NI68)</f>
        <v/>
      </c>
      <c r="BK49" s="231" t="str">
        <f>IF(ISBLANK(Výsledky!$NP$3),"",Výsledky!NP68)</f>
        <v/>
      </c>
      <c r="BL49" s="231" t="str">
        <f>IF(ISBLANK(Výsledky!$NW$3),"",Výsledky!NW68)</f>
        <v/>
      </c>
      <c r="BM49" s="231" t="str">
        <f>IF(ISBLANK(Výsledky!$OD$3),"",Výsledky!OD68)</f>
        <v/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16" t="s">
        <v>138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>-</v>
      </c>
      <c r="BG50" s="231" t="str">
        <f>IF(ISBLANK(Výsledky!$MN$3),"",Výsledky!MN80)</f>
        <v/>
      </c>
      <c r="BH50" s="231" t="str">
        <f>IF(ISBLANK(Výsledky!$MU$3),"",Výsledky!MU80)</f>
        <v>-</v>
      </c>
      <c r="BI50" s="231" t="str">
        <f>IF(ISBLANK(Výsledky!$NB$3),"",Výsledky!NB80)</f>
        <v/>
      </c>
      <c r="BJ50" s="231" t="str">
        <f>IF(ISBLANK(Výsledky!$NI$3),"",Výsledky!NI80)</f>
        <v/>
      </c>
      <c r="BK50" s="231" t="str">
        <f>IF(ISBLANK(Výsledky!$NP$3),"",Výsledky!NP80)</f>
        <v/>
      </c>
      <c r="BL50" s="231" t="str">
        <f>IF(ISBLANK(Výsledky!$NW$3),"",Výsledky!NW80)</f>
        <v/>
      </c>
      <c r="BM50" s="231" t="str">
        <f>IF(ISBLANK(Výsledky!$OD$3),"",Výsledky!OD80)</f>
        <v/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16" t="s">
        <v>136</v>
      </c>
      <c r="C51" s="48">
        <f>Tipy!A73</f>
        <v>41</v>
      </c>
      <c r="D51" s="218" t="str">
        <f>IF(Tipy!B73="","",Tipy!B73)</f>
        <v>Viliam Virgala</v>
      </c>
      <c r="E51" s="46">
        <f>SUM(F51:J51)</f>
        <v>1060</v>
      </c>
      <c r="F51" s="222">
        <f>IF(ISBLANK(Výsledky!$I$3),"-",SUM(K51:O51,Q51,S51,U51,V51,X51,Z51,AB51,AC51,AE51:AG51,AI51,AK51:AM51,AP51,AS51:AU51,AW51,AY51,BB51,BD51,BG51:BJ51,BL51,BO51,BP51,BR51,BT51,BU51))</f>
        <v>560</v>
      </c>
      <c r="G51" s="242">
        <f>IF(ISBLANK(Výsledky!$AY$3),"-",SUM(P51,T51,W51,AA51,AD51,AH51,AV51,AX51,BC51,BE51,BK51,BM51,BQ51,BS51,BV51))</f>
        <v>190</v>
      </c>
      <c r="H51" s="243">
        <f>IF(ISBLANK(Výsledky!$BM$3),"-",SUM(R51,Y51,AJ51,AO51,AQ51,AZ51))</f>
        <v>120</v>
      </c>
      <c r="I51" s="223">
        <f>IF(ISBLANK(Výsledky!$GI$3),"-",SUM(AN51,AR51,BA51,BF51,BN51,BW51))</f>
        <v>190</v>
      </c>
      <c r="J51" s="237" t="str">
        <f>IF(ISBLANK(Výsledky!$I$3),"",Výsledky!I77)</f>
        <v>-</v>
      </c>
      <c r="K51" s="240">
        <f>IF(ISBLANK(Výsledky!$P$3),"",Výsledky!P79)</f>
        <v>0</v>
      </c>
      <c r="L51" s="241">
        <f>IF(ISBLANK(Výsledky!$W$3),"",Výsledky!W79)</f>
        <v>20</v>
      </c>
      <c r="M51" s="231">
        <f>IF(ISBLANK(Výsledky!$AD$3),"",Výsledky!AD79)</f>
        <v>60</v>
      </c>
      <c r="N51" s="231">
        <f>IF(ISBLANK(Výsledky!$AK$3),"",Výsledky!AK79)</f>
        <v>20</v>
      </c>
      <c r="O51" s="231">
        <f>IF(ISBLANK(Výsledky!$AR$3),"",Výsledky!AR79)</f>
        <v>40</v>
      </c>
      <c r="P51" s="231">
        <f>IF(ISBLANK(Výsledky!$AY$3),"",Výsledky!AY79)</f>
        <v>40</v>
      </c>
      <c r="Q51" s="231">
        <f>IF(ISBLANK(Výsledky!$BF$3),"",Výsledky!BF79)</f>
        <v>60</v>
      </c>
      <c r="R51" s="231">
        <f>IF(ISBLANK(Výsledky!$BM$3),"",Výsledky!BM79)</f>
        <v>20</v>
      </c>
      <c r="S51" s="231">
        <f>IF(ISBLANK(Výsledky!$BT$3),"",Výsledky!BT79)</f>
        <v>0</v>
      </c>
      <c r="T51" s="231">
        <f>IF(ISBLANK(Výsledky!$CA$3),"",Výsledky!CA79)</f>
        <v>30</v>
      </c>
      <c r="U51" s="231">
        <f>IF(ISBLANK(Výsledky!$CH$3),"",Výsledky!CH79)</f>
        <v>0</v>
      </c>
      <c r="V51" s="231">
        <f>IF(ISBLANK(Výsledky!$CO$3),"",Výsledky!CO79)</f>
        <v>30</v>
      </c>
      <c r="W51" s="231">
        <f>IF(ISBLANK(Výsledky!$CV$3),"",Výsledky!CV79)</f>
        <v>40</v>
      </c>
      <c r="X51" s="231">
        <f>IF(ISBLANK(Výsledky!$DC$3),"",Výsledky!DC79)</f>
        <v>40</v>
      </c>
      <c r="Y51" s="231">
        <f>IF(ISBLANK(Výsledky!$DJ$3),"",Výsledky!DJ79)</f>
        <v>60</v>
      </c>
      <c r="Z51" s="231">
        <f>IF(ISBLANK(Výsledky!$DQ$3),"",Výsledky!DQ79)</f>
        <v>0</v>
      </c>
      <c r="AA51" s="231" t="str">
        <f>IF(ISBLANK(Výsledky!$DX$3),"",Výsledky!DX79)</f>
        <v>-</v>
      </c>
      <c r="AB51" s="231" t="str">
        <f>IF(ISBLANK(Výsledky!$EE$3),"",Výsledky!EE79)</f>
        <v>-</v>
      </c>
      <c r="AC51" s="231" t="str">
        <f>IF(ISBLANK(Výsledky!$EL$3),"",Výsledky!EL79)</f>
        <v>-</v>
      </c>
      <c r="AD51" s="231" t="str">
        <f>IF(ISBLANK(Výsledky!$ES$3),"",Výsledky!ES79)</f>
        <v>-</v>
      </c>
      <c r="AE51" s="231" t="str">
        <f>IF(ISBLANK(Výsledky!$EZ$3),"",Výsledky!EZ79)</f>
        <v>-</v>
      </c>
      <c r="AF51" s="231" t="str">
        <f>IF(ISBLANK(Výsledky!$FG$3),"",Výsledky!FG79)</f>
        <v>-</v>
      </c>
      <c r="AG51" s="231" t="str">
        <f>IF(ISBLANK(Výsledky!$FN$3),"",Výsledky!FN79)</f>
        <v>-</v>
      </c>
      <c r="AH51" s="231" t="str">
        <f>IF(ISBLANK(Výsledky!$FU$3),"",Výsledky!FU79)</f>
        <v>-</v>
      </c>
      <c r="AI51" s="231" t="str">
        <f>IF(ISBLANK(Výsledky!$GB$3),"",Výsledky!GB79)</f>
        <v>-</v>
      </c>
      <c r="AJ51" s="231" t="str">
        <f>IF(ISBLANK(Výsledky!$GI$3),"",Výsledky!GI79)</f>
        <v>-</v>
      </c>
      <c r="AK51" s="231" t="str">
        <f>IF(ISBLANK(Výsledky!$GP$3),"",Výsledky!GP79)</f>
        <v>-</v>
      </c>
      <c r="AL51" s="231" t="str">
        <f>IF(ISBLANK(Výsledky!$GW$3),"",Výsledky!GW79)</f>
        <v>-</v>
      </c>
      <c r="AM51" s="231">
        <f>IF(ISBLANK(Výsledky!$HD$3),"",Výsledky!HD79)</f>
        <v>80</v>
      </c>
      <c r="AN51" s="231">
        <f>IF(ISBLANK(Výsledky!$HK$3),"",Výsledky!HK79)</f>
        <v>30</v>
      </c>
      <c r="AO51" s="231">
        <f>IF(ISBLANK(Výsledky!$HR$3),"",Výsledky!HR79)</f>
        <v>40</v>
      </c>
      <c r="AP51" s="231">
        <f>IF(ISBLANK(Výsledky!$HY$3),"",Výsledky!HY79)</f>
        <v>40</v>
      </c>
      <c r="AQ51" s="231">
        <f>IF(ISBLANK(Výsledky!$IF$3),"",Výsledky!IF79)</f>
        <v>0</v>
      </c>
      <c r="AR51" s="231">
        <f>IF(ISBLANK(Výsledky!$IM$3),"",Výsledky!IM79)</f>
        <v>90</v>
      </c>
      <c r="AS51" s="231">
        <f>IF(ISBLANK(Výsledky!$IT$3),"",Výsledky!IT79)</f>
        <v>20</v>
      </c>
      <c r="AT51" s="231">
        <f>IF(ISBLANK(Výsledky!$JA$3),"",Výsledky!JA79)</f>
        <v>0</v>
      </c>
      <c r="AU51" s="231">
        <f>IF(ISBLANK(Výsledky!$JH$3),"",Výsledky!JH79)</f>
        <v>40</v>
      </c>
      <c r="AV51" s="231" t="str">
        <f>IF(ISBLANK(Výsledky!$JO$3),"",Výsledky!JO79)</f>
        <v/>
      </c>
      <c r="AW51" s="231">
        <f>IF(ISBLANK(Výsledky!$JV$3),"",Výsledky!JV79)</f>
        <v>20</v>
      </c>
      <c r="AX51" s="231" t="str">
        <f>IF(ISBLANK(Výsledky!$KC$3),"",Výsledky!KC79)</f>
        <v/>
      </c>
      <c r="AY51" s="231">
        <f>IF(ISBLANK(Výsledky!$KJ$3),"",Výsledky!KJ79)</f>
        <v>40</v>
      </c>
      <c r="AZ51" s="231">
        <f>IF(ISBLANK(Výsledky!$KQ$3),"",Výsledky!KQ79)</f>
        <v>0</v>
      </c>
      <c r="BA51" s="231">
        <f>IF(ISBLANK(Výsledky!$KX$3),"",Výsledky!KX79)</f>
        <v>30</v>
      </c>
      <c r="BB51" s="231">
        <f>IF(ISBLANK(Výsledky!$LE$3),"",Výsledky!LE79)</f>
        <v>20</v>
      </c>
      <c r="BC51" s="231">
        <f>IF(ISBLANK(Výsledky!$LL$3),"",Výsledky!LL79)</f>
        <v>40</v>
      </c>
      <c r="BD51" s="231">
        <f>IF(ISBLANK(Výsledky!$LS$3),"",Výsledky!LS79)</f>
        <v>0</v>
      </c>
      <c r="BE51" s="231">
        <f>IF(ISBLANK(Výsledky!$LZ$3),"",Výsledky!LZ79)</f>
        <v>40</v>
      </c>
      <c r="BF51" s="231">
        <f>IF(ISBLANK(Výsledky!$MG$3),"",Výsledky!MG79)</f>
        <v>40</v>
      </c>
      <c r="BG51" s="231" t="str">
        <f>IF(ISBLANK(Výsledky!$MN$3),"",Výsledky!MN79)</f>
        <v/>
      </c>
      <c r="BH51" s="231">
        <f>IF(ISBLANK(Výsledky!$MU$3),"",Výsledky!MU79)</f>
        <v>30</v>
      </c>
      <c r="BI51" s="231" t="str">
        <f>IF(ISBLANK(Výsledky!$NB$3),"",Výsledky!NB79)</f>
        <v/>
      </c>
      <c r="BJ51" s="231" t="str">
        <f>IF(ISBLANK(Výsledky!$NI$3),"",Výsledky!NI79)</f>
        <v/>
      </c>
      <c r="BK51" s="231" t="str">
        <f>IF(ISBLANK(Výsledky!$NP$3),"",Výsledky!NP79)</f>
        <v/>
      </c>
      <c r="BL51" s="231" t="str">
        <f>IF(ISBLANK(Výsledky!$NW$3),"",Výsledky!NW79)</f>
        <v/>
      </c>
      <c r="BM51" s="231" t="str">
        <f>IF(ISBLANK(Výsledky!$OD$3),"",Výsledky!OD79)</f>
        <v/>
      </c>
      <c r="BN51" s="231" t="str">
        <f>IF(ISBLANK(Výsledky!$OK$3),"",Výsledky!OK79)</f>
        <v/>
      </c>
      <c r="BO51" s="231" t="str">
        <f>IF(ISBLANK(Výsledky!$OR$3),"",Výsledky!OR79)</f>
        <v/>
      </c>
      <c r="BP51" s="231" t="str">
        <f>IF(ISBLANK(Výsledky!$OY$3),"",Výsledky!OY79)</f>
        <v/>
      </c>
      <c r="BQ51" s="231" t="str">
        <f>IF(ISBLANK(Výsledky!$PF$3),"",Výsledky!PF79)</f>
        <v/>
      </c>
      <c r="BR51" s="231" t="str">
        <f>IF(ISBLANK(Výsledky!$PM$3),"",Výsledky!PM79)</f>
        <v/>
      </c>
      <c r="BS51" s="231" t="str">
        <f>IF(ISBLANK(Výsledky!$PT$3),"",Výsledky!PT79)</f>
        <v/>
      </c>
      <c r="BT51" s="231" t="str">
        <f>IF(ISBLANK(Výsledky!$QA$3),"",Výsledky!QA79)</f>
        <v/>
      </c>
      <c r="BU51" s="231" t="str">
        <f>IF(ISBLANK(Výsledky!$QH$3),"",Výsledky!QH79)</f>
        <v/>
      </c>
      <c r="BV51" s="231" t="str">
        <f>IF(ISBLANK(Výsledky!$QO$3),"",Výsledky!QO79)</f>
        <v/>
      </c>
      <c r="BW51" s="263" t="str">
        <f>IF(ISBLANK(Výsledky!$QV$3),"",Výsledky!QV79)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.75" thickBot="1" x14ac:dyDescent="0.25">
      <c r="A52" s="1"/>
      <c r="B52" s="216" t="s">
        <v>137</v>
      </c>
      <c r="C52" s="48">
        <f>Tipy!A31</f>
        <v>51</v>
      </c>
      <c r="D52" s="218" t="str">
        <f>IF(Tipy!B31="","",Tipy!B31)</f>
        <v>kwop</v>
      </c>
      <c r="E52" s="46">
        <f>SUM(F52:J52)</f>
        <v>990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80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>
        <f>IF(ISBLANK(Výsledky!$MG$3),"",Výsledky!MG37)</f>
        <v>10</v>
      </c>
      <c r="BG52" s="231" t="str">
        <f>IF(ISBLANK(Výsledky!$MN$3),"",Výsledky!MN37)</f>
        <v/>
      </c>
      <c r="BH52" s="231" t="str">
        <f>IF(ISBLANK(Výsledky!$MU$3),"",Výsledky!MU37)</f>
        <v>-</v>
      </c>
      <c r="BI52" s="231" t="str">
        <f>IF(ISBLANK(Výsledky!$NB$3),"",Výsledky!NB37)</f>
        <v/>
      </c>
      <c r="BJ52" s="231" t="str">
        <f>IF(ISBLANK(Výsledky!$NI$3),"",Výsledky!NI37)</f>
        <v/>
      </c>
      <c r="BK52" s="231" t="str">
        <f>IF(ISBLANK(Výsledky!$NP$3),"",Výsledky!NP37)</f>
        <v/>
      </c>
      <c r="BL52" s="231" t="str">
        <f>IF(ISBLANK(Výsledky!$NW$3),"",Výsledky!NW37)</f>
        <v/>
      </c>
      <c r="BM52" s="231" t="str">
        <f>IF(ISBLANK(Výsledky!$OD$3),"",Výsledky!OD37)</f>
        <v/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hidden="1" x14ac:dyDescent="0.2">
      <c r="A53" s="1"/>
      <c r="B53" s="216" t="s">
        <v>138</v>
      </c>
      <c r="C53" s="48">
        <f>Tipy!A67</f>
        <v>69</v>
      </c>
      <c r="D53" s="218" t="str">
        <f>IF(Tipy!B67="","",Tipy!B67)</f>
        <v>Striga</v>
      </c>
      <c r="E53" s="46">
        <f t="shared" ref="E53:E54" si="26"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>-</v>
      </c>
      <c r="BG53" s="231" t="str">
        <f>IF(ISBLANK(Výsledky!$MN$3),"",Výsledky!MN73)</f>
        <v/>
      </c>
      <c r="BH53" s="231" t="str">
        <f>IF(ISBLANK(Výsledky!$MU$3),"",Výsledky!MU73)</f>
        <v>-</v>
      </c>
      <c r="BI53" s="231" t="str">
        <f>IF(ISBLANK(Výsledky!$NB$3),"",Výsledky!NB73)</f>
        <v/>
      </c>
      <c r="BJ53" s="231" t="str">
        <f>IF(ISBLANK(Výsledky!$NI$3),"",Výsledky!NI73)</f>
        <v/>
      </c>
      <c r="BK53" s="231" t="str">
        <f>IF(ISBLANK(Výsledky!$NP$3),"",Výsledky!NP73)</f>
        <v/>
      </c>
      <c r="BL53" s="231" t="str">
        <f>IF(ISBLANK(Výsledky!$NW$3),"",Výsledky!NW73)</f>
        <v/>
      </c>
      <c r="BM53" s="231" t="str">
        <f>IF(ISBLANK(Výsledky!$OD$3),"",Výsledky!OD73)</f>
        <v/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hidden="1" thickBot="1" x14ac:dyDescent="0.25">
      <c r="A54" s="1"/>
      <c r="B54" s="216" t="s">
        <v>139</v>
      </c>
      <c r="C54" s="48">
        <f>Tipy!A30</f>
        <v>38</v>
      </c>
      <c r="D54" s="218" t="str">
        <f>IF(Tipy!B30="","",Tipy!B30)</f>
        <v>Kouba</v>
      </c>
      <c r="E54" s="46">
        <f t="shared" si="26"/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>-</v>
      </c>
      <c r="BG54" s="231" t="str">
        <f>IF(ISBLANK(Výsledky!$MN$3),"",Výsledky!MN36)</f>
        <v/>
      </c>
      <c r="BH54" s="231" t="str">
        <f>IF(ISBLANK(Výsledky!$MU$3),"",Výsledky!MU36)</f>
        <v>-</v>
      </c>
      <c r="BI54" s="231" t="str">
        <f>IF(ISBLANK(Výsledky!$NB$3),"",Výsledky!NB36)</f>
        <v/>
      </c>
      <c r="BJ54" s="231" t="str">
        <f>IF(ISBLANK(Výsledky!$NI$3),"",Výsledky!NI36)</f>
        <v/>
      </c>
      <c r="BK54" s="231" t="str">
        <f>IF(ISBLANK(Výsledky!$NP$3),"",Výsledky!NP36)</f>
        <v/>
      </c>
      <c r="BL54" s="231" t="str">
        <f>IF(ISBLANK(Výsledky!$NW$3),"",Výsledky!NW36)</f>
        <v/>
      </c>
      <c r="BM54" s="231" t="str">
        <f>IF(ISBLANK(Výsledky!$OD$3),"",Výsledky!OD36)</f>
        <v/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47" t="s">
        <v>140</v>
      </c>
      <c r="C55" s="360">
        <f>Tipy!A15</f>
        <v>66</v>
      </c>
      <c r="D55" s="219" t="str">
        <f>IF(Tipy!B15="","",Tipy!B15)</f>
        <v>Cyro</v>
      </c>
      <c r="E55" s="47">
        <f t="shared" ref="E55" si="27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>-</v>
      </c>
      <c r="BG55" s="231" t="str">
        <f>IF(ISBLANK(Výsledky!$MN$3),"",Výsledky!MN21)</f>
        <v/>
      </c>
      <c r="BH55" s="231" t="str">
        <f>IF(ISBLANK(Výsledky!$MU$3),"",Výsledky!MU21)</f>
        <v>-</v>
      </c>
      <c r="BI55" s="231" t="str">
        <f>IF(ISBLANK(Výsledky!$NB$3),"",Výsledky!NB21)</f>
        <v/>
      </c>
      <c r="BJ55" s="231" t="str">
        <f>IF(ISBLANK(Výsledky!$NI$3),"",Výsledky!NI21)</f>
        <v/>
      </c>
      <c r="BK55" s="231" t="str">
        <f>IF(ISBLANK(Výsledky!$NP$3),"",Výsledky!NP21)</f>
        <v/>
      </c>
      <c r="BL55" s="231" t="str">
        <f>IF(ISBLANK(Výsledky!$NW$3),"",Výsledky!NW21)</f>
        <v/>
      </c>
      <c r="BM55" s="231" t="str">
        <f>IF(ISBLANK(Výsledky!$OD$3),"",Výsledky!OD21)</f>
        <v/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46" t="s">
        <v>318</v>
      </c>
      <c r="C56" s="336">
        <f>Tipy!A70</f>
        <v>56</v>
      </c>
      <c r="D56" s="337" t="str">
        <f>IF(Tipy!B70="","",Tipy!B70)</f>
        <v>Šutr</v>
      </c>
      <c r="E56" s="315">
        <f t="shared" ref="E56:E57" si="28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>-</v>
      </c>
      <c r="BG56" s="231" t="str">
        <f>IF(ISBLANK(Výsledky!$MN$3),"",Výsledky!MN76)</f>
        <v/>
      </c>
      <c r="BH56" s="231" t="str">
        <f>IF(ISBLANK(Výsledky!$MU$3),"",Výsledky!MU76)</f>
        <v>-</v>
      </c>
      <c r="BI56" s="231" t="str">
        <f>IF(ISBLANK(Výsledky!$NB$3),"",Výsledky!NB76)</f>
        <v/>
      </c>
      <c r="BJ56" s="231" t="str">
        <f>IF(ISBLANK(Výsledky!$NI$3),"",Výsledky!NI76)</f>
        <v/>
      </c>
      <c r="BK56" s="231" t="str">
        <f>IF(ISBLANK(Výsledky!$NP$3),"",Výsledky!NP76)</f>
        <v/>
      </c>
      <c r="BL56" s="231" t="str">
        <f>IF(ISBLANK(Výsledky!$NW$3),"",Výsledky!NW76)</f>
        <v/>
      </c>
      <c r="BM56" s="231" t="str">
        <f>IF(ISBLANK(Výsledky!$OD$3),"",Výsledky!OD76)</f>
        <v/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16" t="s">
        <v>141</v>
      </c>
      <c r="C57" s="48">
        <f>Tipy!A23</f>
        <v>19</v>
      </c>
      <c r="D57" s="218" t="str">
        <f>IF(Tipy!B23="","",Tipy!B23)</f>
        <v>GaboLFC</v>
      </c>
      <c r="E57" s="46">
        <f t="shared" si="28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>-</v>
      </c>
      <c r="BG57" s="231" t="str">
        <f>IF(ISBLANK(Výsledky!$MN$3),"",Výsledky!MN29)</f>
        <v/>
      </c>
      <c r="BH57" s="231" t="str">
        <f>IF(ISBLANK(Výsledky!$MU$3),"",Výsledky!MU29)</f>
        <v>-</v>
      </c>
      <c r="BI57" s="231" t="str">
        <f>IF(ISBLANK(Výsledky!$NB$3),"",Výsledky!NB29)</f>
        <v/>
      </c>
      <c r="BJ57" s="231" t="str">
        <f>IF(ISBLANK(Výsledky!$NI$3),"",Výsledky!NI29)</f>
        <v/>
      </c>
      <c r="BK57" s="231" t="str">
        <f>IF(ISBLANK(Výsledky!$NP$3),"",Výsledky!NP29)</f>
        <v/>
      </c>
      <c r="BL57" s="231" t="str">
        <f>IF(ISBLANK(Výsledky!$NW$3),"",Výsledky!NW29)</f>
        <v/>
      </c>
      <c r="BM57" s="231" t="str">
        <f>IF(ISBLANK(Výsledky!$OD$3),"",Výsledky!OD29)</f>
        <v/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16" t="s">
        <v>319</v>
      </c>
      <c r="C58" s="48">
        <f>Tipy!A47</f>
        <v>17</v>
      </c>
      <c r="D58" s="218" t="str">
        <f>IF(Tipy!B47="","",Tipy!B47)</f>
        <v>Miloshek</v>
      </c>
      <c r="E58" s="46">
        <f t="shared" ref="E58:E61" si="29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>-</v>
      </c>
      <c r="BG58" s="231" t="str">
        <f>IF(ISBLANK(Výsledky!$MN$3),"",Výsledky!MN53)</f>
        <v/>
      </c>
      <c r="BH58" s="231" t="str">
        <f>IF(ISBLANK(Výsledky!$MU$3),"",Výsledky!MU53)</f>
        <v>-</v>
      </c>
      <c r="BI58" s="231" t="str">
        <f>IF(ISBLANK(Výsledky!$NB$3),"",Výsledky!NB53)</f>
        <v/>
      </c>
      <c r="BJ58" s="231" t="str">
        <f>IF(ISBLANK(Výsledky!$NI$3),"",Výsledky!NI53)</f>
        <v/>
      </c>
      <c r="BK58" s="231" t="str">
        <f>IF(ISBLANK(Výsledky!$NP$3),"",Výsledky!NP53)</f>
        <v/>
      </c>
      <c r="BL58" s="231" t="str">
        <f>IF(ISBLANK(Výsledky!$NW$3),"",Výsledky!NW53)</f>
        <v/>
      </c>
      <c r="BM58" s="231" t="str">
        <f>IF(ISBLANK(Výsledky!$OD$3),"",Výsledky!OD53)</f>
        <v/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16" t="s">
        <v>330</v>
      </c>
      <c r="C59" s="48">
        <f>Tipy!A69</f>
        <v>47</v>
      </c>
      <c r="D59" s="218" t="str">
        <f>IF(Tipy!B69="","",Tipy!B69)</f>
        <v>sugar</v>
      </c>
      <c r="E59" s="46">
        <f t="shared" si="29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>-</v>
      </c>
      <c r="BG59" s="231" t="str">
        <f>IF(ISBLANK(Výsledky!$MN$3),"",Výsledky!MN75)</f>
        <v/>
      </c>
      <c r="BH59" s="231" t="str">
        <f>IF(ISBLANK(Výsledky!$MU$3),"",Výsledky!MU75)</f>
        <v>-</v>
      </c>
      <c r="BI59" s="231" t="str">
        <f>IF(ISBLANK(Výsledky!$NB$3),"",Výsledky!NB75)</f>
        <v/>
      </c>
      <c r="BJ59" s="231" t="str">
        <f>IF(ISBLANK(Výsledky!$NI$3),"",Výsledky!NI75)</f>
        <v/>
      </c>
      <c r="BK59" s="231" t="str">
        <f>IF(ISBLANK(Výsledky!$NP$3),"",Výsledky!NP75)</f>
        <v/>
      </c>
      <c r="BL59" s="231" t="str">
        <f>IF(ISBLANK(Výsledky!$NW$3),"",Výsledky!NW75)</f>
        <v/>
      </c>
      <c r="BM59" s="231" t="str">
        <f>IF(ISBLANK(Výsledky!$OD$3),"",Výsledky!OD75)</f>
        <v/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16" t="s">
        <v>330</v>
      </c>
      <c r="C60" s="48">
        <f>Tipy!A57</f>
        <v>18</v>
      </c>
      <c r="D60" s="218" t="str">
        <f>IF(Tipy!B57="","",Tipy!B57)</f>
        <v>Pikain</v>
      </c>
      <c r="E60" s="46">
        <f t="shared" si="29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>-</v>
      </c>
      <c r="BG60" s="231" t="str">
        <f>IF(ISBLANK(Výsledky!$MN$3),"",Výsledky!MN63)</f>
        <v/>
      </c>
      <c r="BH60" s="231" t="str">
        <f>IF(ISBLANK(Výsledky!$MU$3),"",Výsledky!MU63)</f>
        <v>-</v>
      </c>
      <c r="BI60" s="231" t="str">
        <f>IF(ISBLANK(Výsledky!$NB$3),"",Výsledky!NB63)</f>
        <v/>
      </c>
      <c r="BJ60" s="231" t="str">
        <f>IF(ISBLANK(Výsledky!$NI$3),"",Výsledky!NI63)</f>
        <v/>
      </c>
      <c r="BK60" s="231" t="str">
        <f>IF(ISBLANK(Výsledky!$NP$3),"",Výsledky!NP63)</f>
        <v/>
      </c>
      <c r="BL60" s="231" t="str">
        <f>IF(ISBLANK(Výsledky!$NW$3),"",Výsledky!NW63)</f>
        <v/>
      </c>
      <c r="BM60" s="231" t="str">
        <f>IF(ISBLANK(Výsledky!$OD$3),"",Výsledky!OD63)</f>
        <v/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47" t="s">
        <v>319</v>
      </c>
      <c r="C61" s="110">
        <f>Tipy!A9</f>
        <v>46</v>
      </c>
      <c r="D61" s="219" t="str">
        <f>IF(Tipy!B9="","",Tipy!B9)</f>
        <v>Andygoatcaroll</v>
      </c>
      <c r="E61" s="47">
        <f t="shared" si="29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>-</v>
      </c>
      <c r="BG61" s="325" t="str">
        <f>IF(ISBLANK(Výsledky!$MN$3),"",Výsledky!MN15)</f>
        <v/>
      </c>
      <c r="BH61" s="325" t="str">
        <f>IF(ISBLANK(Výsledky!$MU$3),"",Výsledky!MU15)</f>
        <v>-</v>
      </c>
      <c r="BI61" s="325" t="str">
        <f>IF(ISBLANK(Výsledky!$NB$3),"",Výsledky!NB15)</f>
        <v/>
      </c>
      <c r="BJ61" s="325" t="str">
        <f>IF(ISBLANK(Výsledky!$NI$3),"",Výsledky!NI15)</f>
        <v/>
      </c>
      <c r="BK61" s="325" t="str">
        <f>IF(ISBLANK(Výsledky!$NP$3),"",Výsledky!NP15)</f>
        <v/>
      </c>
      <c r="BL61" s="325" t="str">
        <f>IF(ISBLANK(Výsledky!$NW$3),"",Výsledky!NW15)</f>
        <v/>
      </c>
      <c r="BM61" s="325" t="str">
        <f>IF(ISBLANK(Výsledky!$OD$3),"",Výsledky!OD15)</f>
        <v/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48" t="s">
        <v>320</v>
      </c>
      <c r="C62" s="349">
        <f>Tipy!A33</f>
        <v>71</v>
      </c>
      <c r="D62" s="350" t="str">
        <f>IF(Tipy!B33="","",Tipy!B33)</f>
        <v>lfcanfield</v>
      </c>
      <c r="E62" s="351">
        <f t="shared" ref="E62" si="30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>-</v>
      </c>
      <c r="BG62" s="324" t="str">
        <f>IF(ISBLANK(Výsledky!$MN$3),"",Výsledky!MN39)</f>
        <v/>
      </c>
      <c r="BH62" s="324" t="str">
        <f>IF(ISBLANK(Výsledky!$MU$3),"",Výsledky!MU39)</f>
        <v>-</v>
      </c>
      <c r="BI62" s="324" t="str">
        <f>IF(ISBLANK(Výsledky!$NB$3),"",Výsledky!NB39)</f>
        <v/>
      </c>
      <c r="BJ62" s="324" t="str">
        <f>IF(ISBLANK(Výsledky!$NI$3),"",Výsledky!NI39)</f>
        <v/>
      </c>
      <c r="BK62" s="324" t="str">
        <f>IF(ISBLANK(Výsledky!$NP$3),"",Výsledky!NP39)</f>
        <v/>
      </c>
      <c r="BL62" s="324" t="str">
        <f>IF(ISBLANK(Výsledky!$NW$3),"",Výsledky!NW39)</f>
        <v/>
      </c>
      <c r="BM62" s="324" t="str">
        <f>IF(ISBLANK(Výsledky!$OD$3),"",Výsledky!OD39)</f>
        <v/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46" t="s">
        <v>331</v>
      </c>
      <c r="C63" s="336">
        <f>Tipy!A58</f>
        <v>72</v>
      </c>
      <c r="D63" s="337" t="str">
        <f>IF(Tipy!B58="","",Tipy!B58)</f>
        <v>Pikardo</v>
      </c>
      <c r="E63" s="315">
        <f t="shared" ref="E63:E64" si="31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>-</v>
      </c>
      <c r="BG63" s="241" t="str">
        <f>IF(ISBLANK(Výsledky!$MN$3),"",Výsledky!MN64)</f>
        <v/>
      </c>
      <c r="BH63" s="241" t="str">
        <f>IF(ISBLANK(Výsledky!$MU$3),"",Výsledky!MU64)</f>
        <v>-</v>
      </c>
      <c r="BI63" s="241" t="str">
        <f>IF(ISBLANK(Výsledky!$NB$3),"",Výsledky!NB64)</f>
        <v/>
      </c>
      <c r="BJ63" s="241" t="str">
        <f>IF(ISBLANK(Výsledky!$NI$3),"",Výsledky!NI64)</f>
        <v/>
      </c>
      <c r="BK63" s="241" t="str">
        <f>IF(ISBLANK(Výsledky!$NP$3),"",Výsledky!NP64)</f>
        <v/>
      </c>
      <c r="BL63" s="241" t="str">
        <f>IF(ISBLANK(Výsledky!$NW$3),"",Výsledky!NW64)</f>
        <v/>
      </c>
      <c r="BM63" s="241" t="str">
        <f>IF(ISBLANK(Výsledky!$OD$3),"",Výsledky!OD64)</f>
        <v/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16" t="s">
        <v>331</v>
      </c>
      <c r="C64" s="110">
        <f>Tipy!A54</f>
        <v>64</v>
      </c>
      <c r="D64" s="219" t="str">
        <f>IF(Tipy!B54="","",Tipy!B54)</f>
        <v>Peter Bajči</v>
      </c>
      <c r="E64" s="47">
        <f t="shared" si="31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>-</v>
      </c>
      <c r="BG64" s="325" t="str">
        <f>IF(ISBLANK(Výsledky!$MN$3),"",Výsledky!MN60)</f>
        <v/>
      </c>
      <c r="BH64" s="325" t="str">
        <f>IF(ISBLANK(Výsledky!$MU$3),"",Výsledky!MU60)</f>
        <v>-</v>
      </c>
      <c r="BI64" s="325" t="str">
        <f>IF(ISBLANK(Výsledky!$NB$3),"",Výsledky!NB60)</f>
        <v/>
      </c>
      <c r="BJ64" s="325" t="str">
        <f>IF(ISBLANK(Výsledky!$NI$3),"",Výsledky!NI60)</f>
        <v/>
      </c>
      <c r="BK64" s="325" t="str">
        <f>IF(ISBLANK(Výsledky!$NP$3),"",Výsledky!NP60)</f>
        <v/>
      </c>
      <c r="BL64" s="325" t="str">
        <f>IF(ISBLANK(Výsledky!$NW$3),"",Výsledky!NW60)</f>
        <v/>
      </c>
      <c r="BM64" s="325" t="str">
        <f>IF(ISBLANK(Výsledky!$OD$3),"",Výsledky!OD60)</f>
        <v/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16" t="s">
        <v>332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2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>-</v>
      </c>
      <c r="BG65" s="241" t="str">
        <f>IF(ISBLANK(Výsledky!$MN$3),"",Výsledky!MN56)</f>
        <v/>
      </c>
      <c r="BH65" s="241" t="str">
        <f>IF(ISBLANK(Výsledky!$MU$3),"",Výsledky!MU56)</f>
        <v>-</v>
      </c>
      <c r="BI65" s="241" t="str">
        <f>IF(ISBLANK(Výsledky!$NB$3),"",Výsledky!NB56)</f>
        <v/>
      </c>
      <c r="BJ65" s="241" t="str">
        <f>IF(ISBLANK(Výsledky!$NI$3),"",Výsledky!NI56)</f>
        <v/>
      </c>
      <c r="BK65" s="241" t="str">
        <f>IF(ISBLANK(Výsledky!$NP$3),"",Výsledky!NP56)</f>
        <v/>
      </c>
      <c r="BL65" s="241" t="str">
        <f>IF(ISBLANK(Výsledky!$NW$3),"",Výsledky!NW56)</f>
        <v/>
      </c>
      <c r="BM65" s="241" t="str">
        <f>IF(ISBLANK(Výsledky!$OD$3),"",Výsledky!OD56)</f>
        <v/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"/>
      <c r="B66" s="216" t="s">
        <v>333</v>
      </c>
      <c r="C66" s="48">
        <f>Tipy!A46</f>
        <v>29</v>
      </c>
      <c r="D66" s="218" t="str">
        <f>IF(Tipy!B46="","",Tipy!B46)</f>
        <v>Michal Komi</v>
      </c>
      <c r="E66" s="46">
        <f t="shared" si="32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>-</v>
      </c>
      <c r="BG66" s="231" t="str">
        <f>IF(ISBLANK(Výsledky!$MN$3),"",Výsledky!MN52)</f>
        <v/>
      </c>
      <c r="BH66" s="231" t="str">
        <f>IF(ISBLANK(Výsledky!$MU$3),"",Výsledky!MU52)</f>
        <v>-</v>
      </c>
      <c r="BI66" s="231" t="str">
        <f>IF(ISBLANK(Výsledky!$NB$3),"",Výsledky!NB52)</f>
        <v/>
      </c>
      <c r="BJ66" s="231" t="str">
        <f>IF(ISBLANK(Výsledky!$NI$3),"",Výsledky!NI52)</f>
        <v/>
      </c>
      <c r="BK66" s="231" t="str">
        <f>IF(ISBLANK(Výsledky!$NP$3),"",Výsledky!NP52)</f>
        <v/>
      </c>
      <c r="BL66" s="231" t="str">
        <f>IF(ISBLANK(Výsledky!$NW$3),"",Výsledky!NW52)</f>
        <v/>
      </c>
      <c r="BM66" s="231" t="str">
        <f>IF(ISBLANK(Výsledky!$OD$3),"",Výsledky!OD52)</f>
        <v/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"/>
      <c r="B67" s="216" t="s">
        <v>334</v>
      </c>
      <c r="C67" s="110">
        <f>Tipy!A19</f>
        <v>73</v>
      </c>
      <c r="D67" s="219" t="str">
        <f>IF(Tipy!B19="","",Tipy!B19)</f>
        <v>emdzej</v>
      </c>
      <c r="E67" s="47">
        <f t="shared" si="32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>-</v>
      </c>
      <c r="BG67" s="231" t="str">
        <f>IF(ISBLANK(Výsledky!$MN$3),"",Výsledky!MN25)</f>
        <v/>
      </c>
      <c r="BH67" s="231" t="str">
        <f>IF(ISBLANK(Výsledky!$MU$3),"",Výsledky!MU25)</f>
        <v>-</v>
      </c>
      <c r="BI67" s="231" t="str">
        <f>IF(ISBLANK(Výsledky!$NB$3),"",Výsledky!NB25)</f>
        <v/>
      </c>
      <c r="BJ67" s="231" t="str">
        <f>IF(ISBLANK(Výsledky!$NI$3),"",Výsledky!NI25)</f>
        <v/>
      </c>
      <c r="BK67" s="325" t="str">
        <f>IF(ISBLANK(Výsledky!$NP$3),"",Výsledky!NP25)</f>
        <v/>
      </c>
      <c r="BL67" s="325" t="str">
        <f>IF(ISBLANK(Výsledky!$NW$3),"",Výsledky!NW25)</f>
        <v/>
      </c>
      <c r="BM67" s="325" t="str">
        <f>IF(ISBLANK(Výsledky!$OD$3),"",Výsledky!OD25)</f>
        <v/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3">IF(ISBLANK(CA67),"",VLOOKUP(CA67,$BF$83:$BZ$161,17,FALSE))</f>
        <v/>
      </c>
      <c r="DY67" s="6" t="str">
        <f t="shared" ref="DY67:DY81" si="34">IF(ISBLANK(CA67),"",VLOOKUP(CA67,$BG$83:$BZ$161,16,FALSE))</f>
        <v/>
      </c>
      <c r="DZ67" s="6" t="str">
        <f t="shared" ref="DZ67:DZ81" si="35">IF(ISBLANK(CA67),"",VLOOKUP(CA67,$BH$83:$BZ$161,15,FALSE))</f>
        <v/>
      </c>
      <c r="EA67" s="6" t="str">
        <f t="shared" ref="EA67:EA81" si="36">IF(ISBLANK(CA67),"",VLOOKUP(CA67,$BI$83:$BZ$161,14,FALSE))</f>
        <v/>
      </c>
      <c r="EB67" s="6" t="str">
        <f t="shared" ref="EB67:EB81" si="37">IF(ISBLANK(CA67),"",VLOOKUP(CA67,$BJ$83:$BZ$161,13,FALSE))</f>
        <v/>
      </c>
      <c r="EC67" s="6" t="str">
        <f t="shared" ref="EC67:EC81" si="38">IF(ISBLANK(CA67),"",VLOOKUP(CA67,$BK$83:$BZ$161,12,FALSE))</f>
        <v/>
      </c>
      <c r="ED67" s="6" t="str">
        <f t="shared" ref="ED67:ED81" si="39">IF(ISBLANK(CA67),"",VLOOKUP(CA67,$BL$83:$BZ$161,11,FALSE))</f>
        <v/>
      </c>
      <c r="EE67" s="6" t="str">
        <f t="shared" ref="EE67:EE81" si="40">IF(ISBLANK(CA67),"",VLOOKUP(CA67,$BM$83:$BZ$161,10,FALSE))</f>
        <v/>
      </c>
      <c r="EF67" s="6" t="str">
        <f t="shared" ref="EF67:EF81" si="41">IF(ISBLANK(CA67),"",VLOOKUP(CA67,$BN$83:$BZ$161,9,FALSE))</f>
        <v/>
      </c>
      <c r="EG67" s="6" t="str">
        <f t="shared" ref="EG67:EG81" si="42">IF(ISBLANK(CA67),"",VLOOKUP(CA67,$BO$83:$BZ$161,8,FALSE))</f>
        <v/>
      </c>
      <c r="EH67" s="6" t="str">
        <f t="shared" ref="EH67:EH81" si="43">IF(ISBLANK(CA67),"",VLOOKUP(CA67,$BP$83:$BZ$161,7,FALSE))</f>
        <v/>
      </c>
      <c r="EI67" s="6" t="str">
        <f t="shared" ref="EI67:EI81" si="44">IF(ISBLANK(CA67),"",VLOOKUP(CA67,$BQ$83:$BZ$161,6,FALSE))</f>
        <v/>
      </c>
      <c r="EJ67" s="6" t="str">
        <f t="shared" ref="EJ67:EJ81" si="45">IF(ISBLANK(CA67),"",VLOOKUP(CA67,$BU$83:$BZ$161,2,FALSE))</f>
        <v/>
      </c>
    </row>
    <row r="68" spans="1:140" ht="15.75" hidden="1" thickBot="1" x14ac:dyDescent="0.25">
      <c r="A68" s="1"/>
      <c r="B68" s="216" t="s">
        <v>335</v>
      </c>
      <c r="C68" s="336">
        <f>Tipy!A66</f>
        <v>54</v>
      </c>
      <c r="D68" s="337" t="str">
        <f>IF(Tipy!B66="","",Tipy!B66)</f>
        <v>Stiflerovamama</v>
      </c>
      <c r="E68" s="315">
        <f t="shared" si="32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>-</v>
      </c>
      <c r="BG68" s="231" t="str">
        <f>IF(ISBLANK(Výsledky!$MN$3),"",Výsledky!MN72)</f>
        <v/>
      </c>
      <c r="BH68" s="231" t="str">
        <f>IF(ISBLANK(Výsledky!$MU$3),"",Výsledky!MU72)</f>
        <v>-</v>
      </c>
      <c r="BI68" s="231" t="str">
        <f>IF(ISBLANK(Výsledky!$NB$3),"",Výsledky!NB72)</f>
        <v/>
      </c>
      <c r="BJ68" s="231" t="str">
        <f>IF(ISBLANK(Výsledky!$NI$3),"",Výsledky!NI72)</f>
        <v/>
      </c>
      <c r="BK68" s="241" t="str">
        <f>IF(ISBLANK(Výsledky!$NP$3),"",Výsledky!NP72)</f>
        <v/>
      </c>
      <c r="BL68" s="241" t="str">
        <f>IF(ISBLANK(Výsledky!$NW$3),"",Výsledky!NW72)</f>
        <v/>
      </c>
      <c r="BM68" s="241" t="str">
        <f>IF(ISBLANK(Výsledky!$OD$3),"",Výsledky!OD72)</f>
        <v/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3"/>
        <v/>
      </c>
      <c r="DY68" s="6" t="str">
        <f t="shared" si="34"/>
        <v/>
      </c>
      <c r="DZ68" s="6" t="str">
        <f t="shared" si="35"/>
        <v/>
      </c>
      <c r="EA68" s="6" t="str">
        <f t="shared" si="36"/>
        <v/>
      </c>
      <c r="EB68" s="6" t="str">
        <f t="shared" si="37"/>
        <v/>
      </c>
      <c r="EC68" s="6" t="str">
        <f t="shared" si="38"/>
        <v/>
      </c>
      <c r="ED68" s="6" t="str">
        <f t="shared" si="39"/>
        <v/>
      </c>
      <c r="EE68" s="6" t="str">
        <f t="shared" si="40"/>
        <v/>
      </c>
      <c r="EF68" s="6" t="str">
        <f t="shared" si="41"/>
        <v/>
      </c>
      <c r="EG68" s="6" t="str">
        <f t="shared" si="42"/>
        <v/>
      </c>
      <c r="EH68" s="6" t="str">
        <f t="shared" si="43"/>
        <v/>
      </c>
      <c r="EI68" s="6" t="str">
        <f t="shared" si="44"/>
        <v/>
      </c>
      <c r="EJ68" s="6" t="str">
        <f t="shared" si="45"/>
        <v/>
      </c>
    </row>
    <row r="69" spans="1:140" ht="15.75" hidden="1" thickBot="1" x14ac:dyDescent="0.25">
      <c r="A69" s="1"/>
      <c r="B69" s="216" t="s">
        <v>336</v>
      </c>
      <c r="C69" s="48">
        <f>Tipy!A38</f>
        <v>12</v>
      </c>
      <c r="D69" s="218" t="str">
        <f>IF(Tipy!B38="","",Tipy!B38)</f>
        <v>Marek</v>
      </c>
      <c r="E69" s="46">
        <f t="shared" si="32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>-</v>
      </c>
      <c r="BG69" s="231" t="str">
        <f>IF(ISBLANK(Výsledky!$MN$3),"",Výsledky!MN44)</f>
        <v/>
      </c>
      <c r="BH69" s="231" t="str">
        <f>IF(ISBLANK(Výsledky!$MU$3),"",Výsledky!MU44)</f>
        <v>-</v>
      </c>
      <c r="BI69" s="231" t="str">
        <f>IF(ISBLANK(Výsledky!$NB$3),"",Výsledky!NB44)</f>
        <v/>
      </c>
      <c r="BJ69" s="231" t="str">
        <f>IF(ISBLANK(Výsledky!$NI$3),"",Výsledky!NI44)</f>
        <v/>
      </c>
      <c r="BK69" s="231" t="str">
        <f>IF(ISBLANK(Výsledky!$NP$3),"",Výsledky!NP44)</f>
        <v/>
      </c>
      <c r="BL69" s="231" t="str">
        <f>IF(ISBLANK(Výsledky!$NW$3),"",Výsledky!NW44)</f>
        <v/>
      </c>
      <c r="BM69" s="231" t="str">
        <f>IF(ISBLANK(Výsledky!$OD$3),"",Výsledky!OD44)</f>
        <v/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3"/>
        <v/>
      </c>
      <c r="DY69" s="6" t="str">
        <f t="shared" si="34"/>
        <v/>
      </c>
      <c r="DZ69" s="6" t="str">
        <f t="shared" si="35"/>
        <v/>
      </c>
      <c r="EA69" s="6" t="str">
        <f t="shared" si="36"/>
        <v/>
      </c>
      <c r="EB69" s="6" t="str">
        <f t="shared" si="37"/>
        <v/>
      </c>
      <c r="EC69" s="6" t="str">
        <f t="shared" si="38"/>
        <v/>
      </c>
      <c r="ED69" s="6" t="str">
        <f t="shared" si="39"/>
        <v/>
      </c>
      <c r="EE69" s="6" t="str">
        <f t="shared" si="40"/>
        <v/>
      </c>
      <c r="EF69" s="6" t="str">
        <f t="shared" si="41"/>
        <v/>
      </c>
      <c r="EG69" s="6" t="str">
        <f t="shared" si="42"/>
        <v/>
      </c>
      <c r="EH69" s="6" t="str">
        <f t="shared" si="43"/>
        <v/>
      </c>
      <c r="EI69" s="6" t="str">
        <f t="shared" si="44"/>
        <v/>
      </c>
      <c r="EJ69" s="6" t="str">
        <f t="shared" si="45"/>
        <v/>
      </c>
    </row>
    <row r="70" spans="1:140" ht="15.75" hidden="1" thickBot="1" x14ac:dyDescent="0.25">
      <c r="A70" s="1"/>
      <c r="B70" s="216" t="s">
        <v>337</v>
      </c>
      <c r="C70" s="48">
        <f>Tipy!A43</f>
        <v>37</v>
      </c>
      <c r="D70" s="218" t="str">
        <f>IF(Tipy!B43="","",Tipy!B43)</f>
        <v>Masko</v>
      </c>
      <c r="E70" s="46">
        <f t="shared" si="32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>-</v>
      </c>
      <c r="BG70" s="231" t="str">
        <f>IF(ISBLANK(Výsledky!$MN$3),"",Výsledky!MN49)</f>
        <v/>
      </c>
      <c r="BH70" s="231" t="str">
        <f>IF(ISBLANK(Výsledky!$MU$3),"",Výsledky!MU49)</f>
        <v>-</v>
      </c>
      <c r="BI70" s="231" t="str">
        <f>IF(ISBLANK(Výsledky!$NB$3),"",Výsledky!NB49)</f>
        <v/>
      </c>
      <c r="BJ70" s="231" t="str">
        <f>IF(ISBLANK(Výsledky!$NI$3),"",Výsledky!NI49)</f>
        <v/>
      </c>
      <c r="BK70" s="231" t="str">
        <f>IF(ISBLANK(Výsledky!$NP$3),"",Výsledky!NP49)</f>
        <v/>
      </c>
      <c r="BL70" s="231" t="str">
        <f>IF(ISBLANK(Výsledky!$NW$3),"",Výsledky!NW49)</f>
        <v/>
      </c>
      <c r="BM70" s="231" t="str">
        <f>IF(ISBLANK(Výsledky!$OD$3),"",Výsledky!OD49)</f>
        <v/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3"/>
        <v/>
      </c>
      <c r="DY70" s="6" t="str">
        <f t="shared" si="34"/>
        <v/>
      </c>
      <c r="DZ70" s="6" t="str">
        <f t="shared" si="35"/>
        <v/>
      </c>
      <c r="EA70" s="6" t="str">
        <f t="shared" si="36"/>
        <v/>
      </c>
      <c r="EB70" s="6" t="str">
        <f t="shared" si="37"/>
        <v/>
      </c>
      <c r="EC70" s="6" t="str">
        <f t="shared" si="38"/>
        <v/>
      </c>
      <c r="ED70" s="6" t="str">
        <f t="shared" si="39"/>
        <v/>
      </c>
      <c r="EE70" s="6" t="str">
        <f t="shared" si="40"/>
        <v/>
      </c>
      <c r="EF70" s="6" t="str">
        <f t="shared" si="41"/>
        <v/>
      </c>
      <c r="EG70" s="6" t="str">
        <f t="shared" si="42"/>
        <v/>
      </c>
      <c r="EH70" s="6" t="str">
        <f t="shared" si="43"/>
        <v/>
      </c>
      <c r="EI70" s="6" t="str">
        <f t="shared" si="44"/>
        <v/>
      </c>
      <c r="EJ70" s="6" t="str">
        <f t="shared" si="45"/>
        <v/>
      </c>
    </row>
    <row r="71" spans="1:140" ht="15.75" hidden="1" thickBot="1" x14ac:dyDescent="0.25">
      <c r="A71" s="1"/>
      <c r="B71" s="216" t="s">
        <v>342</v>
      </c>
      <c r="C71" s="48">
        <f>Tipy!A72</f>
        <v>59</v>
      </c>
      <c r="D71" s="218" t="str">
        <f>IF(Tipy!B72="","",Tipy!B72)</f>
        <v>ÚprimnýFanúšik</v>
      </c>
      <c r="E71" s="46">
        <f t="shared" si="32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>-</v>
      </c>
      <c r="BG71" s="231" t="str">
        <f>IF(ISBLANK(Výsledky!$MN$3),"",Výsledky!MN78)</f>
        <v/>
      </c>
      <c r="BH71" s="231" t="str">
        <f>IF(ISBLANK(Výsledky!$MU$3),"",Výsledky!MU78)</f>
        <v>-</v>
      </c>
      <c r="BI71" s="231" t="str">
        <f>IF(ISBLANK(Výsledky!$NB$3),"",Výsledky!NB78)</f>
        <v/>
      </c>
      <c r="BJ71" s="231" t="str">
        <f>IF(ISBLANK(Výsledky!$NI$3),"",Výsledky!NI78)</f>
        <v/>
      </c>
      <c r="BK71" s="231" t="str">
        <f>IF(ISBLANK(Výsledky!$NP$3),"",Výsledky!NP78)</f>
        <v/>
      </c>
      <c r="BL71" s="231" t="str">
        <f>IF(ISBLANK(Výsledky!$NW$3),"",Výsledky!NW78)</f>
        <v/>
      </c>
      <c r="BM71" s="231" t="str">
        <f>IF(ISBLANK(Výsledky!$OD$3),"",Výsledky!OD78)</f>
        <v/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3"/>
        <v/>
      </c>
      <c r="DY71" s="6" t="str">
        <f t="shared" si="34"/>
        <v/>
      </c>
      <c r="DZ71" s="6" t="str">
        <f t="shared" si="35"/>
        <v/>
      </c>
      <c r="EA71" s="6" t="str">
        <f t="shared" si="36"/>
        <v/>
      </c>
      <c r="EB71" s="6" t="str">
        <f t="shared" si="37"/>
        <v/>
      </c>
      <c r="EC71" s="6" t="str">
        <f t="shared" si="38"/>
        <v/>
      </c>
      <c r="ED71" s="6" t="str">
        <f t="shared" si="39"/>
        <v/>
      </c>
      <c r="EE71" s="6" t="str">
        <f t="shared" si="40"/>
        <v/>
      </c>
      <c r="EF71" s="6" t="str">
        <f t="shared" si="41"/>
        <v/>
      </c>
      <c r="EG71" s="6" t="str">
        <f t="shared" si="42"/>
        <v/>
      </c>
      <c r="EH71" s="6" t="str">
        <f t="shared" si="43"/>
        <v/>
      </c>
      <c r="EI71" s="6" t="str">
        <f t="shared" si="44"/>
        <v/>
      </c>
      <c r="EJ71" s="6" t="str">
        <f t="shared" si="45"/>
        <v/>
      </c>
    </row>
    <row r="72" spans="1:140" ht="15.75" hidden="1" thickBot="1" x14ac:dyDescent="0.25">
      <c r="A72" s="1"/>
      <c r="B72" s="216" t="s">
        <v>343</v>
      </c>
      <c r="C72" s="110">
        <f>Tipy!A45</f>
        <v>16</v>
      </c>
      <c r="D72" s="219" t="str">
        <f>IF(Tipy!B45="","",Tipy!B45)</f>
        <v>MengiCZE</v>
      </c>
      <c r="E72" s="47">
        <f t="shared" si="32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>-</v>
      </c>
      <c r="BG72" s="325" t="str">
        <f>IF(ISBLANK(Výsledky!$MN$3),"",Výsledky!MN51)</f>
        <v/>
      </c>
      <c r="BH72" s="325" t="str">
        <f>IF(ISBLANK(Výsledky!$MU$3),"",Výsledky!MU51)</f>
        <v>-</v>
      </c>
      <c r="BI72" s="325" t="str">
        <f>IF(ISBLANK(Výsledky!$NB$3),"",Výsledky!NB51)</f>
        <v/>
      </c>
      <c r="BJ72" s="325" t="str">
        <f>IF(ISBLANK(Výsledky!$NI$3),"",Výsledky!NI51)</f>
        <v/>
      </c>
      <c r="BK72" s="325" t="str">
        <f>IF(ISBLANK(Výsledky!$NP$3),"",Výsledky!NP51)</f>
        <v/>
      </c>
      <c r="BL72" s="325" t="str">
        <f>IF(ISBLANK(Výsledky!$NW$3),"",Výsledky!NW51)</f>
        <v/>
      </c>
      <c r="BM72" s="325" t="str">
        <f>IF(ISBLANK(Výsledky!$OD$3),"",Výsledky!OD51)</f>
        <v/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3"/>
        <v/>
      </c>
      <c r="DY72" s="6" t="str">
        <f t="shared" si="34"/>
        <v/>
      </c>
      <c r="DZ72" s="6" t="str">
        <f t="shared" si="35"/>
        <v/>
      </c>
      <c r="EA72" s="6" t="str">
        <f t="shared" si="36"/>
        <v/>
      </c>
      <c r="EB72" s="6" t="str">
        <f t="shared" si="37"/>
        <v/>
      </c>
      <c r="EC72" s="6" t="str">
        <f t="shared" si="38"/>
        <v/>
      </c>
      <c r="ED72" s="6" t="str">
        <f t="shared" si="39"/>
        <v/>
      </c>
      <c r="EE72" s="6" t="str">
        <f t="shared" si="40"/>
        <v/>
      </c>
      <c r="EF72" s="6" t="str">
        <f t="shared" si="41"/>
        <v/>
      </c>
      <c r="EG72" s="6" t="str">
        <f t="shared" si="42"/>
        <v/>
      </c>
      <c r="EH72" s="6" t="str">
        <f t="shared" si="43"/>
        <v/>
      </c>
      <c r="EI72" s="6" t="str">
        <f t="shared" si="44"/>
        <v/>
      </c>
      <c r="EJ72" s="6" t="str">
        <f t="shared" si="45"/>
        <v/>
      </c>
    </row>
    <row r="73" spans="1:140" ht="15.75" hidden="1" thickBot="1" x14ac:dyDescent="0.25">
      <c r="A73" s="1"/>
      <c r="B73" s="216" t="s">
        <v>351</v>
      </c>
      <c r="C73" s="336">
        <f>Tipy!A39</f>
        <v>40</v>
      </c>
      <c r="D73" s="337" t="str">
        <f>IF(Tipy!B39="","",Tipy!B39)</f>
        <v>Marek Konečný</v>
      </c>
      <c r="E73" s="315">
        <f t="shared" si="32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>-</v>
      </c>
      <c r="BG73" s="241" t="str">
        <f>IF(ISBLANK(Výsledky!$MN$3),"",Výsledky!MN45)</f>
        <v/>
      </c>
      <c r="BH73" s="241" t="str">
        <f>IF(ISBLANK(Výsledky!$MU$3),"",Výsledky!MU45)</f>
        <v>-</v>
      </c>
      <c r="BI73" s="241" t="str">
        <f>IF(ISBLANK(Výsledky!$NB$3),"",Výsledky!NB45)</f>
        <v/>
      </c>
      <c r="BJ73" s="241" t="str">
        <f>IF(ISBLANK(Výsledky!$NI$3),"",Výsledky!NI45)</f>
        <v/>
      </c>
      <c r="BK73" s="241" t="str">
        <f>IF(ISBLANK(Výsledky!$NP$3),"",Výsledky!NP45)</f>
        <v/>
      </c>
      <c r="BL73" s="241" t="str">
        <f>IF(ISBLANK(Výsledky!$NW$3),"",Výsledky!NW45)</f>
        <v/>
      </c>
      <c r="BM73" s="241" t="str">
        <f>IF(ISBLANK(Výsledky!$OD$3),"",Výsledky!OD45)</f>
        <v/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3"/>
        <v/>
      </c>
      <c r="DY73" s="6" t="str">
        <f t="shared" si="34"/>
        <v/>
      </c>
      <c r="DZ73" s="6" t="str">
        <f t="shared" si="35"/>
        <v/>
      </c>
      <c r="EA73" s="6" t="str">
        <f t="shared" si="36"/>
        <v/>
      </c>
      <c r="EB73" s="6" t="str">
        <f t="shared" si="37"/>
        <v/>
      </c>
      <c r="EC73" s="6" t="str">
        <f t="shared" si="38"/>
        <v/>
      </c>
      <c r="ED73" s="6" t="str">
        <f t="shared" si="39"/>
        <v/>
      </c>
      <c r="EE73" s="6" t="str">
        <f t="shared" si="40"/>
        <v/>
      </c>
      <c r="EF73" s="6" t="str">
        <f t="shared" si="41"/>
        <v/>
      </c>
      <c r="EG73" s="6" t="str">
        <f t="shared" si="42"/>
        <v/>
      </c>
      <c r="EH73" s="6" t="str">
        <f t="shared" si="43"/>
        <v/>
      </c>
      <c r="EI73" s="6" t="str">
        <f t="shared" si="44"/>
        <v/>
      </c>
      <c r="EJ73" s="6" t="str">
        <f t="shared" si="45"/>
        <v/>
      </c>
    </row>
    <row r="74" spans="1:140" ht="15.75" hidden="1" thickBot="1" x14ac:dyDescent="0.25">
      <c r="A74" s="1"/>
      <c r="B74" s="216" t="s">
        <v>352</v>
      </c>
      <c r="C74" s="48">
        <f>Tipy!A35</f>
        <v>58</v>
      </c>
      <c r="D74" s="218" t="str">
        <f>IF(Tipy!B35="","",Tipy!B35)</f>
        <v>Lukáš Felis</v>
      </c>
      <c r="E74" s="46">
        <f t="shared" si="32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>-</v>
      </c>
      <c r="BG74" s="231" t="str">
        <f>IF(ISBLANK(Výsledky!$MN$3),"",Výsledky!MN41)</f>
        <v/>
      </c>
      <c r="BH74" s="231" t="str">
        <f>IF(ISBLANK(Výsledky!$MU$3),"",Výsledky!MU41)</f>
        <v>-</v>
      </c>
      <c r="BI74" s="231" t="str">
        <f>IF(ISBLANK(Výsledky!$NB$3),"",Výsledky!NB41)</f>
        <v/>
      </c>
      <c r="BJ74" s="231" t="str">
        <f>IF(ISBLANK(Výsledky!$NI$3),"",Výsledky!NI41)</f>
        <v/>
      </c>
      <c r="BK74" s="231" t="str">
        <f>IF(ISBLANK(Výsledky!$NP$3),"",Výsledky!NP41)</f>
        <v/>
      </c>
      <c r="BL74" s="231" t="str">
        <f>IF(ISBLANK(Výsledky!$NW$3),"",Výsledky!NW41)</f>
        <v/>
      </c>
      <c r="BM74" s="231" t="str">
        <f>IF(ISBLANK(Výsledky!$OD$3),"",Výsledky!OD41)</f>
        <v/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3"/>
        <v/>
      </c>
      <c r="DY74" s="6" t="str">
        <f t="shared" si="34"/>
        <v/>
      </c>
      <c r="DZ74" s="6" t="str">
        <f t="shared" si="35"/>
        <v/>
      </c>
      <c r="EA74" s="6" t="str">
        <f t="shared" si="36"/>
        <v/>
      </c>
      <c r="EB74" s="6" t="str">
        <f t="shared" si="37"/>
        <v/>
      </c>
      <c r="EC74" s="6" t="str">
        <f t="shared" si="38"/>
        <v/>
      </c>
      <c r="ED74" s="6" t="str">
        <f t="shared" si="39"/>
        <v/>
      </c>
      <c r="EE74" s="6" t="str">
        <f t="shared" si="40"/>
        <v/>
      </c>
      <c r="EF74" s="6" t="str">
        <f t="shared" si="41"/>
        <v/>
      </c>
      <c r="EG74" s="6" t="str">
        <f t="shared" si="42"/>
        <v/>
      </c>
      <c r="EH74" s="6" t="str">
        <f t="shared" si="43"/>
        <v/>
      </c>
      <c r="EI74" s="6" t="str">
        <f t="shared" si="44"/>
        <v/>
      </c>
      <c r="EJ74" s="6" t="str">
        <f t="shared" si="45"/>
        <v/>
      </c>
    </row>
    <row r="75" spans="1:140" ht="15.75" hidden="1" thickBot="1" x14ac:dyDescent="0.25">
      <c r="A75" s="1"/>
      <c r="B75" s="216" t="s">
        <v>353</v>
      </c>
      <c r="C75" s="110">
        <f>Tipy!A7</f>
        <v>23</v>
      </c>
      <c r="D75" s="219" t="str">
        <f>IF(Tipy!B7="","",Tipy!B7)</f>
        <v>Ado</v>
      </c>
      <c r="E75" s="47">
        <f t="shared" si="32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>-</v>
      </c>
      <c r="BG75" s="325" t="str">
        <f>IF(ISBLANK(Výsledky!$MN$3),"",Výsledky!MN13)</f>
        <v/>
      </c>
      <c r="BH75" s="325" t="str">
        <f>IF(ISBLANK(Výsledky!$MU$3),"",Výsledky!MU13)</f>
        <v>-</v>
      </c>
      <c r="BI75" s="325" t="str">
        <f>IF(ISBLANK(Výsledky!$NB$3),"",Výsledky!NB13)</f>
        <v/>
      </c>
      <c r="BJ75" s="325" t="str">
        <f>IF(ISBLANK(Výsledky!$NI$3),"",Výsledky!NI13)</f>
        <v/>
      </c>
      <c r="BK75" s="325" t="str">
        <f>IF(ISBLANK(Výsledky!$NP$3),"",Výsledky!NP13)</f>
        <v/>
      </c>
      <c r="BL75" s="325" t="str">
        <f>IF(ISBLANK(Výsledky!$NW$3),"",Výsledky!NW13)</f>
        <v/>
      </c>
      <c r="BM75" s="325" t="str">
        <f>IF(ISBLANK(Výsledky!$OD$3),"",Výsledky!OD13)</f>
        <v/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3"/>
        <v/>
      </c>
      <c r="DY75" s="6" t="str">
        <f t="shared" si="34"/>
        <v/>
      </c>
      <c r="DZ75" s="6" t="str">
        <f t="shared" si="35"/>
        <v/>
      </c>
      <c r="EA75" s="6" t="str">
        <f t="shared" si="36"/>
        <v/>
      </c>
      <c r="EB75" s="6" t="str">
        <f t="shared" si="37"/>
        <v/>
      </c>
      <c r="EC75" s="6" t="str">
        <f t="shared" si="38"/>
        <v/>
      </c>
      <c r="ED75" s="6" t="str">
        <f t="shared" si="39"/>
        <v/>
      </c>
      <c r="EE75" s="6" t="str">
        <f t="shared" si="40"/>
        <v/>
      </c>
      <c r="EF75" s="6" t="str">
        <f t="shared" si="41"/>
        <v/>
      </c>
      <c r="EG75" s="6" t="str">
        <f t="shared" si="42"/>
        <v/>
      </c>
      <c r="EH75" s="6" t="str">
        <f t="shared" si="43"/>
        <v/>
      </c>
      <c r="EI75" s="6" t="str">
        <f t="shared" si="44"/>
        <v/>
      </c>
      <c r="EJ75" s="6" t="str">
        <f t="shared" si="45"/>
        <v/>
      </c>
    </row>
    <row r="76" spans="1:140" ht="15.75" hidden="1" thickBot="1" x14ac:dyDescent="0.25">
      <c r="A76" s="1"/>
      <c r="B76" s="216" t="s">
        <v>355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3"/>
        <v/>
      </c>
      <c r="DY76" s="6" t="str">
        <f t="shared" si="34"/>
        <v/>
      </c>
      <c r="DZ76" s="6" t="str">
        <f t="shared" si="35"/>
        <v/>
      </c>
      <c r="EA76" s="6" t="str">
        <f t="shared" si="36"/>
        <v/>
      </c>
      <c r="EB76" s="6" t="str">
        <f t="shared" si="37"/>
        <v/>
      </c>
      <c r="EC76" s="6" t="str">
        <f t="shared" si="38"/>
        <v/>
      </c>
      <c r="ED76" s="6" t="str">
        <f t="shared" si="39"/>
        <v/>
      </c>
      <c r="EE76" s="6" t="str">
        <f t="shared" si="40"/>
        <v/>
      </c>
      <c r="EF76" s="6" t="str">
        <f t="shared" si="41"/>
        <v/>
      </c>
      <c r="EG76" s="6" t="str">
        <f t="shared" si="42"/>
        <v/>
      </c>
      <c r="EH76" s="6" t="str">
        <f t="shared" si="43"/>
        <v/>
      </c>
      <c r="EI76" s="6" t="str">
        <f t="shared" si="44"/>
        <v/>
      </c>
      <c r="EJ76" s="6" t="str">
        <f t="shared" si="45"/>
        <v/>
      </c>
    </row>
    <row r="77" spans="1:140" ht="15.75" hidden="1" thickBot="1" x14ac:dyDescent="0.25">
      <c r="A77" s="1"/>
      <c r="B77" s="216" t="s">
        <v>381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3"/>
        <v/>
      </c>
      <c r="DY77" s="6" t="str">
        <f t="shared" si="34"/>
        <v/>
      </c>
      <c r="DZ77" s="6" t="str">
        <f t="shared" si="35"/>
        <v/>
      </c>
      <c r="EA77" s="6" t="str">
        <f t="shared" si="36"/>
        <v/>
      </c>
      <c r="EB77" s="6" t="str">
        <f t="shared" si="37"/>
        <v/>
      </c>
      <c r="EC77" s="6" t="str">
        <f t="shared" si="38"/>
        <v/>
      </c>
      <c r="ED77" s="6" t="str">
        <f t="shared" si="39"/>
        <v/>
      </c>
      <c r="EE77" s="6" t="str">
        <f t="shared" si="40"/>
        <v/>
      </c>
      <c r="EF77" s="6" t="str">
        <f t="shared" si="41"/>
        <v/>
      </c>
      <c r="EG77" s="6" t="str">
        <f t="shared" si="42"/>
        <v/>
      </c>
      <c r="EH77" s="6" t="str">
        <f t="shared" si="43"/>
        <v/>
      </c>
      <c r="EI77" s="6" t="str">
        <f t="shared" si="44"/>
        <v/>
      </c>
      <c r="EJ77" s="6" t="str">
        <f t="shared" si="45"/>
        <v/>
      </c>
    </row>
    <row r="78" spans="1:140" ht="15.75" hidden="1" thickBot="1" x14ac:dyDescent="0.25">
      <c r="A78" s="1"/>
      <c r="B78" s="216" t="s">
        <v>382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3"/>
        <v/>
      </c>
      <c r="DY78" s="6" t="str">
        <f t="shared" si="34"/>
        <v/>
      </c>
      <c r="DZ78" s="6" t="str">
        <f t="shared" si="35"/>
        <v/>
      </c>
      <c r="EA78" s="6" t="str">
        <f t="shared" si="36"/>
        <v/>
      </c>
      <c r="EB78" s="6" t="str">
        <f t="shared" si="37"/>
        <v/>
      </c>
      <c r="EC78" s="6" t="str">
        <f t="shared" si="38"/>
        <v/>
      </c>
      <c r="ED78" s="6" t="str">
        <f t="shared" si="39"/>
        <v/>
      </c>
      <c r="EE78" s="6" t="str">
        <f t="shared" si="40"/>
        <v/>
      </c>
      <c r="EF78" s="6" t="str">
        <f t="shared" si="41"/>
        <v/>
      </c>
      <c r="EG78" s="6" t="str">
        <f t="shared" si="42"/>
        <v/>
      </c>
      <c r="EH78" s="6" t="str">
        <f t="shared" si="43"/>
        <v/>
      </c>
      <c r="EI78" s="6" t="str">
        <f t="shared" si="44"/>
        <v/>
      </c>
      <c r="EJ78" s="6" t="str">
        <f t="shared" si="45"/>
        <v/>
      </c>
    </row>
    <row r="79" spans="1:140" ht="15.75" hidden="1" thickBot="1" x14ac:dyDescent="0.25">
      <c r="A79" s="1"/>
      <c r="B79" s="216" t="s">
        <v>383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3"/>
        <v/>
      </c>
      <c r="DY79" s="6" t="str">
        <f t="shared" si="34"/>
        <v/>
      </c>
      <c r="DZ79" s="6" t="str">
        <f t="shared" si="35"/>
        <v/>
      </c>
      <c r="EA79" s="6" t="str">
        <f t="shared" si="36"/>
        <v/>
      </c>
      <c r="EB79" s="6" t="str">
        <f t="shared" si="37"/>
        <v/>
      </c>
      <c r="EC79" s="6" t="str">
        <f t="shared" si="38"/>
        <v/>
      </c>
      <c r="ED79" s="6" t="str">
        <f t="shared" si="39"/>
        <v/>
      </c>
      <c r="EE79" s="6" t="str">
        <f t="shared" si="40"/>
        <v/>
      </c>
      <c r="EF79" s="6" t="str">
        <f t="shared" si="41"/>
        <v/>
      </c>
      <c r="EG79" s="6" t="str">
        <f t="shared" si="42"/>
        <v/>
      </c>
      <c r="EH79" s="6" t="str">
        <f t="shared" si="43"/>
        <v/>
      </c>
      <c r="EI79" s="6" t="str">
        <f t="shared" si="44"/>
        <v/>
      </c>
      <c r="EJ79" s="6" t="str">
        <f t="shared" si="45"/>
        <v/>
      </c>
    </row>
    <row r="80" spans="1:140" ht="15.75" hidden="1" thickBot="1" x14ac:dyDescent="0.25">
      <c r="A80" s="1"/>
      <c r="B80" s="216" t="s">
        <v>384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3"/>
        <v/>
      </c>
      <c r="DY80" s="6" t="str">
        <f t="shared" si="34"/>
        <v/>
      </c>
      <c r="DZ80" s="6" t="str">
        <f t="shared" si="35"/>
        <v/>
      </c>
      <c r="EA80" s="6" t="str">
        <f t="shared" si="36"/>
        <v/>
      </c>
      <c r="EB80" s="6" t="str">
        <f t="shared" si="37"/>
        <v/>
      </c>
      <c r="EC80" s="6" t="str">
        <f t="shared" si="38"/>
        <v/>
      </c>
      <c r="ED80" s="6" t="str">
        <f t="shared" si="39"/>
        <v/>
      </c>
      <c r="EE80" s="6" t="str">
        <f t="shared" si="40"/>
        <v/>
      </c>
      <c r="EF80" s="6" t="str">
        <f t="shared" si="41"/>
        <v/>
      </c>
      <c r="EG80" s="6" t="str">
        <f t="shared" si="42"/>
        <v/>
      </c>
      <c r="EH80" s="6" t="str">
        <f t="shared" si="43"/>
        <v/>
      </c>
      <c r="EI80" s="6" t="str">
        <f t="shared" si="44"/>
        <v/>
      </c>
      <c r="EJ80" s="6" t="str">
        <f t="shared" si="45"/>
        <v/>
      </c>
    </row>
    <row r="81" spans="1:140" ht="15.75" hidden="1" thickBot="1" x14ac:dyDescent="0.25">
      <c r="A81" s="1"/>
      <c r="B81" s="216" t="s">
        <v>385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3"/>
        <v/>
      </c>
      <c r="DY81" s="6" t="str">
        <f t="shared" si="34"/>
        <v/>
      </c>
      <c r="DZ81" s="6" t="str">
        <f t="shared" si="35"/>
        <v/>
      </c>
      <c r="EA81" s="6" t="str">
        <f t="shared" si="36"/>
        <v/>
      </c>
      <c r="EB81" s="6" t="str">
        <f t="shared" si="37"/>
        <v/>
      </c>
      <c r="EC81" s="6" t="str">
        <f t="shared" si="38"/>
        <v/>
      </c>
      <c r="ED81" s="6" t="str">
        <f t="shared" si="39"/>
        <v/>
      </c>
      <c r="EE81" s="6" t="str">
        <f t="shared" si="40"/>
        <v/>
      </c>
      <c r="EF81" s="6" t="str">
        <f t="shared" si="41"/>
        <v/>
      </c>
      <c r="EG81" s="6" t="str">
        <f t="shared" si="42"/>
        <v/>
      </c>
      <c r="EH81" s="6" t="str">
        <f t="shared" si="43"/>
        <v/>
      </c>
      <c r="EI81" s="6" t="str">
        <f t="shared" si="44"/>
        <v/>
      </c>
      <c r="EJ81" s="6" t="str">
        <f t="shared" si="45"/>
        <v/>
      </c>
    </row>
    <row r="82" spans="1:140" ht="13.5" thickBot="1" x14ac:dyDescent="0.25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8" t="s">
        <v>239</v>
      </c>
      <c r="C83" s="479"/>
      <c r="D83" s="480"/>
      <c r="E83" s="3"/>
      <c r="F83" s="3"/>
      <c r="G83" s="3"/>
      <c r="H83" s="3"/>
      <c r="I83" s="3"/>
      <c r="J83" s="125" t="s">
        <v>195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1"/>
      <c r="C84" s="481" t="s">
        <v>240</v>
      </c>
      <c r="D84" s="482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2"/>
      <c r="C85" s="483" t="s">
        <v>241</v>
      </c>
      <c r="D85" s="484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3"/>
      <c r="C86" s="483" t="s">
        <v>242</v>
      </c>
      <c r="D86" s="484"/>
      <c r="E86" s="3"/>
      <c r="F86" s="3"/>
      <c r="G86" s="3"/>
      <c r="H86" s="3"/>
      <c r="I86" s="3"/>
      <c r="J86" s="125" t="s">
        <v>198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4"/>
      <c r="C87" s="475" t="s">
        <v>243</v>
      </c>
      <c r="D87" s="476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25" t="s">
        <v>249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25" t="s">
        <v>153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25" t="s">
        <v>192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25" t="s">
        <v>197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25" t="s">
        <v>203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25" t="s">
        <v>245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25" t="s">
        <v>199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25" t="s">
        <v>187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25" t="s">
        <v>190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25" t="s">
        <v>193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25" t="s">
        <v>194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25" t="s">
        <v>196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25" t="s">
        <v>200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25" t="s">
        <v>201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25" t="s">
        <v>204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25" t="s">
        <v>246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25" t="s">
        <v>247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25" t="s">
        <v>186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25" t="s">
        <v>188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25" t="s">
        <v>189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25" t="s">
        <v>191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25" t="s">
        <v>183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25" t="s">
        <v>238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25" t="s">
        <v>202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25" t="s">
        <v>222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25" t="s">
        <v>248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25" t="s">
        <v>250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25" t="s">
        <v>251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25" t="s">
        <v>252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25" t="s">
        <v>253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25" t="s">
        <v>254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25" t="s">
        <v>255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25" t="s">
        <v>256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25" t="s">
        <v>257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25" t="s">
        <v>259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30" customWidth="1"/>
    <col min="2" max="2" width="4.7109375" style="130" customWidth="1"/>
    <col min="3" max="3" width="20.7109375" style="130" customWidth="1"/>
    <col min="4" max="64" width="6.7109375" style="130" customWidth="1"/>
    <col min="65" max="65" width="0.85546875" style="130" customWidth="1"/>
    <col min="66" max="66" width="4.7109375" style="130" customWidth="1"/>
    <col min="67" max="67" width="20.7109375" style="130" customWidth="1"/>
    <col min="68" max="68" width="9.140625" style="130"/>
    <col min="69" max="70" width="15.140625" style="130" bestFit="1" customWidth="1"/>
    <col min="71" max="16384" width="9.140625" style="130"/>
  </cols>
  <sheetData>
    <row r="1" spans="1:82" ht="12.75" customHeight="1" thickBot="1" x14ac:dyDescent="0.25">
      <c r="A1" s="129"/>
      <c r="B1" s="129"/>
    </row>
    <row r="2" spans="1:82" ht="35.1" customHeight="1" x14ac:dyDescent="0.2">
      <c r="A2" s="131"/>
      <c r="B2" s="132"/>
      <c r="C2" s="133"/>
      <c r="D2" s="496" t="s">
        <v>50</v>
      </c>
      <c r="E2" s="497"/>
      <c r="F2" s="498"/>
      <c r="G2" s="499" t="s">
        <v>269</v>
      </c>
      <c r="H2" s="500"/>
      <c r="I2" s="501"/>
      <c r="J2" s="499" t="s">
        <v>270</v>
      </c>
      <c r="K2" s="500"/>
      <c r="L2" s="501"/>
      <c r="M2" s="499" t="s">
        <v>271</v>
      </c>
      <c r="N2" s="500"/>
      <c r="O2" s="501"/>
      <c r="P2" s="499" t="s">
        <v>272</v>
      </c>
      <c r="Q2" s="500"/>
      <c r="R2" s="502"/>
      <c r="S2" s="487" t="s">
        <v>273</v>
      </c>
      <c r="T2" s="488"/>
      <c r="U2" s="491" t="s">
        <v>274</v>
      </c>
      <c r="V2" s="492"/>
      <c r="W2" s="491" t="s">
        <v>275</v>
      </c>
      <c r="X2" s="492"/>
      <c r="Y2" s="491" t="s">
        <v>283</v>
      </c>
      <c r="Z2" s="492"/>
      <c r="AA2" s="491" t="s">
        <v>285</v>
      </c>
      <c r="AB2" s="492"/>
      <c r="AC2" s="491" t="s">
        <v>276</v>
      </c>
      <c r="AD2" s="492"/>
      <c r="AE2" s="491" t="s">
        <v>284</v>
      </c>
      <c r="AF2" s="492"/>
      <c r="AG2" s="491" t="s">
        <v>286</v>
      </c>
      <c r="AH2" s="492"/>
      <c r="AI2" s="491" t="s">
        <v>277</v>
      </c>
      <c r="AJ2" s="492"/>
      <c r="AK2" s="493" t="s">
        <v>278</v>
      </c>
      <c r="AL2" s="494"/>
      <c r="AM2" s="487" t="s">
        <v>279</v>
      </c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4"/>
    </row>
    <row r="3" spans="1:82" ht="24.95" customHeight="1" thickBot="1" x14ac:dyDescent="0.25">
      <c r="A3" s="131"/>
      <c r="B3" s="503" t="s">
        <v>151</v>
      </c>
      <c r="C3" s="504"/>
      <c r="D3" s="134" t="s">
        <v>280</v>
      </c>
      <c r="E3" s="135" t="s">
        <v>50</v>
      </c>
      <c r="F3" s="136" t="s">
        <v>281</v>
      </c>
      <c r="G3" s="135" t="s">
        <v>280</v>
      </c>
      <c r="H3" s="135" t="s">
        <v>50</v>
      </c>
      <c r="I3" s="136" t="s">
        <v>281</v>
      </c>
      <c r="J3" s="137" t="s">
        <v>280</v>
      </c>
      <c r="K3" s="135" t="s">
        <v>50</v>
      </c>
      <c r="L3" s="135" t="s">
        <v>281</v>
      </c>
      <c r="M3" s="137" t="s">
        <v>280</v>
      </c>
      <c r="N3" s="135" t="s">
        <v>50</v>
      </c>
      <c r="O3" s="135" t="s">
        <v>281</v>
      </c>
      <c r="P3" s="137" t="s">
        <v>280</v>
      </c>
      <c r="Q3" s="135" t="s">
        <v>50</v>
      </c>
      <c r="R3" s="138" t="s">
        <v>281</v>
      </c>
      <c r="S3" s="139" t="s">
        <v>50</v>
      </c>
      <c r="T3" s="135" t="s">
        <v>282</v>
      </c>
      <c r="U3" s="135" t="s">
        <v>50</v>
      </c>
      <c r="V3" s="140" t="s">
        <v>282</v>
      </c>
      <c r="W3" s="141" t="s">
        <v>50</v>
      </c>
      <c r="X3" s="135" t="s">
        <v>282</v>
      </c>
      <c r="Y3" s="135" t="s">
        <v>50</v>
      </c>
      <c r="Z3" s="142" t="s">
        <v>282</v>
      </c>
      <c r="AA3" s="135" t="s">
        <v>50</v>
      </c>
      <c r="AB3" s="142" t="s">
        <v>282</v>
      </c>
      <c r="AC3" s="135" t="s">
        <v>50</v>
      </c>
      <c r="AD3" s="142" t="s">
        <v>282</v>
      </c>
      <c r="AE3" s="136" t="s">
        <v>50</v>
      </c>
      <c r="AF3" s="135" t="s">
        <v>282</v>
      </c>
      <c r="AG3" s="136" t="s">
        <v>50</v>
      </c>
      <c r="AH3" s="140" t="s">
        <v>282</v>
      </c>
      <c r="AI3" s="135" t="s">
        <v>50</v>
      </c>
      <c r="AJ3" s="142" t="s">
        <v>282</v>
      </c>
      <c r="AK3" s="141" t="s">
        <v>50</v>
      </c>
      <c r="AL3" s="138" t="s">
        <v>282</v>
      </c>
      <c r="AM3" s="505">
        <v>0</v>
      </c>
      <c r="AN3" s="490"/>
      <c r="AO3" s="489">
        <v>10</v>
      </c>
      <c r="AP3" s="490"/>
      <c r="AQ3" s="489">
        <v>20</v>
      </c>
      <c r="AR3" s="490"/>
      <c r="AS3" s="489">
        <v>30</v>
      </c>
      <c r="AT3" s="490"/>
      <c r="AU3" s="489">
        <v>40</v>
      </c>
      <c r="AV3" s="490"/>
      <c r="AW3" s="489">
        <v>50</v>
      </c>
      <c r="AX3" s="490"/>
      <c r="AY3" s="489">
        <v>60</v>
      </c>
      <c r="AZ3" s="490"/>
      <c r="BA3" s="489">
        <v>70</v>
      </c>
      <c r="BB3" s="490"/>
      <c r="BC3" s="489">
        <v>80</v>
      </c>
      <c r="BD3" s="490"/>
      <c r="BE3" s="489">
        <v>90</v>
      </c>
      <c r="BF3" s="490"/>
      <c r="BG3" s="489">
        <v>100</v>
      </c>
      <c r="BH3" s="490"/>
      <c r="BI3" s="489">
        <v>110</v>
      </c>
      <c r="BJ3" s="490"/>
      <c r="BK3" s="489">
        <v>120</v>
      </c>
      <c r="BL3" s="506"/>
    </row>
    <row r="4" spans="1:82" ht="35.1" customHeight="1" thickBot="1" x14ac:dyDescent="0.25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282</v>
      </c>
      <c r="AO4" s="153" t="s">
        <v>50</v>
      </c>
      <c r="AP4" s="152" t="s">
        <v>282</v>
      </c>
      <c r="AQ4" s="153" t="s">
        <v>50</v>
      </c>
      <c r="AR4" s="154" t="s">
        <v>282</v>
      </c>
      <c r="AS4" s="155" t="s">
        <v>50</v>
      </c>
      <c r="AT4" s="153" t="s">
        <v>282</v>
      </c>
      <c r="AU4" s="154" t="s">
        <v>50</v>
      </c>
      <c r="AV4" s="153" t="s">
        <v>282</v>
      </c>
      <c r="AW4" s="153" t="s">
        <v>50</v>
      </c>
      <c r="AX4" s="152" t="s">
        <v>282</v>
      </c>
      <c r="AY4" s="154" t="s">
        <v>50</v>
      </c>
      <c r="AZ4" s="153" t="s">
        <v>282</v>
      </c>
      <c r="BA4" s="155" t="s">
        <v>50</v>
      </c>
      <c r="BB4" s="153" t="s">
        <v>282</v>
      </c>
      <c r="BC4" s="154" t="s">
        <v>50</v>
      </c>
      <c r="BD4" s="153" t="s">
        <v>282</v>
      </c>
      <c r="BE4" s="154" t="s">
        <v>50</v>
      </c>
      <c r="BF4" s="153" t="s">
        <v>282</v>
      </c>
      <c r="BG4" s="154" t="s">
        <v>50</v>
      </c>
      <c r="BH4" s="153" t="s">
        <v>282</v>
      </c>
      <c r="BI4" s="154" t="s">
        <v>50</v>
      </c>
      <c r="BJ4" s="153" t="s">
        <v>282</v>
      </c>
      <c r="BK4" s="154" t="s">
        <v>50</v>
      </c>
      <c r="BL4" s="156" t="s">
        <v>282</v>
      </c>
      <c r="BN4" s="485" t="s">
        <v>152</v>
      </c>
      <c r="BO4" s="486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5" x14ac:dyDescent="0.2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1480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33.636363636363633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820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29.285714285714285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350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43.75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200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6.8181818181818177E-2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26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0.59090909090909094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29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0.65909090909090906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20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20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0.27272727272727271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2.2727272727272728E-2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0.29545454545454547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7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0.15909090909090909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5" x14ac:dyDescent="0.2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5" x14ac:dyDescent="0.2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1320</v>
      </c>
      <c r="F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0.86206896551724133</v>
      </c>
      <c r="H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840</v>
      </c>
      <c r="I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32.307692307692307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240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40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0.4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100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0.1388888888888889</v>
      </c>
      <c r="U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19</v>
      </c>
      <c r="V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0.52777777777777779</v>
      </c>
      <c r="W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24</v>
      </c>
      <c r="X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0.47222222222222221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0.47222222222222221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0.1388888888888889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8.3333333333333329E-2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0.22222222222222221</v>
      </c>
      <c r="AK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11</v>
      </c>
      <c r="AL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0.30555555555555558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5" x14ac:dyDescent="0.2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0.31034482758620691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5" x14ac:dyDescent="0.2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0.55555555555555558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0.55172413793103448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5" x14ac:dyDescent="0.2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0.75555555555555554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0.68965517241379315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250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35.714285714285715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9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0.26470588235294118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9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0.26470588235294118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0.23529411764705882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0.23529411764705882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5" x14ac:dyDescent="0.2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0.8666666666666667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1420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33.80952380952381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0.82758620689655171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880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33.846153846153847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240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34.285714285714285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160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32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5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0.12820512820512819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0.58974358974358976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28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0.71794871794871795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17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0.4358974358974359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17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0.4358974358974359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0.17948717948717949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5.128205128205128E-2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0.23076923076923078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12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0.30769230769230771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5" x14ac:dyDescent="0.2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0.9555555555555556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1570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36.511627906976742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960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34.285714285714285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390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48.75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0.8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130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32.5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9.3023255813953487E-2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25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0.58139534883720934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29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0.67441860465116277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22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0.51162790697674421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22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0.51162790697674421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0.20930232558139536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6.9767441860465115E-2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0.27906976744186046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0.27906976744186046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5" x14ac:dyDescent="0.2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1170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27.857142857142858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0.86206896551724133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540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21.6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26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0.11904761904761904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19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0.45238095238095238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24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0.5714285714285714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14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14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4.7619047619047616E-2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4.7619047619047616E-2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9.5238095238095233E-2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0.16666666666666666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5" x14ac:dyDescent="0.2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0.51724137931034486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5" x14ac:dyDescent="0.2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1130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27.560975609756099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0.89655172413793105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660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25.384615384615383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210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35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38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2.5000000000000001E-2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24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25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0.625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0.35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0.35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0.125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0.05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0.17499999999999999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0.27500000000000002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5" x14ac:dyDescent="0.2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1630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37.045454545454547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0.89655172413793105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820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30.37037037037037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430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53.75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220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44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0.19047619047619047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20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0.47619047619047616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28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20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0.47619047619047616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20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0.47619047619047616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0.14285714285714285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4.7619047619047616E-2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0.19047619047619047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17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0.40476190476190477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5" x14ac:dyDescent="0.2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1310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29.772727272727273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810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28.928571428571427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250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35.714285714285715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140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28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2.2727272727272728E-2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30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0.68181818181818177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31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0.70454545454545459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19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0.43181818181818182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19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0.43181818181818182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0.22727272727272727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2.2727272727272728E-2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9.0909090909090912E-2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5" x14ac:dyDescent="0.2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0.13333333333333333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0.20689655172413793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5" x14ac:dyDescent="0.2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1590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36.136363636363633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970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34.642857142857146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420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52.5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0.8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22.5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0.11363636363636363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26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0.59090909090909094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31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0.70454545454545459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19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0.43181818181818182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19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0.43181818181818182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0.11363636363636363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9.0909090909090912E-2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0.20454545454545456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0.38636363636363635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5" x14ac:dyDescent="0.2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1520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33.777777777777779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950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33.928571428571431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260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160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32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8.8888888888888892E-2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27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31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0.68888888888888888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20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20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0.22222222222222221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0.22222222222222221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0.31111111111111112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5" x14ac:dyDescent="0.2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1320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0.86206896551724133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720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28.8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160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32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24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28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16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16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12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5" x14ac:dyDescent="0.2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0.62068965517241381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5" x14ac:dyDescent="0.2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1260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28.636363636363637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750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26.785714285714285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290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41.428571428571431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120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24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2.2727272727272728E-2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28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0.63636363636363635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29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0.65909090909090906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21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0.47727272727272729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21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0.47727272727272729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9.0909090909090912E-2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9.0909090909090912E-2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14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0.31818181818181818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5" x14ac:dyDescent="0.2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1440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32.727272727272727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820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30.37037037037037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270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33.75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240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48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4.5454545454545456E-2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27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0.61363636363636365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29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0.65909090909090906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18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0.40909090909090912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18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0.40909090909090912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0.20454545454545456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6.8181818181818177E-2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0.27272727272727271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11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5" x14ac:dyDescent="0.2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0.9555555555555556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1670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38.837209302325583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950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35.185185185185183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57.142857142857146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0.16279069767441862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22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0.51162790697674421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29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0.67441860465116277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0.41860465116279072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0.41860465116279072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0.32558139534883723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6.9767441860465115E-2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0.39534883720930231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0.18604651162790697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5" x14ac:dyDescent="0.2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1410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33.571428571428569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0.86206896551724133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740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29.6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400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160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32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9.5238095238095233E-2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25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0.59523809523809523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29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0.69047619047619047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18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18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0.42857142857142855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4.7619047619047616E-2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0.21428571428571427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0.26190476190476192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5" x14ac:dyDescent="0.2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1290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28.666666666666668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780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27.857142857142858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270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33.75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6.8181818181818177E-2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28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0.63636363636363635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31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0.70454545454545459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0.27272727272727271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0.27272727272727271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0.13636363636363635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2.2727272727272728E-2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0.15909090909090909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0.27272727272727271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5" x14ac:dyDescent="0.2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1420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33.02325581395349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810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31.153846153846153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350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43.75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130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9.0909090909090912E-2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24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0.54545454545454541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28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0.63636363636363635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20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20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0.45454545454545453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9.0909090909090912E-2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6.8181818181818177E-2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0.15909090909090909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0.29545454545454547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5" x14ac:dyDescent="0.2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0.51111111111111107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0.44827586206896552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5" x14ac:dyDescent="0.2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0.73333333333333328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28.235294117647058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0.68965517241379315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6.0606060606060608E-2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0.5757575757575758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3.0303030303030304E-2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0.12121212121212122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0.39393939393939392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5" x14ac:dyDescent="0.2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1590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35.333333333333336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840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30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420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52.5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0.13636363636363635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26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0.59090909090909094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32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0.72727272727272729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20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0.45454545454545453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20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0.45454545454545453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0.15909090909090909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4.5454545454545456E-2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0.20454545454545456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5" x14ac:dyDescent="0.2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0.44827586206896552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5" x14ac:dyDescent="0.2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1410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32.045454545454547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0.86206896551724133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710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26.296296296296298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0.11904761904761904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26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0.61904761904761907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31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0.73809523809523814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19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0.45238095238095238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19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0.45238095238095238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5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0.11904761904761904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5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0.11904761904761904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0.26190476190476192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5" x14ac:dyDescent="0.2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4.4444444444444446E-2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6.8965517241379309E-2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5" x14ac:dyDescent="0.2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1610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37.441860465116278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810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31.153846153846153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490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61.25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190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0.13636363636363635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24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0.54545454545454541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30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0.68181818181818177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23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0.52272727272727271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23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0.52272727272727271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0.20454545454545456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0.20454545454545456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13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0.29545454545454547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5" x14ac:dyDescent="0.2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1310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39.696969696969695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0.7931034482758621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770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36.666666666666664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48.333333333333336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0.8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200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0.25714285714285712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18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0.51428571428571423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27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0.77142857142857146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10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10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0.2857142857142857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8.5714285714285715E-2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5.7142857142857141E-2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0.14285714285714285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9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0.25714285714285712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5" x14ac:dyDescent="0.2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4.4444444444444446E-2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6.8965517241379309E-2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5" x14ac:dyDescent="0.2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6.6666666666666666E-2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0.10344827586206896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5" x14ac:dyDescent="0.2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0.84444444444444444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1270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33.421052631578945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0.75862068965517238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670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29.130434782608695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5.2631578947368418E-2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0.65789473684210531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0.71052631578947367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0.39473684210526316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0.39473684210526316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0.21052631578947367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2.6315789473684209E-2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0.23684210526315788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0.42105263157894735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5" x14ac:dyDescent="0.2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0.82222222222222219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0.7931034482758621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5" x14ac:dyDescent="0.2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0.51111111111111107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0.51724137931034486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5" x14ac:dyDescent="0.2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0.17241379310344829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5" x14ac:dyDescent="0.2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0.9555555555555556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1570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36.511627906976742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840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31.111111111111111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360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51.428571428571431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4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9.3023255813953487E-2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0.58139534883720934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29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0.67441860465116277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23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0.53488372093023251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23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0.53488372093023251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0.16279069767441862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9.3023255813953487E-2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0.2558139534883721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11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0.2558139534883721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5" x14ac:dyDescent="0.2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8.8888888888888892E-2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0.13793103448275862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5" x14ac:dyDescent="0.2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0.13333333333333333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0.17241379310344829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5" x14ac:dyDescent="0.2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0.28888888888888886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0.37931034482758619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5" x14ac:dyDescent="0.2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1300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30.952380952380953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720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26.666666666666668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310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44.285714285714285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150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30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4.7619047619047616E-2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28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30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0.7142857142857143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19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0.45238095238095238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19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0.45238095238095238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2.3809523809523808E-2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0.19047619047619047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5" x14ac:dyDescent="0.2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1430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31.777777777777779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340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8.8888888888888892E-2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27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31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0.68888888888888888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0.42222222222222222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0.42222222222222222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8.8888888888888892E-2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4.4444444444444446E-2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0.13333333333333333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13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0.28888888888888886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5" x14ac:dyDescent="0.2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0.15555555555555556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0.20689655172413793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5" x14ac:dyDescent="0.2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1630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36.222222222222221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940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33.571428571428569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360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45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7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0.15909090909090909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0.52272727272727271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30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0.68181818181818177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21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0.47727272727272729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21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0.47727272727272729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4.5454545454545456E-2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9.0909090909090912E-2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0.13636363636363635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0.38636363636363635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5" x14ac:dyDescent="0.2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1590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35.333333333333336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930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33.214285714285715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390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48.75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140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28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0.13333333333333333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26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0.57777777777777772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32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0.71111111111111114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22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0.48888888888888887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22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0.48888888888888887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0.13333333333333333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2.2222222222222223E-2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0.15555555555555556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0.26666666666666666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5" x14ac:dyDescent="0.2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1610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35.777777777777779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1020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36.428571428571431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320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40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140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28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5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0.1111111111111111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0.57777777777777772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31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0.68888888888888888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24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0.53333333333333333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24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0.53333333333333333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0.17777777777777778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0.17777777777777778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15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5" x14ac:dyDescent="0.2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0.17777777777777778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0.20689655172413793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5" x14ac:dyDescent="0.2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1350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30.681818181818183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790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29.25925925925926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280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32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2.2727272727272728E-2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30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0.68181818181818177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31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0.70454545454545459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0.31818181818181818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0.31818181818181818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0.22727272727272727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9.0909090909090912E-2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0.31818181818181818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9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0.20454545454545456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5" x14ac:dyDescent="0.2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1420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31.555555555555557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820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29.285714285714285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380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47.5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100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20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5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0.11363636363636363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27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0.61363636363636365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32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0.72727272727272729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18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0.40909090909090912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18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0.40909090909090912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0.13636363636363635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0.13636363636363635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10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0.22727272727272727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5" x14ac:dyDescent="0.2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0.31111111111111112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0.34482758620689657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5" x14ac:dyDescent="0.2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5" x14ac:dyDescent="0.2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0.17777777777777778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0.2413793103448276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5" x14ac:dyDescent="0.2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4.4444444444444446E-2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6.8965517241379309E-2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5" x14ac:dyDescent="0.2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0.58620689655172409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5" x14ac:dyDescent="0.2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0.9555555555555556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0.89655172413793105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360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34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16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0.37209302325581395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16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0.37209302325581395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0.13953488372093023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2.3255813953488372E-2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0.16279069767441862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5" x14ac:dyDescent="0.2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0.9555555555555556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1450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34.523809523809526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0.89655172413793105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800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30.76923076923077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360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45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6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0.13953488372093023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24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0.55813953488372092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30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0.69767441860465118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0.41860465116279072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0.41860465116279072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4.6511627906976744E-2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6.9767441860465115E-2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0.11627906976744186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0.27906976744186046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5" x14ac:dyDescent="0.2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0.91111111111111109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0.82758620689655171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380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47.5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24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16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0.3902439024390244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16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0.3902439024390244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8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0.1951219512195122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8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0.1951219512195122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5" x14ac:dyDescent="0.2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5" x14ac:dyDescent="0.2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1390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32.325581395348834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0.89655172413793105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720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26.666666666666668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440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0.11904761904761904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24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0.5714285714285714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29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0.69047619047619047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16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0.38095238095238093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16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0.38095238095238093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0.16666666666666666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2.3809523809523808E-2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0.19047619047619047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0.2857142857142857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5" x14ac:dyDescent="0.2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1180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32.777777777777779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0.72413793103448276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730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33.18181818181818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0.17142857142857143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20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0.5714285714285714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26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0.74285714285714288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8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0.22857142857142856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8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0.22857142857142856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0.11428571428571428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5.7142857142857141E-2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0.17142857142857143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0.22857142857142856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5" x14ac:dyDescent="0.2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0.93333333333333335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0.86206896551724133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290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36.25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270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54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19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0.45238095238095238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19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0.45238095238095238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10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0.23809523809523808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7.1428571428571425E-2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13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0.30952380952380953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5" x14ac:dyDescent="0.2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5" x14ac:dyDescent="0.2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0.68888888888888888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0.68965517241379315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5" x14ac:dyDescent="0.2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0.91111111111111109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0.89655172413793105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290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41.428571428571431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200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40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15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0.36585365853658536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15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0.36585365853658536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0.21951219512195122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0.21951219512195122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5" x14ac:dyDescent="0.2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0.15555555555555556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0.17241379310344829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5" x14ac:dyDescent="0.2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1530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35.581395348837212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880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33.846153846153847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390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48.75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130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6.8181818181818177E-2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28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0.63636363636363635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31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0.70454545454545459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19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0.43181818181818182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19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0.43181818181818182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0.20454545454545456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2.2727272727272728E-2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0.22727272727272727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20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0.45454545454545453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5" x14ac:dyDescent="0.2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0.68888888888888888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0.65517241379310343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200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33.333333333333336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0.8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160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8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0.25806451612903225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8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0.25806451612903225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0.22580645161290322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3.2258064516129031E-2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0.25806451612903225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5" x14ac:dyDescent="0.2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5" x14ac:dyDescent="0.2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0.97777777777777775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1370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31.86046511627907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0.93103448275862066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640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24.615384615384617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330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41.25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38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0.11363636363636363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25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0.56818181818181823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30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0.68181818181818177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0.27272727272727271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0.27272727272727271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0.13636363636363635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4.5454545454545456E-2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0.18181818181818182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11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5" x14ac:dyDescent="0.2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0.26666666666666666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0.31034482758620691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5" x14ac:dyDescent="0.2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5" x14ac:dyDescent="0.2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5" x14ac:dyDescent="0.2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6.6666666666666666E-2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0.10344827586206896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5" x14ac:dyDescent="0.2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0.84444444444444444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0.75862068965517238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230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32.857142857142854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0.15789473684210525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5.2631578947368418E-2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0.21052631578947367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5" x14ac:dyDescent="0.2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1600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35.555555555555557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0.96551724137931039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830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29.642857142857142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480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34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0.1111111111111111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26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0.57777777777777772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31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0.68888888888888888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0.46666666666666667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0.46666666666666667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0.15555555555555556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6.6666666666666666E-2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0.22222222222222221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13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0.28888888888888886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5" x14ac:dyDescent="0.2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0.15555555555555556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0.20689655172413793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5.75" thickBot="1" x14ac:dyDescent="0.25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0.9555555555555556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0.89655172413793105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150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30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0.30232558139534882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0.30232558139534882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6.9767441860465115E-2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9.3023255813953487E-2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0.16279069767441862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topLeftCell="A42"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4" t="s">
        <v>220</v>
      </c>
      <c r="B1" s="195" t="s">
        <v>221</v>
      </c>
    </row>
    <row r="2" spans="1:2" x14ac:dyDescent="0.2">
      <c r="A2" s="196" t="s">
        <v>266</v>
      </c>
      <c r="B2" s="197">
        <v>40</v>
      </c>
    </row>
    <row r="3" spans="1:2" x14ac:dyDescent="0.2">
      <c r="A3" s="198" t="s">
        <v>205</v>
      </c>
      <c r="B3" s="114">
        <v>40</v>
      </c>
    </row>
    <row r="4" spans="1:2" x14ac:dyDescent="0.2">
      <c r="A4" s="40" t="s">
        <v>388</v>
      </c>
      <c r="B4" s="114">
        <v>40</v>
      </c>
    </row>
    <row r="5" spans="1:2" x14ac:dyDescent="0.2">
      <c r="A5" s="198" t="s">
        <v>206</v>
      </c>
      <c r="B5" s="114">
        <v>40</v>
      </c>
    </row>
    <row r="6" spans="1:2" x14ac:dyDescent="0.2">
      <c r="A6" s="198" t="s">
        <v>219</v>
      </c>
      <c r="B6" s="114">
        <v>40</v>
      </c>
    </row>
    <row r="7" spans="1:2" x14ac:dyDescent="0.2">
      <c r="A7" s="198" t="s">
        <v>207</v>
      </c>
      <c r="B7" s="114">
        <v>40</v>
      </c>
    </row>
    <row r="8" spans="1:2" x14ac:dyDescent="0.2">
      <c r="A8" s="198" t="s">
        <v>208</v>
      </c>
      <c r="B8" s="114">
        <v>40</v>
      </c>
    </row>
    <row r="9" spans="1:2" x14ac:dyDescent="0.2">
      <c r="A9" s="198" t="s">
        <v>209</v>
      </c>
      <c r="B9" s="114">
        <v>40</v>
      </c>
    </row>
    <row r="10" spans="1:2" x14ac:dyDescent="0.2">
      <c r="A10" s="198" t="s">
        <v>210</v>
      </c>
      <c r="B10" s="114">
        <v>40</v>
      </c>
    </row>
    <row r="11" spans="1:2" x14ac:dyDescent="0.2">
      <c r="A11" s="198" t="s">
        <v>356</v>
      </c>
      <c r="B11" s="114">
        <v>40</v>
      </c>
    </row>
    <row r="12" spans="1:2" x14ac:dyDescent="0.2">
      <c r="A12" s="199" t="s">
        <v>211</v>
      </c>
      <c r="B12" s="200">
        <v>40</v>
      </c>
    </row>
    <row r="13" spans="1:2" x14ac:dyDescent="0.2">
      <c r="A13" s="196" t="s">
        <v>289</v>
      </c>
      <c r="B13" s="197">
        <v>40</v>
      </c>
    </row>
    <row r="14" spans="1:2" x14ac:dyDescent="0.2">
      <c r="A14" s="198" t="s">
        <v>290</v>
      </c>
      <c r="B14" s="114">
        <v>40</v>
      </c>
    </row>
    <row r="15" spans="1:2" x14ac:dyDescent="0.2">
      <c r="A15" s="198" t="s">
        <v>231</v>
      </c>
      <c r="B15" s="114">
        <v>40</v>
      </c>
    </row>
    <row r="16" spans="1:2" x14ac:dyDescent="0.2">
      <c r="A16" s="198" t="s">
        <v>338</v>
      </c>
      <c r="B16" s="114">
        <v>40</v>
      </c>
    </row>
    <row r="17" spans="1:2" x14ac:dyDescent="0.2">
      <c r="A17" s="198" t="s">
        <v>345</v>
      </c>
      <c r="B17" s="114">
        <v>40</v>
      </c>
    </row>
    <row r="18" spans="1:2" x14ac:dyDescent="0.2">
      <c r="A18" s="198" t="s">
        <v>358</v>
      </c>
      <c r="B18" s="114">
        <v>40</v>
      </c>
    </row>
    <row r="19" spans="1:2" x14ac:dyDescent="0.2">
      <c r="A19" s="198" t="s">
        <v>232</v>
      </c>
      <c r="B19" s="114">
        <v>40</v>
      </c>
    </row>
    <row r="20" spans="1:2" x14ac:dyDescent="0.2">
      <c r="A20" s="198" t="s">
        <v>233</v>
      </c>
      <c r="B20" s="114">
        <v>40</v>
      </c>
    </row>
    <row r="21" spans="1:2" x14ac:dyDescent="0.2">
      <c r="A21" s="198" t="s">
        <v>234</v>
      </c>
      <c r="B21" s="114">
        <v>40</v>
      </c>
    </row>
    <row r="22" spans="1:2" x14ac:dyDescent="0.2">
      <c r="A22" s="198" t="s">
        <v>235</v>
      </c>
      <c r="B22" s="114">
        <v>40</v>
      </c>
    </row>
    <row r="23" spans="1:2" x14ac:dyDescent="0.2">
      <c r="A23" s="198" t="s">
        <v>236</v>
      </c>
      <c r="B23" s="114">
        <v>40</v>
      </c>
    </row>
    <row r="24" spans="1:2" x14ac:dyDescent="0.2">
      <c r="A24" s="198" t="s">
        <v>237</v>
      </c>
      <c r="B24" s="114">
        <v>40</v>
      </c>
    </row>
    <row r="25" spans="1:2" x14ac:dyDescent="0.2">
      <c r="A25" s="198" t="s">
        <v>291</v>
      </c>
      <c r="B25" s="114">
        <v>40</v>
      </c>
    </row>
    <row r="26" spans="1:2" x14ac:dyDescent="0.2">
      <c r="A26" s="199" t="s">
        <v>360</v>
      </c>
      <c r="B26" s="200">
        <v>40</v>
      </c>
    </row>
    <row r="27" spans="1:2" x14ac:dyDescent="0.2">
      <c r="A27" s="196" t="s">
        <v>287</v>
      </c>
      <c r="B27" s="197">
        <v>20</v>
      </c>
    </row>
    <row r="28" spans="1:2" x14ac:dyDescent="0.2">
      <c r="A28" s="198" t="s">
        <v>223</v>
      </c>
      <c r="B28" s="114">
        <v>20</v>
      </c>
    </row>
    <row r="29" spans="1:2" x14ac:dyDescent="0.2">
      <c r="A29" s="198" t="s">
        <v>407</v>
      </c>
      <c r="B29" s="114">
        <v>20</v>
      </c>
    </row>
    <row r="30" spans="1:2" x14ac:dyDescent="0.2">
      <c r="A30" s="198" t="s">
        <v>224</v>
      </c>
      <c r="B30" s="114">
        <v>20</v>
      </c>
    </row>
    <row r="31" spans="1:2" x14ac:dyDescent="0.2">
      <c r="A31" s="198" t="s">
        <v>225</v>
      </c>
      <c r="B31" s="114">
        <v>20</v>
      </c>
    </row>
    <row r="32" spans="1:2" x14ac:dyDescent="0.2">
      <c r="A32" s="198" t="s">
        <v>226</v>
      </c>
      <c r="B32" s="114">
        <v>20</v>
      </c>
    </row>
    <row r="33" spans="1:2" x14ac:dyDescent="0.2">
      <c r="A33" s="198" t="s">
        <v>227</v>
      </c>
      <c r="B33" s="114">
        <v>20</v>
      </c>
    </row>
    <row r="34" spans="1:2" x14ac:dyDescent="0.2">
      <c r="A34" s="198" t="s">
        <v>228</v>
      </c>
      <c r="B34" s="114">
        <v>20</v>
      </c>
    </row>
    <row r="35" spans="1:2" x14ac:dyDescent="0.2">
      <c r="A35" s="198" t="s">
        <v>229</v>
      </c>
      <c r="B35" s="114">
        <v>20</v>
      </c>
    </row>
    <row r="36" spans="1:2" x14ac:dyDescent="0.2">
      <c r="A36" s="198" t="s">
        <v>357</v>
      </c>
      <c r="B36" s="114">
        <v>20</v>
      </c>
    </row>
    <row r="37" spans="1:2" x14ac:dyDescent="0.2">
      <c r="A37" s="199" t="s">
        <v>230</v>
      </c>
      <c r="B37" s="200">
        <v>20</v>
      </c>
    </row>
    <row r="38" spans="1:2" x14ac:dyDescent="0.2">
      <c r="A38" s="196" t="s">
        <v>262</v>
      </c>
      <c r="B38" s="197">
        <v>20</v>
      </c>
    </row>
    <row r="39" spans="1:2" x14ac:dyDescent="0.2">
      <c r="A39" s="198" t="s">
        <v>288</v>
      </c>
      <c r="B39" s="114">
        <v>20</v>
      </c>
    </row>
    <row r="40" spans="1:2" x14ac:dyDescent="0.2">
      <c r="A40" s="198" t="s">
        <v>212</v>
      </c>
      <c r="B40" s="114">
        <v>20</v>
      </c>
    </row>
    <row r="41" spans="1:2" x14ac:dyDescent="0.2">
      <c r="A41" s="198" t="s">
        <v>326</v>
      </c>
      <c r="B41" s="114">
        <v>20</v>
      </c>
    </row>
    <row r="42" spans="1:2" x14ac:dyDescent="0.2">
      <c r="A42" s="198" t="s">
        <v>344</v>
      </c>
      <c r="B42" s="114">
        <v>20</v>
      </c>
    </row>
    <row r="43" spans="1:2" x14ac:dyDescent="0.2">
      <c r="A43" s="198" t="s">
        <v>359</v>
      </c>
      <c r="B43" s="114">
        <v>20</v>
      </c>
    </row>
    <row r="44" spans="1:2" x14ac:dyDescent="0.2">
      <c r="A44" s="198" t="s">
        <v>213</v>
      </c>
      <c r="B44" s="114">
        <v>20</v>
      </c>
    </row>
    <row r="45" spans="1:2" x14ac:dyDescent="0.2">
      <c r="A45" s="198" t="s">
        <v>214</v>
      </c>
      <c r="B45" s="114">
        <v>20</v>
      </c>
    </row>
    <row r="46" spans="1:2" x14ac:dyDescent="0.2">
      <c r="A46" s="198" t="s">
        <v>215</v>
      </c>
      <c r="B46" s="114">
        <v>20</v>
      </c>
    </row>
    <row r="47" spans="1:2" x14ac:dyDescent="0.2">
      <c r="A47" s="198" t="s">
        <v>216</v>
      </c>
      <c r="B47" s="114">
        <v>20</v>
      </c>
    </row>
    <row r="48" spans="1:2" x14ac:dyDescent="0.2">
      <c r="A48" s="198" t="s">
        <v>218</v>
      </c>
      <c r="B48" s="114">
        <v>20</v>
      </c>
    </row>
    <row r="49" spans="1:2" x14ac:dyDescent="0.2">
      <c r="A49" s="198" t="s">
        <v>217</v>
      </c>
      <c r="B49" s="114">
        <v>20</v>
      </c>
    </row>
    <row r="50" spans="1:2" x14ac:dyDescent="0.2">
      <c r="A50" s="198" t="s">
        <v>265</v>
      </c>
      <c r="B50" s="114">
        <v>20</v>
      </c>
    </row>
    <row r="51" spans="1:2" x14ac:dyDescent="0.2">
      <c r="A51" s="199" t="s">
        <v>361</v>
      </c>
      <c r="B51" s="200">
        <v>20</v>
      </c>
    </row>
    <row r="52" spans="1:2" x14ac:dyDescent="0.2">
      <c r="A52" s="196" t="s">
        <v>266</v>
      </c>
      <c r="B52" s="197">
        <v>30</v>
      </c>
    </row>
    <row r="53" spans="1:2" x14ac:dyDescent="0.2">
      <c r="A53" s="198" t="s">
        <v>205</v>
      </c>
      <c r="B53" s="114">
        <v>30</v>
      </c>
    </row>
    <row r="54" spans="1:2" x14ac:dyDescent="0.2">
      <c r="A54" s="198" t="s">
        <v>388</v>
      </c>
      <c r="B54" s="114">
        <v>30</v>
      </c>
    </row>
    <row r="55" spans="1:2" x14ac:dyDescent="0.2">
      <c r="A55" s="198" t="s">
        <v>206</v>
      </c>
      <c r="B55" s="114">
        <v>30</v>
      </c>
    </row>
    <row r="56" spans="1:2" x14ac:dyDescent="0.2">
      <c r="A56" s="198" t="s">
        <v>219</v>
      </c>
      <c r="B56" s="114">
        <v>30</v>
      </c>
    </row>
    <row r="57" spans="1:2" x14ac:dyDescent="0.2">
      <c r="A57" s="198" t="s">
        <v>207</v>
      </c>
      <c r="B57" s="114">
        <v>30</v>
      </c>
    </row>
    <row r="58" spans="1:2" x14ac:dyDescent="0.2">
      <c r="A58" s="198" t="s">
        <v>208</v>
      </c>
      <c r="B58" s="114">
        <v>30</v>
      </c>
    </row>
    <row r="59" spans="1:2" x14ac:dyDescent="0.2">
      <c r="A59" s="198" t="s">
        <v>209</v>
      </c>
      <c r="B59" s="114">
        <v>30</v>
      </c>
    </row>
    <row r="60" spans="1:2" x14ac:dyDescent="0.2">
      <c r="A60" s="198" t="s">
        <v>210</v>
      </c>
      <c r="B60" s="114">
        <v>30</v>
      </c>
    </row>
    <row r="61" spans="1:2" x14ac:dyDescent="0.2">
      <c r="A61" s="198" t="s">
        <v>356</v>
      </c>
      <c r="B61" s="114">
        <v>30</v>
      </c>
    </row>
    <row r="62" spans="1:2" x14ac:dyDescent="0.2">
      <c r="A62" s="199" t="s">
        <v>211</v>
      </c>
      <c r="B62" s="200">
        <v>30</v>
      </c>
    </row>
    <row r="63" spans="1:2" x14ac:dyDescent="0.2">
      <c r="A63" s="196" t="s">
        <v>289</v>
      </c>
      <c r="B63" s="197">
        <v>30</v>
      </c>
    </row>
    <row r="64" spans="1:2" x14ac:dyDescent="0.2">
      <c r="A64" s="198" t="s">
        <v>290</v>
      </c>
      <c r="B64" s="114">
        <v>30</v>
      </c>
    </row>
    <row r="65" spans="1:2" x14ac:dyDescent="0.2">
      <c r="A65" s="198" t="s">
        <v>231</v>
      </c>
      <c r="B65" s="114">
        <v>30</v>
      </c>
    </row>
    <row r="66" spans="1:2" x14ac:dyDescent="0.2">
      <c r="A66" s="198" t="s">
        <v>338</v>
      </c>
      <c r="B66" s="114">
        <v>30</v>
      </c>
    </row>
    <row r="67" spans="1:2" x14ac:dyDescent="0.2">
      <c r="A67" s="198" t="s">
        <v>345</v>
      </c>
      <c r="B67" s="114">
        <v>30</v>
      </c>
    </row>
    <row r="68" spans="1:2" x14ac:dyDescent="0.2">
      <c r="A68" s="198" t="s">
        <v>358</v>
      </c>
      <c r="B68" s="114">
        <v>30</v>
      </c>
    </row>
    <row r="69" spans="1:2" x14ac:dyDescent="0.2">
      <c r="A69" s="198" t="s">
        <v>232</v>
      </c>
      <c r="B69" s="114">
        <v>30</v>
      </c>
    </row>
    <row r="70" spans="1:2" x14ac:dyDescent="0.2">
      <c r="A70" s="198" t="s">
        <v>233</v>
      </c>
      <c r="B70" s="114">
        <v>30</v>
      </c>
    </row>
    <row r="71" spans="1:2" x14ac:dyDescent="0.2">
      <c r="A71" s="198" t="s">
        <v>234</v>
      </c>
      <c r="B71" s="114">
        <v>30</v>
      </c>
    </row>
    <row r="72" spans="1:2" x14ac:dyDescent="0.2">
      <c r="A72" s="198" t="s">
        <v>235</v>
      </c>
      <c r="B72" s="114">
        <v>30</v>
      </c>
    </row>
    <row r="73" spans="1:2" x14ac:dyDescent="0.2">
      <c r="A73" s="198" t="s">
        <v>236</v>
      </c>
      <c r="B73" s="114">
        <v>30</v>
      </c>
    </row>
    <row r="74" spans="1:2" x14ac:dyDescent="0.2">
      <c r="A74" s="198" t="s">
        <v>237</v>
      </c>
      <c r="B74" s="114">
        <v>30</v>
      </c>
    </row>
    <row r="75" spans="1:2" x14ac:dyDescent="0.2">
      <c r="A75" s="198" t="s">
        <v>291</v>
      </c>
      <c r="B75" s="114">
        <v>30</v>
      </c>
    </row>
    <row r="76" spans="1:2" ht="13.5" thickBot="1" x14ac:dyDescent="0.25">
      <c r="A76" s="276" t="s">
        <v>360</v>
      </c>
      <c r="B76" s="277">
        <v>30</v>
      </c>
    </row>
    <row r="77" spans="1:2" x14ac:dyDescent="0.2">
      <c r="A77" s="198" t="s">
        <v>374</v>
      </c>
      <c r="B77" s="114">
        <v>20</v>
      </c>
    </row>
    <row r="78" spans="1:2" x14ac:dyDescent="0.2">
      <c r="A78" s="198" t="s">
        <v>386</v>
      </c>
      <c r="B78" s="114">
        <v>20</v>
      </c>
    </row>
    <row r="79" spans="1:2" x14ac:dyDescent="0.2">
      <c r="A79" s="198" t="s">
        <v>394</v>
      </c>
      <c r="B79" s="114">
        <v>20</v>
      </c>
    </row>
    <row r="80" spans="1:2" x14ac:dyDescent="0.2">
      <c r="A80" s="198" t="s">
        <v>396</v>
      </c>
      <c r="B80" s="114">
        <v>20</v>
      </c>
    </row>
    <row r="81" spans="1:2" x14ac:dyDescent="0.2">
      <c r="A81" s="198" t="s">
        <v>415</v>
      </c>
      <c r="B81" s="114">
        <v>20</v>
      </c>
    </row>
    <row r="82" spans="1:2" x14ac:dyDescent="0.2">
      <c r="A82" s="198" t="s">
        <v>416</v>
      </c>
      <c r="B82" s="114">
        <v>20</v>
      </c>
    </row>
    <row r="83" spans="1:2" x14ac:dyDescent="0.2">
      <c r="A83" s="198" t="s">
        <v>420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5" t="s">
        <v>151</v>
      </c>
      <c r="B1" s="113" t="s">
        <v>142</v>
      </c>
    </row>
    <row r="2" spans="1:3" x14ac:dyDescent="0.2">
      <c r="A2" s="116" t="s">
        <v>1</v>
      </c>
      <c r="B2" s="117">
        <v>1</v>
      </c>
      <c r="C2" s="40"/>
    </row>
    <row r="3" spans="1:3" x14ac:dyDescent="0.2">
      <c r="A3" s="116" t="s">
        <v>199</v>
      </c>
      <c r="B3" s="117">
        <v>2</v>
      </c>
      <c r="C3" s="40"/>
    </row>
    <row r="4" spans="1:3" x14ac:dyDescent="0.2">
      <c r="A4" s="116" t="s">
        <v>292</v>
      </c>
      <c r="B4" s="117">
        <v>3</v>
      </c>
      <c r="C4" s="40"/>
    </row>
    <row r="5" spans="1:3" x14ac:dyDescent="0.2">
      <c r="A5" s="116" t="s">
        <v>35</v>
      </c>
      <c r="B5" s="117">
        <v>4</v>
      </c>
      <c r="C5" s="40"/>
    </row>
    <row r="6" spans="1:3" x14ac:dyDescent="0.2">
      <c r="A6" s="116" t="s">
        <v>21</v>
      </c>
      <c r="B6" s="117">
        <v>5</v>
      </c>
      <c r="C6" s="40"/>
    </row>
    <row r="7" spans="1:3" x14ac:dyDescent="0.2">
      <c r="A7" s="116" t="s">
        <v>3</v>
      </c>
      <c r="B7" s="117">
        <v>6</v>
      </c>
      <c r="C7" s="40"/>
    </row>
    <row r="8" spans="1:3" x14ac:dyDescent="0.2">
      <c r="A8" s="116" t="s">
        <v>259</v>
      </c>
      <c r="B8" s="117">
        <v>7</v>
      </c>
      <c r="C8" s="40"/>
    </row>
    <row r="9" spans="1:3" x14ac:dyDescent="0.2">
      <c r="A9" s="116" t="s">
        <v>2</v>
      </c>
      <c r="B9" s="117">
        <v>8</v>
      </c>
      <c r="C9" s="40"/>
    </row>
    <row r="10" spans="1:3" x14ac:dyDescent="0.2">
      <c r="A10" s="116" t="s">
        <v>197</v>
      </c>
      <c r="B10" s="117">
        <v>9</v>
      </c>
      <c r="C10" s="40"/>
    </row>
    <row r="11" spans="1:3" x14ac:dyDescent="0.2">
      <c r="A11" s="116" t="s">
        <v>41</v>
      </c>
      <c r="B11" s="117">
        <v>10</v>
      </c>
      <c r="C11" s="40"/>
    </row>
    <row r="12" spans="1:3" x14ac:dyDescent="0.2">
      <c r="A12" s="116" t="s">
        <v>293</v>
      </c>
      <c r="B12" s="117">
        <v>11</v>
      </c>
      <c r="C12" s="40"/>
    </row>
    <row r="13" spans="1:3" x14ac:dyDescent="0.2">
      <c r="A13" s="116" t="s">
        <v>52</v>
      </c>
      <c r="B13" s="117">
        <v>12</v>
      </c>
      <c r="C13" s="40"/>
    </row>
    <row r="14" spans="1:3" x14ac:dyDescent="0.2">
      <c r="A14" s="116" t="s">
        <v>195</v>
      </c>
      <c r="B14" s="117">
        <v>13</v>
      </c>
      <c r="C14" s="40"/>
    </row>
    <row r="15" spans="1:3" x14ac:dyDescent="0.2">
      <c r="A15" s="116" t="s">
        <v>9</v>
      </c>
      <c r="B15" s="117">
        <v>14</v>
      </c>
      <c r="C15" s="40"/>
    </row>
    <row r="16" spans="1:3" x14ac:dyDescent="0.2">
      <c r="A16" s="116" t="s">
        <v>5</v>
      </c>
      <c r="B16" s="117">
        <v>15</v>
      </c>
      <c r="C16" s="40"/>
    </row>
    <row r="17" spans="1:3" x14ac:dyDescent="0.2">
      <c r="A17" s="116" t="s">
        <v>294</v>
      </c>
      <c r="B17" s="117">
        <v>16</v>
      </c>
      <c r="C17" s="40"/>
    </row>
    <row r="18" spans="1:3" x14ac:dyDescent="0.2">
      <c r="A18" s="116" t="s">
        <v>295</v>
      </c>
      <c r="B18" s="117">
        <v>17</v>
      </c>
      <c r="C18" s="40"/>
    </row>
    <row r="19" spans="1:3" x14ac:dyDescent="0.2">
      <c r="A19" s="116" t="s">
        <v>24</v>
      </c>
      <c r="B19" s="117">
        <v>18</v>
      </c>
      <c r="C19" s="40"/>
    </row>
    <row r="20" spans="1:3" x14ac:dyDescent="0.2">
      <c r="A20" s="116" t="s">
        <v>32</v>
      </c>
      <c r="B20" s="117">
        <v>19</v>
      </c>
      <c r="C20" s="40"/>
    </row>
    <row r="21" spans="1:3" x14ac:dyDescent="0.2">
      <c r="A21" s="116" t="s">
        <v>36</v>
      </c>
      <c r="B21" s="117">
        <v>20</v>
      </c>
      <c r="C21" s="40"/>
    </row>
    <row r="22" spans="1:3" x14ac:dyDescent="0.2">
      <c r="A22" s="116" t="s">
        <v>11</v>
      </c>
      <c r="B22" s="117">
        <v>21</v>
      </c>
      <c r="C22" s="40"/>
    </row>
    <row r="23" spans="1:3" x14ac:dyDescent="0.2">
      <c r="A23" s="116" t="s">
        <v>31</v>
      </c>
      <c r="B23" s="117">
        <v>22</v>
      </c>
      <c r="C23" s="40"/>
    </row>
    <row r="24" spans="1:3" x14ac:dyDescent="0.2">
      <c r="A24" s="116" t="s">
        <v>296</v>
      </c>
      <c r="B24" s="117">
        <v>23</v>
      </c>
      <c r="C24" s="40"/>
    </row>
    <row r="25" spans="1:3" x14ac:dyDescent="0.2">
      <c r="A25" s="116" t="s">
        <v>183</v>
      </c>
      <c r="B25" s="117">
        <v>24</v>
      </c>
      <c r="C25" s="40"/>
    </row>
    <row r="26" spans="1:3" x14ac:dyDescent="0.2">
      <c r="A26" s="116" t="s">
        <v>190</v>
      </c>
      <c r="B26" s="117">
        <v>25</v>
      </c>
      <c r="C26" s="40"/>
    </row>
    <row r="27" spans="1:3" x14ac:dyDescent="0.2">
      <c r="A27" s="116" t="s">
        <v>37</v>
      </c>
      <c r="B27" s="117">
        <v>26</v>
      </c>
      <c r="C27" s="40"/>
    </row>
    <row r="28" spans="1:3" x14ac:dyDescent="0.2">
      <c r="A28" s="116" t="s">
        <v>6</v>
      </c>
      <c r="B28" s="117">
        <v>27</v>
      </c>
      <c r="C28" s="40"/>
    </row>
    <row r="29" spans="1:3" x14ac:dyDescent="0.2">
      <c r="A29" s="116" t="s">
        <v>196</v>
      </c>
      <c r="B29" s="117">
        <v>28</v>
      </c>
      <c r="C29" s="40"/>
    </row>
    <row r="30" spans="1:3" x14ac:dyDescent="0.2">
      <c r="A30" s="116" t="s">
        <v>253</v>
      </c>
      <c r="B30" s="117">
        <v>29</v>
      </c>
      <c r="C30" s="40"/>
    </row>
    <row r="31" spans="1:3" x14ac:dyDescent="0.2">
      <c r="A31" s="116" t="s">
        <v>39</v>
      </c>
      <c r="B31" s="117">
        <v>30</v>
      </c>
      <c r="C31" s="40"/>
    </row>
    <row r="32" spans="1:3" x14ac:dyDescent="0.2">
      <c r="A32" s="116" t="s">
        <v>27</v>
      </c>
      <c r="B32" s="117">
        <v>31</v>
      </c>
      <c r="C32" s="40"/>
    </row>
    <row r="33" spans="1:3" x14ac:dyDescent="0.2">
      <c r="A33" s="116" t="s">
        <v>30</v>
      </c>
      <c r="B33" s="117">
        <v>32</v>
      </c>
      <c r="C33" s="40"/>
    </row>
    <row r="34" spans="1:3" x14ac:dyDescent="0.2">
      <c r="A34" s="116" t="s">
        <v>38</v>
      </c>
      <c r="B34" s="117">
        <v>33</v>
      </c>
      <c r="C34" s="40"/>
    </row>
    <row r="35" spans="1:3" x14ac:dyDescent="0.2">
      <c r="A35" s="116" t="s">
        <v>17</v>
      </c>
      <c r="B35" s="117">
        <v>34</v>
      </c>
      <c r="C35" s="40"/>
    </row>
    <row r="36" spans="1:3" x14ac:dyDescent="0.2">
      <c r="A36" s="116" t="s">
        <v>14</v>
      </c>
      <c r="B36" s="117">
        <v>35</v>
      </c>
      <c r="C36" s="40"/>
    </row>
    <row r="37" spans="1:3" x14ac:dyDescent="0.2">
      <c r="A37" s="116" t="s">
        <v>7</v>
      </c>
      <c r="B37" s="117">
        <v>36</v>
      </c>
      <c r="C37" s="40"/>
    </row>
    <row r="38" spans="1:3" x14ac:dyDescent="0.2">
      <c r="A38" s="116" t="s">
        <v>248</v>
      </c>
      <c r="B38" s="117">
        <v>37</v>
      </c>
      <c r="C38" s="40"/>
    </row>
    <row r="39" spans="1:3" x14ac:dyDescent="0.2">
      <c r="A39" s="116" t="s">
        <v>13</v>
      </c>
      <c r="B39" s="117">
        <v>38</v>
      </c>
      <c r="C39" s="40"/>
    </row>
    <row r="40" spans="1:3" x14ac:dyDescent="0.2">
      <c r="A40" s="116" t="s">
        <v>12</v>
      </c>
      <c r="B40" s="117">
        <v>39</v>
      </c>
      <c r="C40" s="40"/>
    </row>
    <row r="41" spans="1:3" x14ac:dyDescent="0.2">
      <c r="A41" s="116" t="s">
        <v>188</v>
      </c>
      <c r="B41" s="117">
        <v>40</v>
      </c>
      <c r="C41" s="40"/>
    </row>
    <row r="42" spans="1:3" x14ac:dyDescent="0.2">
      <c r="A42" s="116" t="s">
        <v>23</v>
      </c>
      <c r="B42" s="117">
        <v>41</v>
      </c>
      <c r="C42" s="40"/>
    </row>
    <row r="43" spans="1:3" x14ac:dyDescent="0.2">
      <c r="A43" s="116" t="s">
        <v>245</v>
      </c>
      <c r="B43" s="117">
        <v>42</v>
      </c>
      <c r="C43" s="40"/>
    </row>
    <row r="44" spans="1:3" x14ac:dyDescent="0.2">
      <c r="A44" s="116" t="s">
        <v>249</v>
      </c>
      <c r="B44" s="117">
        <v>43</v>
      </c>
      <c r="C44" s="40"/>
    </row>
    <row r="45" spans="1:3" x14ac:dyDescent="0.2">
      <c r="A45" s="116" t="s">
        <v>40</v>
      </c>
      <c r="B45" s="117">
        <v>44</v>
      </c>
      <c r="C45" s="40"/>
    </row>
    <row r="46" spans="1:3" x14ac:dyDescent="0.2">
      <c r="A46" s="116" t="s">
        <v>34</v>
      </c>
      <c r="B46" s="117">
        <v>45</v>
      </c>
      <c r="C46" s="40"/>
    </row>
    <row r="47" spans="1:3" x14ac:dyDescent="0.2">
      <c r="A47" s="116" t="s">
        <v>297</v>
      </c>
      <c r="B47" s="117">
        <v>46</v>
      </c>
      <c r="C47" s="40"/>
    </row>
    <row r="48" spans="1:3" x14ac:dyDescent="0.2">
      <c r="A48" s="116" t="s">
        <v>16</v>
      </c>
      <c r="B48" s="117">
        <v>47</v>
      </c>
      <c r="C48" s="40"/>
    </row>
    <row r="49" spans="1:3" x14ac:dyDescent="0.2">
      <c r="A49" s="116" t="s">
        <v>298</v>
      </c>
      <c r="B49" s="117">
        <v>48</v>
      </c>
      <c r="C49" s="40"/>
    </row>
    <row r="50" spans="1:3" x14ac:dyDescent="0.2">
      <c r="A50" s="116" t="s">
        <v>10</v>
      </c>
      <c r="B50" s="117">
        <v>49</v>
      </c>
      <c r="C50" s="40"/>
    </row>
    <row r="51" spans="1:3" x14ac:dyDescent="0.2">
      <c r="A51" s="116" t="s">
        <v>18</v>
      </c>
      <c r="B51" s="117">
        <v>50</v>
      </c>
      <c r="C51" s="40"/>
    </row>
    <row r="52" spans="1:3" x14ac:dyDescent="0.2">
      <c r="A52" s="116" t="s">
        <v>4</v>
      </c>
      <c r="B52" s="117">
        <v>51</v>
      </c>
      <c r="C52" s="40"/>
    </row>
    <row r="53" spans="1:3" x14ac:dyDescent="0.2">
      <c r="A53" s="116" t="s">
        <v>246</v>
      </c>
      <c r="B53" s="117">
        <v>52</v>
      </c>
      <c r="C53" s="40"/>
    </row>
    <row r="54" spans="1:3" x14ac:dyDescent="0.2">
      <c r="A54" s="116" t="s">
        <v>317</v>
      </c>
      <c r="B54" s="117">
        <v>53</v>
      </c>
      <c r="C54" s="40"/>
    </row>
    <row r="55" spans="1:3" x14ac:dyDescent="0.2">
      <c r="A55" s="116" t="s">
        <v>315</v>
      </c>
      <c r="B55" s="117">
        <v>54</v>
      </c>
      <c r="C55" s="40"/>
    </row>
    <row r="56" spans="1:3" x14ac:dyDescent="0.2">
      <c r="A56" s="116" t="s">
        <v>316</v>
      </c>
      <c r="B56" s="117">
        <v>55</v>
      </c>
      <c r="C56" s="40"/>
    </row>
    <row r="57" spans="1:3" x14ac:dyDescent="0.2">
      <c r="A57" s="116" t="s">
        <v>322</v>
      </c>
      <c r="B57" s="117">
        <v>56</v>
      </c>
      <c r="C57" s="40"/>
    </row>
    <row r="58" spans="1:3" x14ac:dyDescent="0.2">
      <c r="A58" s="116" t="s">
        <v>323</v>
      </c>
      <c r="B58" s="117">
        <v>57</v>
      </c>
      <c r="C58" s="40"/>
    </row>
    <row r="59" spans="1:3" x14ac:dyDescent="0.2">
      <c r="A59" s="116" t="s">
        <v>324</v>
      </c>
      <c r="B59" s="117">
        <v>58</v>
      </c>
      <c r="C59" s="40"/>
    </row>
    <row r="60" spans="1:3" x14ac:dyDescent="0.2">
      <c r="A60" s="116" t="s">
        <v>204</v>
      </c>
      <c r="B60" s="117">
        <v>59</v>
      </c>
      <c r="C60" s="40"/>
    </row>
    <row r="61" spans="1:3" x14ac:dyDescent="0.2">
      <c r="A61" s="116" t="s">
        <v>251</v>
      </c>
      <c r="B61" s="117">
        <v>60</v>
      </c>
      <c r="C61" s="40"/>
    </row>
    <row r="62" spans="1:3" x14ac:dyDescent="0.2">
      <c r="A62" s="116" t="s">
        <v>192</v>
      </c>
      <c r="B62" s="117">
        <v>61</v>
      </c>
      <c r="C62" s="40"/>
    </row>
    <row r="63" spans="1:3" x14ac:dyDescent="0.2">
      <c r="A63" s="116" t="s">
        <v>255</v>
      </c>
      <c r="B63" s="117">
        <v>62</v>
      </c>
      <c r="C63" s="40"/>
    </row>
    <row r="64" spans="1:3" x14ac:dyDescent="0.2">
      <c r="A64" s="116" t="s">
        <v>328</v>
      </c>
      <c r="B64" s="117">
        <v>63</v>
      </c>
      <c r="C64" s="40"/>
    </row>
    <row r="65" spans="1:3" x14ac:dyDescent="0.2">
      <c r="A65" s="116" t="s">
        <v>33</v>
      </c>
      <c r="B65" s="117">
        <v>64</v>
      </c>
      <c r="C65" s="40"/>
    </row>
    <row r="66" spans="1:3" x14ac:dyDescent="0.2">
      <c r="A66" s="116" t="s">
        <v>250</v>
      </c>
      <c r="B66" s="117">
        <v>65</v>
      </c>
      <c r="C66" s="40"/>
    </row>
    <row r="67" spans="1:3" x14ac:dyDescent="0.2">
      <c r="A67" s="116" t="s">
        <v>29</v>
      </c>
      <c r="B67" s="117">
        <v>66</v>
      </c>
      <c r="C67" s="40"/>
    </row>
    <row r="68" spans="1:3" x14ac:dyDescent="0.2">
      <c r="A68" s="116" t="s">
        <v>203</v>
      </c>
      <c r="B68" s="117">
        <v>67</v>
      </c>
      <c r="C68" s="40"/>
    </row>
    <row r="69" spans="1:3" x14ac:dyDescent="0.2">
      <c r="A69" s="116" t="s">
        <v>8</v>
      </c>
      <c r="B69" s="117">
        <v>68</v>
      </c>
      <c r="C69" s="40"/>
    </row>
    <row r="70" spans="1:3" x14ac:dyDescent="0.2">
      <c r="A70" s="116" t="s">
        <v>329</v>
      </c>
      <c r="B70" s="117">
        <v>69</v>
      </c>
      <c r="C70" s="40"/>
    </row>
    <row r="71" spans="1:3" x14ac:dyDescent="0.2">
      <c r="A71" s="116" t="s">
        <v>346</v>
      </c>
      <c r="B71" s="117">
        <v>70</v>
      </c>
      <c r="C71" s="40"/>
    </row>
    <row r="72" spans="1:3" x14ac:dyDescent="0.2">
      <c r="A72" s="116" t="s">
        <v>340</v>
      </c>
      <c r="B72" s="117">
        <v>71</v>
      </c>
      <c r="C72" s="40"/>
    </row>
    <row r="73" spans="1:3" x14ac:dyDescent="0.2">
      <c r="A73" s="116" t="s">
        <v>354</v>
      </c>
      <c r="B73" s="117">
        <v>72</v>
      </c>
      <c r="C73" s="40"/>
    </row>
    <row r="74" spans="1:3" x14ac:dyDescent="0.2">
      <c r="A74" s="116" t="s">
        <v>256</v>
      </c>
      <c r="B74" s="117">
        <v>73</v>
      </c>
      <c r="C74" s="40"/>
    </row>
    <row r="75" spans="1:3" hidden="1" x14ac:dyDescent="0.2">
      <c r="A75" s="116"/>
      <c r="B75" s="117"/>
      <c r="C75" s="40"/>
    </row>
    <row r="76" spans="1:3" hidden="1" x14ac:dyDescent="0.2">
      <c r="A76" s="116"/>
      <c r="B76" s="117"/>
      <c r="C76" s="40"/>
    </row>
    <row r="77" spans="1:3" hidden="1" x14ac:dyDescent="0.2">
      <c r="A77" s="116"/>
      <c r="B77" s="117"/>
      <c r="C77" s="40"/>
    </row>
    <row r="78" spans="1:3" hidden="1" x14ac:dyDescent="0.2">
      <c r="A78" s="116"/>
      <c r="B78" s="117"/>
      <c r="C78" s="40"/>
    </row>
    <row r="79" spans="1:3" hidden="1" x14ac:dyDescent="0.2">
      <c r="A79" s="116"/>
      <c r="B79" s="117"/>
      <c r="C79" s="40"/>
    </row>
    <row r="80" spans="1:3" ht="13.5" thickBot="1" x14ac:dyDescent="0.25">
      <c r="A80" s="118"/>
      <c r="B80" s="119"/>
      <c r="C80" s="40"/>
    </row>
    <row r="81" spans="1:12" ht="15.75" thickBot="1" x14ac:dyDescent="0.25">
      <c r="A81" s="106" t="s">
        <v>258</v>
      </c>
      <c r="B81" s="107">
        <f>COUNTA(A2:A80)</f>
        <v>73</v>
      </c>
      <c r="C81" s="40"/>
    </row>
    <row r="82" spans="1:12" x14ac:dyDescent="0.2">
      <c r="B82" s="108"/>
      <c r="C82" s="40"/>
    </row>
    <row r="83" spans="1:12" x14ac:dyDescent="0.2">
      <c r="A83" s="201"/>
      <c r="B83" s="40"/>
      <c r="C83" s="40"/>
    </row>
    <row r="84" spans="1:12" x14ac:dyDescent="0.2">
      <c r="A84" s="201"/>
      <c r="B84" s="40"/>
      <c r="C84" s="40"/>
    </row>
    <row r="85" spans="1:12" x14ac:dyDescent="0.2">
      <c r="A85" s="201"/>
      <c r="B85" s="40"/>
      <c r="C85" s="40"/>
    </row>
    <row r="86" spans="1:12" x14ac:dyDescent="0.2">
      <c r="A86" s="201"/>
      <c r="B86" s="40"/>
      <c r="C86" s="40"/>
    </row>
    <row r="87" spans="1:12" x14ac:dyDescent="0.2">
      <c r="A87" s="201"/>
      <c r="B87" s="40"/>
      <c r="C87" s="40"/>
    </row>
    <row r="88" spans="1:12" x14ac:dyDescent="0.2">
      <c r="A88" s="201"/>
      <c r="B88" s="40"/>
      <c r="C88" s="40"/>
    </row>
    <row r="89" spans="1:12" x14ac:dyDescent="0.2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2024-04-02T12:45:10Z</dcterms:modified>
</cp:coreProperties>
</file>